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D63CD4C9-E067-4C54-A336-26F801F8B768}" xr6:coauthVersionLast="47" xr6:coauthVersionMax="47" xr10:uidLastSave="{00000000-0000-0000-0000-000000000000}"/>
  <bookViews>
    <workbookView xWindow="-108" yWindow="-108" windowWidth="23256" windowHeight="12576" xr2:uid="{00000000-000D-0000-FFFF-FFFF00000000}"/>
  </bookViews>
  <sheets>
    <sheet name="Data" sheetId="1" r:id="rId1"/>
    <sheet name="KPI's" sheetId="13" r:id="rId2"/>
    <sheet name="layout" sheetId="2" r:id="rId3"/>
    <sheet name="Insight" sheetId="10" r:id="rId4"/>
    <sheet name="Sheet3" sheetId="12" r:id="rId5"/>
    <sheet name="Combo chart" sheetId="3" r:id="rId6"/>
    <sheet name="Waterfall chart" sheetId="4" r:id="rId7"/>
    <sheet name="Pie chart" sheetId="5" r:id="rId8"/>
    <sheet name="Map chart" sheetId="6" r:id="rId9"/>
    <sheet name="Top 5 category" sheetId="7" r:id="rId10"/>
    <sheet name="KPI" sheetId="8" r:id="rId11"/>
    <sheet name="KPI YOY" sheetId="9" r:id="rId12"/>
  </sheets>
  <definedNames>
    <definedName name="_xlchart.v1.4" hidden="1">'Waterfall chart'!$F$4:$F$7</definedName>
    <definedName name="_xlchart.v1.5" hidden="1">'Waterfall chart'!$G$3</definedName>
    <definedName name="_xlchart.v1.6" hidden="1">'Waterfall chart'!$G$4:$G$7</definedName>
    <definedName name="_xlchart.v1.7" hidden="1">'Waterfall chart'!$F$4:$F$7</definedName>
    <definedName name="_xlchart.v1.8" hidden="1">'Waterfall chart'!$G$3</definedName>
    <definedName name="_xlchart.v1.9" hidden="1">'Waterfall chart'!$G$4:$G$7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Slicer_Region">#N/A</definedName>
    <definedName name="Slicer_Segment">#N/A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F5" i="4"/>
  <c r="F6" i="4"/>
  <c r="F7" i="4"/>
  <c r="F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8" i="9"/>
  <c r="K8" i="9"/>
  <c r="H8" i="9"/>
  <c r="I8" i="9"/>
  <c r="J8" i="9"/>
  <c r="H17" i="8"/>
  <c r="E17" i="8"/>
  <c r="E21" i="6"/>
  <c r="K17" i="8"/>
  <c r="E13" i="6"/>
  <c r="E17" i="6"/>
  <c r="E37" i="6"/>
  <c r="E14" i="6"/>
  <c r="E34" i="6"/>
  <c r="E38" i="6"/>
  <c r="E24" i="6"/>
  <c r="E27" i="6"/>
  <c r="E47" i="6"/>
  <c r="E51" i="6"/>
  <c r="E8" i="6"/>
  <c r="E52" i="6"/>
  <c r="E41" i="6"/>
  <c r="E40" i="6"/>
  <c r="E48" i="6"/>
  <c r="E26" i="6"/>
  <c r="E28" i="6"/>
  <c r="E18" i="6"/>
  <c r="E22" i="6"/>
  <c r="E42" i="6"/>
  <c r="E11" i="6"/>
  <c r="E31" i="6"/>
  <c r="E35" i="6"/>
  <c r="E20" i="6"/>
  <c r="G4" i="4"/>
  <c r="B17" i="8"/>
  <c r="E46" i="6"/>
  <c r="E36" i="6"/>
  <c r="E44" i="6"/>
  <c r="E23" i="6"/>
  <c r="E32" i="6"/>
  <c r="E15" i="6"/>
  <c r="E19" i="6"/>
  <c r="E39" i="6"/>
  <c r="E4" i="6"/>
  <c r="E25" i="6"/>
  <c r="E45" i="6"/>
  <c r="E49" i="6"/>
  <c r="E10" i="6"/>
  <c r="E30" i="6"/>
  <c r="E12" i="6"/>
  <c r="E43" i="6"/>
  <c r="E6" i="6"/>
  <c r="E7" i="6"/>
  <c r="G6" i="4"/>
  <c r="E5" i="6"/>
  <c r="G7" i="4"/>
  <c r="G5" i="4"/>
  <c r="E9" i="6"/>
  <c r="E29" i="6"/>
  <c r="E33" i="6"/>
  <c r="E16" i="6"/>
  <c r="E50" i="6"/>
</calcChain>
</file>

<file path=xl/sharedStrings.xml><?xml version="1.0" encoding="utf-8"?>
<sst xmlns="http://schemas.openxmlformats.org/spreadsheetml/2006/main" count="130183" uniqueCount="11006">
  <si>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</si>
  <si>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</si>
  <si>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</si>
  <si>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</si>
  <si>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</si>
  <si>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</si>
  <si>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</si>
  <si>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</si>
  <si>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</si>
  <si>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</si>
  <si>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</si>
  <si>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</si>
  <si>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</si>
  <si>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</si>
  <si>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</si>
  <si>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</si>
  <si>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</si>
  <si>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</si>
  <si>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</si>
  <si>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</si>
  <si>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</si>
  <si>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</si>
  <si>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</si>
  <si>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</si>
  <si>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</si>
  <si>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</si>
  <si>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</si>
  <si>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</si>
  <si>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</si>
  <si>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</si>
  <si>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</si>
  <si>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</si>
  <si>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</si>
  <si>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</si>
  <si>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</si>
  <si>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</si>
  <si>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</si>
  <si>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</si>
  <si>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</si>
  <si>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</si>
  <si>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</si>
  <si>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</si>
  <si>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</si>
  <si>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</si>
  <si>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</si>
  <si>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</si>
  <si>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</si>
  <si>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</si>
  <si>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</si>
  <si>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</si>
  <si>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</si>
  <si>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</si>
  <si>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</si>
  <si>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</si>
  <si>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</si>
  <si>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</si>
  <si>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</si>
  <si>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</si>
  <si>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</si>
  <si>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</si>
  <si>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</si>
  <si>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</si>
  <si>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</si>
  <si>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</si>
  <si>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</si>
  <si>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</si>
  <si>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</si>
  <si>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</si>
  <si>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</si>
  <si>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</si>
  <si>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</si>
  <si>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</si>
  <si>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</si>
  <si>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</si>
  <si>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</si>
  <si>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</si>
  <si>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</si>
  <si>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</si>
  <si>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</si>
  <si>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</si>
  <si>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</si>
  <si>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</si>
  <si>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</si>
  <si>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</si>
  <si>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</si>
  <si>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</si>
  <si>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</si>
  <si>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</si>
  <si>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</si>
  <si>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</si>
  <si>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</si>
  <si>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</si>
  <si>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</si>
  <si>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</si>
  <si>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</si>
  <si>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</si>
  <si>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</si>
  <si>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</si>
  <si>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</si>
  <si>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</si>
  <si>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</si>
  <si>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</si>
  <si>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</si>
  <si>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</si>
  <si>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</si>
  <si>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</si>
  <si>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</si>
  <si>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</si>
  <si>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</si>
  <si>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</si>
  <si>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</si>
  <si>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</si>
  <si>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</si>
  <si>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</si>
  <si>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</si>
  <si>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</si>
  <si>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</si>
  <si>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</si>
  <si>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</si>
  <si>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</si>
  <si>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</si>
  <si>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</si>
  <si>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</si>
  <si>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</si>
  <si>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</si>
  <si>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</si>
  <si>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</si>
  <si>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</si>
  <si>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</si>
  <si>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</si>
  <si>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</si>
  <si>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</si>
  <si>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</si>
  <si>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</si>
  <si>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</si>
  <si>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</si>
  <si>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</si>
  <si>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</si>
  <si>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</si>
  <si>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</si>
  <si>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</si>
  <si>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</si>
  <si>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</si>
  <si>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</si>
  <si>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</si>
  <si>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</si>
  <si>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</si>
  <si>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</si>
  <si>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</si>
  <si>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</si>
  <si>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</si>
  <si>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</si>
  <si>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</si>
  <si>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</si>
  <si>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</si>
  <si>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</si>
  <si>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</si>
  <si>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</si>
  <si>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</si>
  <si>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</si>
  <si>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</si>
  <si>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</si>
  <si>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</si>
  <si>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</si>
  <si>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</si>
  <si>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</si>
  <si>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</si>
  <si>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</si>
  <si>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</si>
  <si>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</si>
  <si>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</si>
  <si>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</si>
  <si>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</si>
  <si>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</si>
  <si>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</si>
  <si>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</si>
  <si>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</si>
  <si>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</si>
  <si>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</si>
  <si>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</si>
  <si>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</si>
  <si>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</si>
  <si>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</si>
  <si>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</si>
  <si>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</si>
  <si>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</si>
  <si>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</si>
  <si>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</si>
  <si>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</si>
  <si>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</si>
  <si>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</si>
  <si>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</si>
  <si>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</si>
  <si>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</si>
  <si>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</si>
  <si>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</si>
  <si>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</si>
  <si>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</si>
  <si>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</si>
  <si>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</si>
  <si>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</si>
  <si>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</si>
  <si>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</si>
  <si>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</si>
  <si>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</si>
  <si>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</si>
  <si>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</si>
  <si>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</si>
  <si>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</si>
  <si>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</si>
  <si>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</si>
  <si>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</si>
  <si>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</si>
  <si>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</si>
  <si>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</si>
  <si>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</si>
  <si>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</si>
  <si>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</si>
  <si>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</si>
  <si>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</si>
  <si>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</si>
  <si>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</si>
  <si>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</si>
  <si>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</si>
  <si>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</si>
  <si>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</si>
  <si>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</si>
  <si>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</si>
  <si>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</si>
  <si>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</si>
  <si>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</si>
  <si>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</si>
  <si>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</si>
  <si>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</si>
  <si>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</si>
  <si>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</si>
  <si>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</si>
  <si>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</si>
  <si>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</si>
  <si>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</si>
  <si>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</si>
  <si>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</si>
  <si>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</si>
  <si>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</si>
  <si>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</si>
  <si>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</si>
  <si>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</si>
  <si>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</si>
  <si>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</si>
  <si>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</si>
  <si>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</si>
  <si>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</si>
  <si>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</si>
  <si>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</si>
  <si>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</si>
  <si>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</si>
  <si>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</si>
  <si>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</si>
  <si>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</si>
  <si>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</si>
  <si>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</si>
  <si>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</si>
  <si>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</si>
  <si>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</si>
  <si>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</si>
  <si>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</si>
  <si>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</si>
  <si>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</si>
  <si>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</si>
  <si>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</si>
  <si>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</si>
  <si>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</si>
  <si>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</si>
  <si>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</si>
  <si>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</si>
  <si>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</si>
  <si>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</si>
  <si>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</si>
  <si>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</si>
  <si>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</si>
  <si>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</si>
  <si>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</si>
  <si>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</si>
  <si>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</si>
  <si>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</si>
  <si>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</si>
  <si>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</si>
  <si>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</si>
  <si>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</si>
  <si>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</si>
  <si>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</si>
  <si>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</si>
  <si>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</si>
  <si>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</si>
  <si>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</si>
  <si>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</si>
  <si>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</si>
  <si>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</si>
  <si>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</si>
  <si>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</si>
  <si>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</si>
  <si>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</si>
  <si>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</si>
  <si>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</si>
  <si>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</si>
  <si>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</si>
  <si>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</si>
  <si>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</si>
  <si>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</si>
  <si>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</si>
  <si>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</si>
  <si>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</si>
  <si>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</si>
  <si>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</si>
  <si>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</si>
  <si>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</si>
  <si>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</si>
  <si>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</si>
  <si>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</si>
  <si>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</si>
  <si>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</si>
  <si>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</si>
  <si>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</si>
  <si>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</si>
  <si>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</si>
  <si>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</si>
  <si>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</si>
  <si>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</si>
  <si>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</si>
  <si>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</si>
  <si>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</si>
  <si>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</si>
  <si>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</si>
  <si>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</si>
  <si>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</si>
  <si>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</si>
  <si>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</si>
  <si>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</si>
  <si>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</si>
  <si>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</si>
  <si>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</si>
  <si>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</si>
  <si>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</si>
  <si>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</si>
  <si>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</si>
  <si>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</si>
  <si>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</si>
  <si>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</si>
  <si>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</si>
  <si>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</si>
  <si>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</si>
  <si>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</si>
  <si>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</si>
  <si>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</si>
  <si>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</si>
  <si>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</si>
  <si>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</si>
  <si>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</si>
  <si>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</si>
  <si>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</si>
  <si>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</si>
  <si>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</si>
  <si>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</si>
  <si>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</si>
  <si>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</si>
  <si>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</si>
  <si>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</si>
  <si>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</si>
  <si>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</si>
  <si>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</si>
  <si>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</si>
  <si>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</si>
  <si>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</si>
  <si>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</si>
  <si>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</si>
  <si>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</si>
  <si>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</si>
  <si>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</si>
  <si>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</si>
  <si>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</si>
  <si>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</si>
  <si>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</si>
  <si>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</si>
  <si>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</si>
  <si>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</si>
  <si>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</si>
  <si>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</si>
  <si>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</si>
  <si>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</si>
  <si>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</si>
  <si>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</si>
  <si>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</si>
  <si>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</si>
  <si>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</si>
  <si>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</si>
  <si>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</si>
  <si>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</si>
  <si>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</si>
  <si>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</si>
  <si>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</si>
  <si>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</si>
  <si>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</si>
  <si>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</si>
  <si>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</si>
  <si>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</si>
  <si>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</si>
  <si>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</si>
  <si>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</si>
  <si>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</si>
  <si>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</si>
  <si>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</si>
  <si>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</si>
  <si>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</si>
  <si>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</si>
  <si>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</si>
  <si>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</si>
  <si>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</si>
  <si>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</si>
  <si>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</si>
  <si>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</si>
  <si>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</si>
  <si>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</si>
  <si>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</si>
  <si>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</si>
  <si>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</si>
  <si>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</si>
  <si>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</si>
  <si>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</si>
  <si>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</si>
  <si>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</si>
  <si>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</si>
  <si>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</si>
  <si>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</si>
  <si>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</si>
  <si>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</si>
  <si>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</si>
  <si>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</si>
  <si>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</si>
  <si>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</si>
  <si>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</si>
  <si>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</si>
  <si>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</si>
  <si>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</si>
  <si>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</si>
  <si>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</si>
  <si>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</si>
  <si>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</si>
  <si>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</si>
  <si>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</si>
  <si>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</si>
  <si>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</si>
  <si>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</si>
  <si>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</si>
  <si>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</si>
  <si>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</si>
  <si>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</si>
  <si>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</si>
  <si>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</si>
  <si>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</si>
  <si>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</si>
  <si>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</si>
  <si>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</si>
  <si>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</si>
  <si>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</si>
  <si>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</si>
  <si>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</si>
  <si>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</si>
  <si>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</si>
  <si>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</si>
  <si>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</si>
  <si>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</si>
  <si>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</si>
  <si>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</si>
  <si>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</si>
  <si>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</si>
  <si>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</si>
  <si>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</si>
  <si>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</si>
  <si>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</si>
  <si>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</si>
  <si>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</si>
  <si>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</si>
  <si>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</si>
  <si>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</si>
  <si>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</si>
  <si>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</si>
  <si>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</si>
  <si>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</si>
  <si>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</si>
  <si>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</si>
  <si>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</si>
  <si>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</si>
  <si>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</si>
  <si>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</si>
  <si>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</si>
  <si>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</si>
  <si>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</si>
  <si>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</si>
  <si>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</si>
  <si>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</si>
  <si>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</si>
  <si>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</si>
  <si>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</si>
  <si>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</si>
  <si>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</si>
  <si>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</si>
  <si>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</si>
  <si>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</si>
  <si>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</si>
  <si>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</si>
  <si>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</si>
  <si>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</si>
  <si>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</si>
  <si>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</si>
  <si>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</si>
  <si>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</si>
  <si>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</si>
  <si>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</si>
  <si>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</si>
  <si>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</si>
  <si>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</si>
  <si>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</si>
  <si>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</si>
  <si>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</si>
  <si>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</si>
  <si>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</si>
  <si>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</si>
  <si>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</si>
  <si>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</si>
  <si>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</si>
  <si>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</si>
  <si>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</si>
  <si>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</si>
  <si>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</si>
  <si>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</si>
  <si>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</si>
  <si>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</si>
  <si>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</si>
  <si>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</si>
  <si>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</si>
  <si>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</si>
  <si>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</si>
  <si>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</si>
  <si>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</si>
  <si>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</si>
  <si>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</si>
  <si>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</si>
  <si>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</si>
  <si>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</si>
  <si>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</si>
  <si>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</si>
  <si>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</si>
  <si>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</si>
  <si>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</si>
  <si>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</si>
  <si>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</si>
  <si>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</si>
  <si>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</si>
  <si>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</si>
  <si>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</si>
  <si>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</si>
  <si>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</si>
  <si>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</si>
  <si>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</si>
  <si>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</si>
  <si>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</si>
  <si>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</si>
  <si>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</si>
  <si>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</si>
  <si>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</si>
  <si>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</si>
  <si>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</si>
  <si>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</si>
  <si>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</si>
  <si>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</si>
  <si>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</si>
  <si>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</si>
  <si>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</si>
  <si>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</si>
  <si>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</si>
  <si>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</si>
  <si>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</si>
  <si>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</si>
  <si>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</si>
  <si>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</si>
  <si>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</si>
  <si>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</si>
  <si>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</si>
  <si>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</si>
  <si>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</si>
  <si>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</si>
  <si>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</si>
  <si>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</si>
  <si>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</si>
  <si>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</si>
  <si>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</si>
  <si>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</si>
  <si>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</si>
  <si>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</si>
  <si>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</si>
  <si>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</si>
  <si>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</si>
  <si>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</si>
  <si>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</si>
  <si>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</si>
  <si>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</si>
  <si>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</si>
  <si>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</si>
  <si>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</si>
  <si>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</si>
  <si>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</si>
  <si>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</si>
  <si>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</si>
  <si>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</si>
  <si>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</si>
  <si>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</si>
  <si>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</si>
  <si>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</si>
  <si>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</si>
  <si>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</si>
  <si>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</si>
  <si>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</si>
  <si>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</si>
  <si>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</si>
  <si>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</si>
  <si>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</si>
  <si>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</si>
  <si>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</si>
  <si>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</si>
  <si>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</si>
  <si>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</si>
  <si>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</si>
  <si>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</si>
  <si>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</si>
  <si>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</si>
  <si>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</si>
  <si>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</si>
  <si>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</si>
  <si>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</si>
  <si>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</si>
  <si>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</si>
  <si>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</si>
  <si>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</si>
  <si>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</si>
  <si>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</si>
  <si>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</si>
  <si>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</si>
  <si>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</si>
  <si>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</si>
  <si>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</si>
  <si>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</si>
  <si>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</si>
  <si>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</si>
  <si>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</si>
  <si>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</si>
  <si>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</si>
  <si>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</si>
  <si>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</si>
  <si>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</si>
  <si>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</si>
  <si>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</si>
  <si>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</si>
  <si>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</si>
  <si>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</si>
  <si>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</si>
  <si>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</si>
  <si>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</si>
  <si>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</si>
  <si>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</si>
  <si>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</si>
  <si>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</si>
  <si>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</si>
  <si>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</si>
  <si>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</si>
  <si>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</si>
  <si>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</si>
  <si>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</si>
  <si>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</si>
  <si>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</si>
  <si>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</si>
  <si>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</si>
  <si>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</si>
  <si>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</si>
  <si>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</si>
  <si>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</si>
  <si>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</si>
  <si>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</si>
  <si>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</si>
  <si>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</si>
  <si>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</si>
  <si>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</si>
  <si>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</si>
  <si>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</si>
  <si>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</si>
  <si>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</si>
  <si>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</si>
  <si>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</si>
  <si>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</si>
  <si>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</si>
  <si>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</si>
  <si>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</si>
  <si>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</si>
  <si>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</si>
  <si>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</si>
  <si>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</si>
  <si>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</si>
  <si>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</si>
  <si>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</si>
  <si>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</si>
  <si>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</si>
  <si>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</si>
  <si>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</si>
  <si>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</si>
  <si>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</si>
  <si>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</si>
  <si>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</si>
  <si>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</si>
  <si>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</si>
  <si>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</si>
  <si>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</si>
  <si>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</si>
  <si>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</si>
  <si>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</si>
  <si>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</si>
  <si>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</si>
  <si>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</si>
  <si>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</si>
  <si>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</si>
  <si>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</si>
  <si>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</si>
  <si>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</si>
  <si>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</si>
  <si>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</si>
  <si>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</si>
  <si>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</si>
  <si>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</si>
  <si>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</si>
  <si>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</si>
  <si>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</si>
  <si>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</si>
  <si>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</si>
  <si>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</si>
  <si>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</si>
  <si>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</si>
  <si>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</si>
  <si>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</si>
  <si>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</si>
  <si>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</si>
  <si>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</si>
  <si>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</si>
  <si>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</si>
  <si>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</si>
  <si>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</si>
  <si>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</si>
  <si>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</si>
  <si>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</si>
  <si>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</si>
  <si>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</si>
  <si>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</si>
  <si>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</si>
  <si>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</si>
  <si>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</si>
  <si>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</si>
  <si>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</si>
  <si>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</si>
  <si>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</si>
  <si>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</si>
  <si>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</si>
  <si>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</si>
  <si>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</si>
  <si>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</si>
  <si>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</si>
  <si>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</si>
  <si>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</si>
  <si>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</si>
  <si>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</si>
  <si>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</si>
  <si>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</si>
  <si>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</si>
  <si>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</si>
  <si>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</si>
  <si>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</si>
  <si>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</si>
  <si>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</si>
  <si>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</si>
  <si>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</si>
  <si>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</si>
  <si>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</si>
  <si>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</si>
  <si>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</si>
  <si>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</si>
  <si>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</si>
  <si>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</si>
  <si>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</si>
  <si>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</si>
  <si>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</si>
  <si>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</si>
  <si>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</si>
  <si>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</si>
  <si>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</si>
  <si>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</si>
  <si>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</si>
  <si>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</si>
  <si>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</si>
  <si>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</si>
  <si>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</si>
  <si>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</si>
  <si>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</si>
  <si>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</si>
  <si>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</si>
  <si>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</si>
  <si>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</si>
  <si>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</si>
  <si>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</si>
  <si>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</si>
  <si>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</si>
  <si>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</si>
  <si>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</si>
  <si>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</si>
  <si>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</si>
  <si>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</si>
  <si>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</si>
  <si>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</si>
  <si>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</si>
  <si>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</si>
  <si>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</si>
  <si>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</si>
  <si>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</si>
  <si>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</si>
  <si>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</si>
  <si>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</si>
  <si>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</si>
  <si>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</si>
  <si>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</si>
  <si>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</si>
  <si>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</si>
  <si>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</si>
  <si>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</si>
  <si>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</si>
  <si>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</si>
  <si>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</si>
  <si>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</si>
  <si>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</si>
  <si>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</si>
  <si>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</si>
  <si>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</si>
  <si>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</si>
  <si>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</si>
  <si>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</si>
  <si>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</si>
  <si>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</si>
  <si>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</si>
  <si>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</si>
  <si>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</si>
  <si>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</si>
  <si>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</si>
  <si>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</si>
  <si>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</si>
  <si>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</si>
  <si>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</si>
  <si>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</si>
  <si>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</si>
  <si>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</si>
  <si>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</si>
  <si>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</si>
  <si>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</si>
  <si>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</si>
  <si>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</si>
  <si>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</si>
  <si>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</si>
  <si>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</si>
  <si>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</si>
  <si>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</si>
  <si>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</si>
  <si>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</si>
  <si>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</si>
  <si>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</si>
  <si>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</si>
  <si>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</si>
  <si>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</si>
  <si>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</si>
  <si>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</si>
  <si>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</si>
  <si>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</si>
  <si>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</si>
  <si>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</si>
  <si>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</si>
  <si>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</si>
  <si>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</si>
  <si>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</si>
  <si>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</si>
  <si>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</si>
  <si>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</si>
  <si>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</si>
  <si>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</si>
  <si>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</si>
  <si>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</si>
  <si>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</si>
  <si>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</si>
  <si>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</si>
  <si>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</si>
  <si>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</si>
  <si>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</si>
  <si>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</si>
  <si>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</si>
  <si>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</si>
  <si>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</si>
  <si>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</si>
  <si>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</si>
  <si>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</si>
  <si>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</si>
  <si>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</si>
  <si>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</si>
  <si>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</si>
  <si>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</si>
  <si>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</si>
  <si>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</si>
  <si>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</si>
  <si>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</si>
  <si>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</si>
  <si>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</si>
  <si>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</si>
  <si>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</si>
  <si>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</si>
  <si>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</si>
  <si>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</si>
  <si>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</si>
  <si>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</si>
  <si>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</si>
  <si>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</si>
  <si>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</si>
  <si>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</si>
  <si>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</si>
  <si>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</si>
  <si>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</si>
  <si>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</si>
  <si>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</si>
  <si>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</si>
  <si>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</si>
  <si>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</si>
  <si>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</si>
  <si>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</si>
  <si>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</si>
  <si>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</si>
  <si>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</si>
  <si>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</si>
  <si>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</si>
  <si>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</si>
  <si>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</si>
  <si>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</si>
  <si>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</si>
  <si>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</si>
  <si>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</si>
  <si>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</si>
  <si>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</si>
  <si>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</si>
  <si>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</si>
  <si>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</si>
  <si>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</si>
  <si>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</si>
  <si>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</si>
  <si>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</si>
  <si>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</si>
  <si>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</si>
  <si>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</si>
  <si>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</si>
  <si>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</si>
  <si>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</si>
  <si>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</si>
  <si>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</si>
  <si>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</si>
  <si>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</si>
  <si>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</si>
  <si>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</si>
  <si>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</si>
  <si>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</si>
  <si>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</si>
  <si>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</si>
  <si>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</si>
  <si>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</si>
  <si>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</si>
  <si>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</si>
  <si>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</si>
  <si>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</si>
  <si>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</si>
  <si>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</si>
  <si>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</si>
  <si>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</si>
  <si>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</si>
  <si>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</si>
  <si>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</si>
  <si>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</si>
  <si>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</si>
  <si>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</si>
  <si>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</si>
  <si>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</si>
  <si>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</si>
  <si>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</si>
  <si>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</si>
  <si>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</si>
  <si>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</si>
  <si>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</si>
  <si>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</si>
  <si>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</si>
  <si>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</si>
  <si>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</si>
  <si>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</si>
  <si>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</si>
  <si>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</si>
  <si>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</si>
  <si>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</si>
  <si>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</si>
  <si>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</si>
  <si>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</si>
  <si>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</si>
  <si>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</si>
  <si>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</si>
  <si>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</si>
  <si>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</si>
  <si>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</si>
  <si>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</si>
  <si>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</si>
  <si>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</si>
  <si>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</si>
  <si>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</si>
  <si>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</si>
  <si>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</si>
  <si>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</si>
  <si>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</si>
  <si>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</si>
  <si>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</si>
  <si>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</si>
  <si>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</si>
  <si>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</si>
  <si>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</si>
  <si>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</si>
  <si>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</si>
  <si>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</si>
  <si>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</si>
  <si>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</si>
  <si>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</si>
  <si>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</si>
  <si>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</si>
  <si>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</si>
  <si>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</si>
  <si>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</si>
  <si>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</si>
  <si>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</si>
  <si>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</si>
  <si>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</si>
  <si>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</si>
  <si>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</si>
  <si>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</si>
  <si>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</si>
  <si>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</si>
  <si>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</si>
  <si>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</si>
  <si>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</si>
  <si>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</si>
  <si>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</si>
  <si>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</si>
  <si>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</si>
  <si>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</si>
  <si>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</si>
  <si>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</si>
  <si>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</si>
  <si>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</si>
  <si>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</si>
  <si>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</si>
  <si>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</si>
  <si>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</si>
  <si>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</si>
  <si>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</si>
  <si>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</si>
  <si>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</si>
  <si>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</si>
  <si>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</si>
  <si>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</si>
  <si>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</si>
  <si>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</si>
  <si>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</si>
  <si>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</si>
  <si>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</si>
  <si>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</si>
  <si>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</si>
  <si>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</si>
  <si>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</si>
  <si>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</si>
  <si>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</si>
  <si>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</si>
  <si>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</si>
  <si>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</si>
  <si>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</si>
  <si>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</si>
  <si>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</si>
  <si>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</si>
  <si>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</si>
  <si>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</si>
  <si>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</si>
  <si>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</si>
  <si>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</si>
  <si>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</si>
  <si>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</si>
  <si>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</si>
  <si>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</si>
  <si>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</si>
  <si>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</si>
  <si>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</si>
  <si>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</si>
  <si>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</si>
  <si>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</si>
  <si>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</si>
  <si>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</si>
  <si>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</si>
  <si>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</si>
  <si>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</si>
  <si>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</si>
  <si>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</si>
  <si>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</si>
  <si>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</si>
  <si>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</si>
  <si>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</si>
  <si>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</si>
  <si>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</si>
  <si>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</si>
  <si>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</si>
  <si>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</si>
  <si>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</si>
  <si>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</si>
  <si>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</si>
  <si>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</si>
  <si>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</si>
  <si>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</si>
  <si>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</si>
  <si>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</si>
  <si>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</si>
  <si>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</si>
  <si>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</si>
  <si>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</si>
  <si>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</si>
  <si>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</si>
  <si>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</si>
  <si>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</si>
  <si>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</si>
  <si>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</si>
  <si>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</si>
  <si>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</si>
  <si>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</si>
  <si>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</si>
  <si>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</si>
  <si>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</si>
  <si>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</si>
  <si>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</si>
  <si>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</si>
  <si>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</si>
  <si>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</si>
  <si>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</si>
  <si>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</si>
  <si>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</si>
  <si>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</si>
  <si>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</si>
  <si>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</si>
  <si>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</si>
  <si>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</si>
  <si>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</si>
  <si>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</si>
  <si>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</si>
  <si>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</si>
  <si>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</si>
  <si>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</si>
  <si>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</si>
  <si>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</si>
  <si>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</si>
  <si>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</si>
  <si>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</si>
  <si>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</si>
  <si>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</si>
  <si>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</si>
  <si>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</si>
  <si>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</si>
  <si>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</si>
  <si>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</si>
  <si>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</si>
  <si>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</si>
  <si>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</si>
  <si>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</si>
  <si>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</si>
  <si>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</si>
  <si>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</si>
  <si>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</si>
  <si>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</si>
  <si>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</si>
  <si>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</si>
  <si>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</si>
  <si>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</si>
  <si>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</si>
  <si>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</si>
  <si>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</si>
  <si>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</si>
  <si>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</si>
  <si>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</si>
  <si>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</si>
  <si>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</si>
  <si>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</si>
  <si>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</si>
  <si>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</si>
  <si>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</si>
  <si>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</si>
  <si>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</si>
  <si>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</si>
  <si>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</si>
  <si>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</si>
  <si>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</si>
  <si>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</si>
  <si>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</si>
  <si>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</si>
  <si>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</si>
  <si>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</si>
  <si>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</si>
  <si>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</si>
  <si>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</si>
  <si>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</si>
  <si>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</si>
  <si>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</si>
  <si>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</si>
  <si>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</si>
  <si>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</si>
  <si>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</si>
  <si>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</si>
  <si>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</si>
  <si>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</si>
  <si>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</si>
  <si>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</si>
  <si>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</si>
  <si>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</si>
  <si>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</si>
  <si>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</si>
  <si>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</si>
  <si>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</si>
  <si>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</si>
  <si>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</si>
  <si>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</si>
  <si>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</si>
  <si>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</si>
  <si>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</si>
  <si>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</si>
  <si>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</si>
  <si>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</si>
  <si>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</si>
  <si>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</si>
  <si>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</si>
  <si>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</si>
  <si>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</si>
  <si>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</si>
  <si>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</si>
  <si>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</si>
  <si>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</si>
  <si>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</si>
  <si>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</si>
  <si>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</si>
  <si>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</si>
  <si>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</si>
  <si>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</si>
  <si>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</si>
  <si>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</si>
  <si>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</si>
  <si>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</si>
  <si>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</si>
  <si>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</si>
  <si>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</si>
  <si>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</si>
  <si>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</si>
  <si>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</si>
  <si>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</si>
  <si>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</si>
  <si>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</si>
  <si>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</si>
  <si>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</si>
  <si>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</si>
  <si>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</si>
  <si>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</si>
  <si>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</si>
  <si>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</si>
  <si>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</si>
  <si>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</si>
  <si>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</si>
  <si>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</si>
  <si>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</si>
  <si>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</si>
  <si>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</si>
  <si>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</si>
  <si>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</si>
  <si>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</si>
  <si>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</si>
  <si>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</si>
  <si>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</si>
  <si>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</si>
  <si>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</si>
  <si>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</si>
  <si>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</si>
  <si>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</si>
  <si>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</si>
  <si>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</si>
  <si>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</si>
  <si>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</si>
  <si>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</si>
  <si>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</si>
  <si>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</si>
  <si>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</si>
  <si>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</si>
  <si>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</si>
  <si>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</si>
  <si>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</si>
  <si>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</si>
  <si>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</si>
  <si>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</si>
  <si>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</si>
  <si>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</si>
  <si>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</si>
  <si>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</si>
  <si>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</si>
  <si>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</si>
  <si>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</si>
  <si>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</si>
  <si>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</si>
  <si>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</si>
  <si>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</si>
  <si>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</si>
  <si>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</si>
  <si>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</si>
  <si>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</si>
  <si>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</si>
  <si>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</si>
  <si>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</si>
  <si>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</si>
  <si>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</si>
  <si>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</si>
  <si>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</si>
  <si>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</si>
  <si>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</si>
  <si>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</si>
  <si>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</si>
  <si>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</si>
  <si>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</si>
  <si>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</si>
  <si>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</si>
  <si>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</si>
  <si>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</si>
  <si>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</si>
  <si>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</si>
  <si>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</si>
  <si>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</si>
  <si>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</si>
  <si>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</si>
  <si>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</si>
  <si>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</si>
  <si>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</si>
  <si>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</si>
  <si>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</si>
  <si>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</si>
  <si>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</si>
  <si>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</si>
  <si>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</si>
  <si>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</si>
  <si>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</si>
  <si>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</si>
  <si>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</si>
  <si>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</si>
  <si>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</si>
  <si>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</si>
  <si>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</si>
  <si>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</si>
  <si>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</si>
  <si>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</si>
  <si>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</si>
  <si>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</si>
  <si>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</si>
  <si>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</si>
  <si>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</si>
  <si>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</si>
  <si>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</si>
  <si>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</si>
  <si>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</si>
  <si>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</si>
  <si>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</si>
  <si>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</si>
  <si>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</si>
  <si>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</si>
  <si>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</si>
  <si>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</si>
  <si>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</si>
  <si>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</si>
  <si>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</si>
  <si>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</si>
  <si>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</si>
  <si>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</si>
  <si>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</si>
  <si>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</si>
  <si>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</si>
  <si>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</si>
  <si>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</si>
  <si>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</si>
  <si>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</si>
  <si>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</si>
  <si>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</si>
  <si>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</si>
  <si>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</si>
  <si>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</si>
  <si>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</si>
  <si>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</si>
  <si>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</si>
  <si>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</si>
  <si>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</si>
  <si>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</si>
  <si>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</si>
  <si>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</si>
  <si>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</si>
  <si>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</si>
  <si>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</si>
  <si>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</si>
  <si>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</si>
  <si>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</si>
  <si>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</si>
  <si>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</si>
  <si>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</si>
  <si>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</si>
  <si>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</si>
  <si>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</si>
  <si>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</si>
  <si>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</si>
  <si>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</si>
  <si>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</si>
  <si>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</si>
  <si>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</si>
  <si>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</si>
  <si>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</si>
  <si>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</si>
  <si>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</si>
  <si>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</si>
  <si>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</si>
  <si>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</si>
  <si>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</si>
  <si>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</si>
  <si>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</si>
  <si>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</si>
  <si>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</si>
  <si>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</si>
  <si>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</si>
  <si>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</si>
  <si>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</si>
  <si>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</si>
  <si>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</si>
  <si>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</si>
  <si>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</si>
  <si>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</si>
  <si>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</si>
  <si>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</si>
  <si>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</si>
  <si>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</si>
  <si>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</si>
  <si>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</si>
  <si>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</si>
  <si>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</si>
  <si>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</si>
  <si>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</si>
  <si>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</si>
  <si>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</si>
  <si>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</si>
  <si>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</si>
  <si>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</si>
  <si>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</si>
  <si>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</si>
  <si>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</si>
  <si>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</si>
  <si>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</si>
  <si>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</si>
  <si>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</si>
  <si>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</si>
  <si>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</si>
  <si>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</si>
  <si>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</si>
  <si>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</si>
  <si>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</si>
  <si>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</si>
  <si>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</si>
  <si>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</si>
  <si>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</si>
  <si>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</si>
  <si>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</si>
  <si>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</si>
  <si>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</si>
  <si>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</si>
  <si>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</si>
  <si>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</si>
  <si>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</si>
  <si>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</si>
  <si>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</si>
  <si>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</si>
  <si>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</si>
  <si>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</si>
  <si>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</si>
  <si>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</si>
  <si>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</si>
  <si>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</si>
  <si>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</si>
  <si>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</si>
  <si>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</si>
  <si>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</si>
  <si>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</si>
  <si>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</si>
  <si>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</si>
  <si>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</si>
  <si>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</si>
  <si>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</si>
  <si>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</si>
  <si>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</si>
  <si>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</si>
  <si>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</si>
  <si>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</si>
  <si>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</si>
  <si>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</si>
  <si>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</si>
  <si>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</si>
  <si>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</si>
  <si>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</si>
  <si>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</si>
  <si>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</si>
  <si>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</si>
  <si>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</si>
  <si>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</si>
  <si>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</si>
  <si>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</si>
  <si>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</si>
  <si>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</si>
  <si>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</si>
  <si>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</si>
  <si>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</si>
  <si>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</si>
  <si>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</si>
  <si>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</si>
  <si>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</si>
  <si>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</si>
  <si>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</si>
  <si>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</si>
  <si>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</si>
  <si>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</si>
  <si>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</si>
  <si>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</si>
  <si>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</si>
  <si>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</si>
  <si>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</si>
  <si>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</si>
  <si>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</si>
  <si>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</si>
  <si>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</si>
  <si>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</si>
  <si>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</si>
  <si>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</si>
  <si>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</si>
  <si>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</si>
  <si>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</si>
  <si>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</si>
  <si>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</si>
  <si>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</si>
  <si>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</si>
  <si>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</si>
  <si>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</si>
  <si>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</si>
  <si>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</si>
  <si>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</si>
  <si>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</si>
  <si>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</si>
  <si>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</si>
  <si>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</si>
  <si>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</si>
  <si>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</si>
  <si>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</si>
  <si>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</si>
  <si>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</si>
  <si>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</si>
  <si>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</si>
  <si>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</si>
  <si>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</si>
  <si>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</si>
  <si>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</si>
  <si>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</si>
  <si>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</si>
  <si>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</si>
  <si>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</si>
  <si>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</si>
  <si>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</si>
  <si>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</si>
  <si>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</si>
  <si>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</si>
  <si>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</si>
  <si>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</si>
  <si>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</si>
  <si>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</si>
  <si>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</si>
  <si>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</si>
  <si>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</si>
  <si>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</si>
  <si>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</si>
  <si>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</si>
  <si>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</si>
  <si>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</si>
  <si>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</si>
  <si>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</si>
  <si>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</si>
  <si>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</si>
  <si>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</si>
  <si>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</si>
  <si>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</si>
  <si>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</si>
  <si>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</si>
  <si>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</si>
  <si>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</si>
  <si>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</si>
  <si>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</si>
  <si>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</si>
  <si>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</si>
  <si>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</si>
  <si>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</si>
  <si>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</si>
  <si>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</si>
  <si>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</si>
  <si>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</si>
  <si>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</si>
  <si>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</si>
  <si>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</si>
  <si>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</si>
  <si>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</si>
  <si>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</si>
  <si>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</si>
  <si>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</si>
  <si>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</si>
  <si>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</si>
  <si>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</si>
  <si>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</si>
  <si>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</si>
  <si>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</si>
  <si>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</si>
  <si>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</si>
  <si>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</si>
  <si>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</si>
  <si>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</si>
  <si>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</si>
  <si>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</si>
  <si>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</si>
  <si>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</si>
  <si>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</si>
  <si>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</si>
  <si>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</si>
  <si>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</si>
  <si>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</si>
  <si>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</si>
  <si>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</si>
  <si>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</si>
  <si>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</si>
  <si>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</si>
  <si>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</si>
  <si>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</si>
  <si>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</si>
  <si>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</si>
  <si>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</si>
  <si>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</si>
  <si>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</si>
  <si>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</si>
  <si>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</si>
  <si>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</si>
  <si>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</si>
  <si>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</si>
  <si>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</si>
  <si>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</si>
  <si>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</si>
  <si>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</si>
  <si>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</si>
  <si>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</si>
  <si>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</si>
  <si>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</si>
  <si>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</si>
  <si>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</si>
  <si>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</si>
  <si>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</si>
  <si>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</si>
  <si>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</si>
  <si>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</si>
  <si>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</si>
  <si>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</si>
  <si>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</si>
  <si>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</si>
  <si>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</si>
  <si>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</si>
  <si>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</si>
  <si>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</si>
  <si>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</si>
  <si>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</si>
  <si>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</si>
  <si>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</si>
  <si>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</si>
  <si>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</si>
  <si>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</si>
  <si>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</si>
  <si>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</si>
  <si>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</si>
  <si>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</si>
  <si>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</si>
  <si>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</si>
  <si>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</si>
  <si>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</si>
  <si>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</si>
  <si>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</si>
  <si>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</si>
  <si>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</si>
  <si>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</si>
  <si>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</si>
  <si>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</si>
  <si>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</si>
  <si>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</si>
  <si>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</si>
  <si>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</si>
  <si>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</si>
  <si>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</si>
  <si>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</si>
  <si>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</si>
  <si>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</si>
  <si>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</si>
  <si>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</si>
  <si>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</si>
  <si>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</si>
  <si>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</si>
  <si>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</si>
  <si>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</si>
  <si>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</si>
  <si>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</si>
  <si>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</si>
  <si>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</si>
  <si>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</si>
  <si>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</si>
  <si>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</si>
  <si>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</si>
  <si>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</si>
  <si>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</si>
  <si>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</si>
  <si>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</si>
  <si>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</si>
  <si>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</si>
  <si>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</si>
  <si>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</si>
  <si>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</si>
  <si>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</si>
  <si>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</si>
  <si>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</si>
  <si>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</si>
  <si>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</si>
  <si>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</si>
  <si>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</si>
  <si>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</si>
  <si>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</si>
  <si>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</si>
  <si>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</si>
  <si>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</si>
  <si>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</si>
  <si>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</si>
  <si>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</si>
  <si>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</si>
  <si>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</si>
  <si>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</si>
  <si>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</si>
  <si>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</si>
  <si>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</si>
  <si>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</si>
  <si>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</si>
  <si>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</si>
  <si>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</si>
  <si>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</si>
  <si>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</si>
  <si>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</si>
  <si>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</si>
  <si>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</si>
  <si>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</si>
  <si>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</si>
  <si>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</si>
  <si>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</si>
  <si>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</si>
  <si>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</si>
  <si>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</si>
  <si>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</si>
  <si>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</si>
  <si>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</si>
  <si>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</si>
  <si>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</si>
  <si>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</si>
  <si>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</si>
  <si>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</si>
  <si>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</si>
  <si>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</si>
  <si>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</si>
  <si>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</si>
  <si>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</si>
  <si>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</si>
  <si>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</si>
  <si>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</si>
  <si>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</si>
  <si>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</si>
  <si>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</si>
  <si>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</si>
  <si>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</si>
  <si>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</si>
  <si>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</si>
  <si>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</si>
  <si>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</si>
  <si>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</si>
  <si>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</si>
  <si>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</si>
  <si>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</si>
  <si>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</si>
  <si>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</si>
  <si>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</si>
  <si>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</si>
  <si>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</si>
  <si>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</si>
  <si>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</si>
  <si>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</si>
  <si>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</si>
  <si>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</si>
  <si>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</si>
  <si>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</si>
  <si>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</si>
  <si>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</si>
  <si>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</si>
  <si>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</si>
  <si>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</si>
  <si>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</si>
  <si>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</si>
  <si>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</si>
  <si>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</si>
  <si>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</si>
  <si>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</si>
  <si>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</si>
  <si>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</si>
  <si>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</si>
  <si>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</si>
  <si>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</si>
  <si>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</si>
  <si>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</si>
  <si>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</si>
  <si>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</si>
  <si>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</si>
  <si>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</si>
  <si>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</si>
  <si>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</si>
  <si>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</si>
  <si>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</si>
  <si>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</si>
  <si>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</si>
  <si>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</si>
  <si>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</si>
  <si>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</si>
  <si>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</si>
  <si>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</si>
  <si>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</si>
  <si>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</si>
  <si>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</si>
  <si>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</si>
  <si>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</si>
  <si>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</si>
  <si>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</si>
  <si>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</si>
  <si>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</si>
  <si>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</si>
  <si>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</si>
  <si>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</si>
  <si>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</si>
  <si>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</si>
  <si>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</si>
  <si>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</si>
  <si>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</si>
  <si>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</si>
  <si>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</si>
  <si>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</si>
  <si>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</si>
  <si>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</si>
  <si>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</si>
  <si>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</si>
  <si>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</si>
  <si>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</si>
  <si>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</si>
  <si>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</si>
  <si>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</si>
  <si>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</si>
  <si>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</si>
  <si>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</si>
  <si>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</si>
  <si>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</si>
  <si>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</si>
  <si>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</si>
  <si>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</si>
  <si>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</si>
  <si>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</si>
  <si>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</si>
  <si>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</si>
  <si>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</si>
  <si>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</si>
  <si>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</si>
  <si>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</si>
  <si>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</si>
  <si>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</si>
  <si>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</si>
  <si>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</si>
  <si>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</si>
  <si>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</si>
  <si>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</si>
  <si>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</si>
  <si>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</si>
  <si>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</si>
  <si>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</si>
  <si>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</si>
  <si>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</si>
  <si>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</si>
  <si>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</si>
  <si>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</si>
  <si>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</si>
  <si>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</si>
  <si>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</si>
  <si>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</si>
  <si>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</si>
  <si>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</si>
  <si>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</si>
  <si>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</si>
  <si>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</si>
  <si>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</si>
  <si>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</si>
  <si>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</si>
  <si>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</si>
  <si>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</si>
  <si>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</si>
  <si>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</si>
  <si>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</si>
  <si>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</si>
  <si>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</si>
  <si>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</si>
  <si>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</si>
  <si>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</si>
  <si>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</si>
  <si>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</si>
  <si>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</si>
  <si>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</si>
  <si>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</si>
  <si>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</si>
  <si>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</si>
  <si>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</si>
  <si>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</si>
  <si>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</si>
  <si>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</si>
  <si>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</si>
  <si>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</si>
  <si>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</si>
  <si>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</si>
  <si>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</si>
  <si>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</si>
  <si>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</si>
  <si>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</si>
  <si>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</si>
  <si>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</si>
  <si>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</si>
  <si>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</si>
  <si>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</si>
  <si>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</si>
  <si>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</si>
  <si>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</si>
  <si>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</si>
  <si>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</si>
  <si>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</si>
  <si>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</si>
  <si>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</si>
  <si>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</si>
  <si>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</si>
  <si>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</si>
  <si>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</si>
  <si>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</si>
  <si>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</si>
  <si>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</si>
  <si>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</si>
  <si>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</si>
  <si>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</si>
  <si>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</si>
  <si>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</si>
  <si>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</si>
  <si>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</si>
  <si>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</si>
  <si>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</si>
  <si>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</si>
  <si>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</si>
  <si>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</si>
  <si>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</si>
  <si>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</si>
  <si>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</si>
  <si>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</si>
  <si>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</si>
  <si>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</si>
  <si>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</si>
  <si>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</si>
  <si>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</si>
  <si>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</si>
  <si>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</si>
  <si>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</si>
  <si>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</si>
  <si>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</si>
  <si>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</si>
  <si>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</si>
  <si>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</si>
  <si>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</si>
  <si>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</si>
  <si>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</si>
  <si>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</si>
  <si>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</si>
  <si>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</si>
  <si>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</si>
  <si>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</si>
  <si>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</si>
  <si>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</si>
  <si>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</si>
  <si>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</si>
  <si>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</si>
  <si>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</si>
  <si>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</si>
  <si>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</si>
  <si>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</si>
  <si>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</si>
  <si>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</si>
  <si>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</si>
  <si>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</si>
  <si>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</si>
  <si>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</si>
  <si>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</si>
  <si>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</si>
  <si>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</si>
  <si>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</si>
  <si>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</si>
  <si>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</si>
  <si>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</si>
  <si>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</si>
  <si>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</si>
  <si>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</si>
  <si>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</si>
  <si>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</si>
  <si>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</si>
  <si>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</si>
  <si>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</si>
  <si>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</si>
  <si>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</si>
  <si>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</si>
  <si>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</si>
  <si>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</si>
  <si>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</si>
  <si>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</si>
  <si>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</si>
  <si>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</si>
  <si>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</si>
  <si>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</si>
  <si>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</si>
  <si>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</si>
  <si>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</si>
  <si>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</si>
  <si>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</si>
  <si>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</si>
  <si>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</si>
  <si>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</si>
  <si>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</si>
  <si>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</si>
  <si>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</si>
  <si>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</si>
  <si>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</si>
  <si>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</si>
  <si>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</si>
  <si>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</si>
  <si>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</si>
  <si>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</si>
  <si>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</si>
  <si>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</si>
  <si>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</si>
  <si>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</si>
  <si>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</si>
  <si>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</si>
  <si>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</si>
  <si>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</si>
  <si>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</si>
  <si>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</si>
  <si>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</si>
  <si>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</si>
  <si>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</si>
  <si>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</si>
  <si>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</si>
  <si>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</si>
  <si>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</si>
  <si>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</si>
  <si>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</si>
  <si>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</si>
  <si>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</si>
  <si>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</si>
  <si>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</si>
  <si>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</si>
  <si>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</si>
  <si>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</si>
  <si>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</si>
  <si>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</si>
  <si>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</si>
  <si>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</si>
  <si>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</si>
  <si>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</si>
  <si>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</si>
  <si>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</si>
  <si>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</si>
  <si>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</si>
  <si>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</si>
  <si>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</si>
  <si>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</si>
  <si>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</si>
  <si>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</si>
  <si>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</si>
  <si>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</si>
  <si>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</si>
  <si>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</si>
  <si>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</si>
  <si>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</si>
  <si>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</si>
  <si>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</si>
  <si>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</si>
  <si>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</si>
  <si>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</si>
  <si>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</si>
  <si>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</si>
  <si>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</si>
  <si>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</si>
  <si>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</si>
  <si>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</si>
  <si>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</si>
  <si>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</si>
  <si>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</si>
  <si>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</si>
  <si>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</si>
  <si>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</si>
  <si>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</si>
  <si>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</si>
  <si>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</si>
  <si>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</si>
  <si>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</si>
  <si>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</si>
  <si>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</si>
  <si>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</si>
  <si>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</si>
  <si>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</si>
  <si>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</si>
  <si>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</si>
  <si>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</si>
  <si>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</si>
  <si>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</si>
  <si>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</si>
  <si>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</si>
  <si>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</si>
  <si>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</si>
  <si>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</si>
  <si>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</si>
  <si>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</si>
  <si>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</si>
  <si>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</si>
  <si>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</si>
  <si>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</si>
  <si>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</si>
  <si>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</si>
  <si>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</si>
  <si>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</si>
  <si>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</si>
  <si>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</si>
  <si>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</si>
  <si>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</si>
  <si>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</si>
  <si>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</si>
  <si>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</si>
  <si>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</si>
  <si>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</si>
  <si>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</si>
  <si>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</si>
  <si>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</si>
  <si>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</si>
  <si>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</si>
  <si>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</si>
  <si>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</si>
  <si>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</si>
  <si>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</si>
  <si>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</si>
  <si>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</si>
  <si>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</si>
  <si>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</si>
  <si>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</si>
  <si>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</si>
  <si>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</si>
  <si>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</si>
  <si>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</si>
  <si>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</si>
  <si>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</si>
  <si>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</si>
  <si>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</si>
  <si>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</si>
  <si>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</si>
  <si>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</si>
  <si>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</si>
  <si>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</si>
  <si>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</si>
  <si>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</si>
  <si>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</si>
  <si>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</si>
  <si>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</si>
  <si>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</si>
  <si>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</si>
  <si>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</si>
  <si>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</si>
  <si>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</si>
  <si>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</si>
  <si>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</si>
  <si>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</si>
  <si>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</si>
  <si>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</si>
  <si>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</si>
  <si>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</si>
  <si>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</si>
  <si>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</si>
  <si>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</si>
  <si>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</si>
  <si>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</si>
  <si>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</si>
  <si>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</si>
  <si>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</si>
  <si>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</si>
  <si>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</si>
  <si>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</si>
  <si>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</si>
  <si>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</si>
  <si>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</si>
  <si>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</si>
  <si>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</si>
  <si>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</si>
  <si>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</si>
  <si>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</si>
  <si>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</si>
  <si>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</si>
  <si>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</si>
  <si>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</si>
  <si>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</si>
  <si>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</si>
  <si>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</si>
  <si>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</si>
  <si>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</si>
  <si>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</si>
  <si>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</si>
  <si>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</si>
  <si>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</si>
  <si>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</si>
  <si>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</si>
  <si>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</si>
  <si>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</si>
  <si>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</si>
  <si>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</si>
  <si>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</si>
  <si>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</si>
  <si>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</si>
  <si>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</si>
  <si>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</si>
  <si>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</si>
  <si>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</si>
  <si>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</si>
  <si>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</si>
  <si>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</si>
  <si>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</si>
  <si>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</si>
  <si>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</si>
  <si>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</si>
  <si>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</si>
  <si>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</si>
  <si>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</si>
  <si>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</si>
  <si>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</si>
  <si>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</si>
  <si>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</si>
  <si>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</si>
  <si>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</si>
  <si>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</si>
  <si>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</si>
  <si>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</si>
  <si>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</si>
  <si>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</si>
  <si>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</si>
  <si>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</si>
  <si>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</si>
  <si>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</si>
  <si>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</si>
  <si>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</si>
  <si>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</si>
  <si>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</si>
  <si>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</si>
  <si>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</si>
  <si>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</si>
  <si>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</si>
  <si>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</si>
  <si>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</si>
  <si>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</si>
  <si>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</si>
  <si>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</si>
  <si>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</si>
  <si>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</si>
  <si>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</si>
  <si>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</si>
  <si>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</si>
  <si>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</si>
  <si>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</si>
  <si>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</si>
  <si>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</si>
  <si>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</si>
  <si>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</si>
  <si>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</si>
  <si>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</si>
  <si>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</si>
  <si>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</si>
  <si>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</si>
  <si>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</si>
  <si>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</si>
  <si>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</si>
  <si>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</si>
  <si>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</si>
  <si>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</si>
  <si>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</si>
  <si>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</si>
  <si>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</si>
  <si>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</si>
  <si>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</si>
  <si>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</si>
  <si>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</si>
  <si>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</si>
  <si>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</si>
  <si>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</si>
  <si>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</si>
  <si>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</si>
  <si>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</si>
  <si>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</si>
  <si>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</si>
  <si>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</si>
  <si>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</si>
  <si>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</si>
  <si>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</si>
  <si>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</si>
  <si>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</si>
  <si>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</si>
  <si>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</si>
  <si>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</si>
  <si>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</si>
  <si>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</si>
  <si>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</si>
  <si>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</si>
  <si>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</si>
  <si>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</si>
  <si>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</si>
  <si>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</si>
  <si>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</si>
  <si>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</si>
  <si>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</si>
  <si>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</si>
  <si>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</si>
  <si>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</si>
  <si>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</si>
  <si>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</si>
  <si>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</si>
  <si>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</si>
  <si>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</si>
  <si>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</si>
  <si>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</si>
  <si>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</si>
  <si>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</si>
  <si>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</si>
  <si>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</si>
  <si>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</si>
  <si>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</si>
  <si>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</si>
  <si>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</si>
  <si>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</si>
  <si>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</si>
  <si>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</si>
  <si>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</si>
  <si>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</si>
  <si>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</si>
  <si>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</si>
  <si>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</si>
  <si>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</si>
  <si>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</si>
  <si>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</si>
  <si>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</si>
  <si>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</si>
  <si>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</si>
  <si>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</si>
  <si>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</si>
  <si>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</si>
  <si>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</si>
  <si>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</si>
  <si>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</si>
  <si>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</si>
  <si>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</si>
  <si>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</si>
  <si>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</si>
  <si>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</si>
  <si>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</si>
  <si>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</si>
  <si>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</si>
  <si>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</si>
  <si>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</si>
  <si>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</si>
  <si>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</si>
  <si>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</si>
  <si>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</si>
  <si>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</si>
  <si>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</si>
  <si>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</si>
  <si>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</si>
  <si>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</si>
  <si>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</si>
  <si>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</si>
  <si>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</si>
  <si>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</si>
  <si>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</si>
  <si>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</si>
  <si>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</si>
  <si>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</si>
  <si>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</si>
  <si>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</si>
  <si>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</si>
  <si>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</si>
  <si>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</si>
  <si>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</si>
  <si>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</si>
  <si>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</si>
  <si>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</si>
  <si>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</si>
  <si>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</si>
  <si>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</si>
  <si>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</si>
  <si>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</si>
  <si>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</si>
  <si>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</si>
  <si>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</si>
  <si>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</si>
  <si>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</si>
  <si>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</si>
  <si>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</si>
  <si>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</si>
  <si>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</si>
  <si>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</si>
  <si>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</si>
  <si>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</si>
  <si>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</si>
  <si>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</si>
  <si>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</si>
  <si>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</si>
  <si>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</si>
  <si>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</si>
  <si>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</si>
  <si>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</si>
  <si>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</si>
  <si>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</si>
  <si>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</si>
  <si>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</si>
  <si>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</si>
  <si>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</si>
  <si>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</si>
  <si>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</si>
  <si>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</si>
  <si>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</si>
  <si>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</si>
  <si>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</si>
  <si>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</si>
  <si>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</si>
  <si>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</si>
  <si>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</si>
  <si>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</si>
  <si>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</si>
  <si>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</si>
  <si>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</si>
  <si>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</si>
  <si>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</si>
  <si>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</si>
  <si>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</si>
  <si>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</si>
  <si>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</si>
  <si>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</si>
  <si>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</si>
  <si>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</si>
  <si>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</si>
  <si>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</si>
  <si>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</si>
  <si>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</si>
  <si>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</si>
  <si>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</si>
  <si>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</si>
  <si>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</si>
  <si>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</si>
  <si>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</si>
  <si>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</si>
  <si>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</si>
  <si>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</si>
  <si>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</si>
  <si>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</si>
  <si>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</si>
  <si>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</si>
  <si>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</si>
  <si>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</si>
  <si>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</si>
  <si>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</si>
  <si>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</si>
  <si>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</si>
  <si>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</si>
  <si>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</si>
  <si>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</si>
  <si>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</si>
  <si>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</si>
  <si>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</si>
  <si>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</si>
  <si>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</si>
  <si>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</si>
  <si>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</si>
  <si>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</si>
  <si>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</si>
  <si>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</si>
  <si>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</si>
  <si>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</si>
  <si>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</si>
  <si>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</si>
  <si>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</si>
  <si>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</si>
  <si>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</si>
  <si>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</si>
  <si>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</si>
  <si>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</si>
  <si>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</si>
  <si>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</si>
  <si>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</si>
  <si>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</si>
  <si>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</si>
  <si>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</si>
  <si>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</si>
  <si>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</si>
  <si>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</si>
  <si>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</si>
  <si>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</si>
  <si>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</si>
  <si>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</si>
  <si>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</si>
  <si>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</si>
  <si>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</si>
  <si>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</si>
  <si>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</si>
  <si>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</si>
  <si>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</si>
  <si>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</si>
  <si>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</si>
  <si>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</si>
  <si>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</si>
  <si>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</si>
  <si>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</si>
  <si>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</si>
  <si>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</si>
  <si>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</si>
  <si>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</si>
  <si>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</si>
  <si>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</si>
  <si>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</si>
  <si>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</si>
  <si>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</si>
  <si>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</si>
  <si>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</si>
  <si>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</si>
  <si>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</si>
  <si>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</si>
  <si>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</si>
  <si>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</si>
  <si>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</si>
  <si>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</si>
  <si>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</si>
  <si>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</si>
  <si>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</si>
  <si>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</si>
  <si>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</si>
  <si>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</si>
  <si>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</si>
  <si>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</si>
  <si>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</si>
  <si>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</si>
  <si>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</si>
  <si>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</si>
  <si>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</si>
  <si>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</si>
  <si>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</si>
  <si>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</si>
  <si>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</si>
  <si>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</si>
  <si>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</si>
  <si>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</si>
  <si>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</si>
  <si>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</si>
  <si>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</si>
  <si>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</si>
  <si>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</si>
  <si>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</si>
  <si>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</si>
  <si>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</si>
  <si>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</si>
  <si>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</si>
  <si>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</si>
  <si>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</si>
  <si>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</si>
  <si>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</si>
  <si>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</si>
  <si>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</si>
  <si>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</si>
  <si>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</si>
  <si>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</si>
  <si>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</si>
  <si>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</si>
  <si>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</si>
  <si>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</si>
  <si>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</si>
  <si>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</si>
  <si>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</si>
  <si>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</si>
  <si>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</si>
  <si>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</si>
  <si>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</si>
  <si>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</si>
  <si>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</si>
  <si>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</si>
  <si>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</si>
  <si>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</si>
  <si>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</si>
  <si>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</si>
  <si>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</si>
  <si>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</si>
  <si>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</si>
  <si>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</si>
  <si>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</si>
  <si>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</si>
  <si>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</si>
  <si>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</si>
  <si>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</si>
  <si>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</si>
  <si>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</si>
  <si>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</si>
  <si>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</si>
  <si>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</si>
  <si>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</si>
  <si>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</si>
  <si>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</si>
  <si>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</si>
  <si>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</si>
  <si>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</si>
  <si>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</si>
  <si>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</si>
  <si>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</si>
  <si>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</si>
  <si>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</si>
  <si>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</si>
  <si>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</si>
  <si>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</si>
  <si>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</si>
  <si>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</si>
  <si>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</si>
  <si>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</si>
  <si>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</si>
  <si>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</si>
  <si>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</si>
  <si>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</si>
  <si>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</si>
  <si>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</si>
  <si>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</si>
  <si>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</si>
  <si>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</si>
  <si>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</si>
  <si>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</si>
  <si>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</si>
  <si>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</si>
  <si>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</si>
  <si>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</si>
  <si>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</si>
  <si>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</si>
  <si>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</si>
  <si>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</si>
  <si>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</si>
  <si>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</si>
  <si>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</si>
  <si>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</si>
  <si>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</si>
  <si>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</si>
  <si>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</si>
  <si>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</si>
  <si>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</si>
  <si>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</si>
  <si>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</si>
  <si>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</si>
  <si>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</si>
  <si>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</si>
  <si>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</si>
  <si>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</si>
  <si>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</si>
  <si>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</si>
  <si>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</si>
  <si>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</si>
  <si>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</si>
  <si>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</si>
  <si>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</si>
  <si>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</si>
  <si>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</si>
  <si>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</si>
  <si>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</si>
  <si>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</si>
  <si>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</si>
  <si>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</si>
  <si>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</si>
  <si>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</si>
  <si>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</si>
  <si>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</si>
  <si>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</si>
  <si>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</si>
  <si>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</si>
  <si>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</si>
  <si>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</si>
  <si>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</si>
  <si>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</si>
  <si>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</si>
  <si>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</si>
  <si>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</si>
  <si>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</si>
  <si>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</si>
  <si>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</si>
  <si>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</si>
  <si>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</si>
  <si>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</si>
  <si>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</si>
  <si>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</si>
  <si>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</si>
  <si>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</si>
  <si>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</si>
  <si>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</si>
  <si>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</si>
  <si>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</si>
  <si>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</si>
  <si>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</si>
  <si>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</si>
  <si>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</si>
  <si>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</si>
  <si>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</si>
  <si>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</si>
  <si>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</si>
  <si>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</si>
  <si>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</si>
  <si>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</si>
  <si>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</si>
  <si>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</si>
  <si>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</si>
  <si>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</si>
  <si>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</si>
  <si>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</si>
  <si>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</si>
  <si>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</si>
  <si>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</si>
  <si>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</si>
  <si>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</si>
  <si>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</si>
  <si>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</si>
  <si>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</si>
  <si>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</si>
  <si>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</si>
  <si>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</si>
  <si>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</si>
  <si>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</si>
  <si>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</si>
  <si>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</si>
  <si>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</si>
  <si>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</si>
  <si>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</si>
  <si>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</si>
  <si>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</si>
  <si>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</si>
  <si>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</si>
  <si>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</si>
  <si>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</si>
  <si>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</si>
  <si>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</si>
  <si>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</si>
  <si>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</si>
  <si>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</si>
  <si>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</si>
  <si>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</si>
  <si>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</si>
  <si>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</si>
  <si>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</si>
  <si>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</si>
  <si>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</si>
  <si>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</si>
  <si>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</si>
  <si>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</si>
  <si>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</si>
  <si>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</si>
  <si>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</si>
  <si>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</si>
  <si>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</si>
  <si>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</si>
  <si>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</si>
  <si>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</si>
  <si>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</si>
  <si>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</si>
  <si>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</si>
  <si>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</si>
  <si>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</si>
  <si>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</si>
  <si>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</si>
  <si>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</si>
  <si>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</si>
  <si>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</si>
  <si>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</si>
  <si>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</si>
  <si>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</si>
  <si>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</si>
  <si>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</si>
  <si>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</si>
  <si>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</si>
  <si>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</si>
  <si>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</si>
  <si>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</si>
  <si>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</si>
  <si>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</si>
  <si>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</si>
  <si>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</si>
  <si>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</si>
  <si>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</si>
  <si>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</si>
  <si>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</si>
  <si>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</si>
  <si>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</si>
  <si>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</si>
  <si>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</si>
  <si>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</si>
  <si>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</si>
  <si>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</si>
  <si>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</si>
  <si>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</si>
  <si>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</si>
  <si>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</si>
  <si>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</si>
  <si>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</si>
  <si>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</si>
  <si>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</si>
  <si>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</si>
  <si>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</si>
  <si>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</si>
  <si>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</si>
  <si>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</si>
  <si>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</si>
  <si>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</si>
  <si>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</si>
  <si>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</si>
  <si>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</si>
  <si>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</si>
  <si>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</si>
  <si>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</si>
  <si>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</si>
  <si>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</si>
  <si>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</si>
  <si>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</si>
  <si>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</si>
  <si>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</si>
  <si>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</si>
  <si>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</si>
  <si>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</si>
  <si>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</si>
  <si>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</si>
  <si>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</si>
  <si>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</si>
  <si>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</si>
  <si>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</si>
  <si>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</si>
  <si>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</si>
  <si>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</si>
  <si>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</si>
  <si>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</si>
  <si>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</si>
  <si>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</si>
  <si>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</si>
  <si>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</si>
  <si>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</si>
  <si>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</si>
  <si>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</si>
  <si>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</si>
  <si>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</si>
  <si>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</si>
  <si>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</si>
  <si>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</si>
  <si>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</si>
  <si>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</si>
  <si>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</si>
  <si>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</si>
  <si>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</si>
  <si>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</si>
  <si>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</si>
  <si>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</si>
  <si>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</si>
  <si>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</si>
  <si>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</si>
  <si>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</si>
  <si>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</si>
  <si>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</si>
  <si>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</si>
  <si>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</si>
  <si>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</si>
  <si>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</si>
  <si>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</si>
  <si>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</si>
  <si>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</si>
  <si>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</si>
  <si>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</si>
  <si>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</si>
  <si>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</si>
  <si>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</si>
  <si>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</si>
  <si>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</si>
  <si>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</si>
  <si>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</si>
  <si>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</si>
  <si>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</si>
  <si>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</si>
  <si>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</si>
  <si>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</si>
  <si>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</si>
  <si>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</si>
  <si>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</si>
  <si>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</si>
  <si>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</si>
  <si>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</si>
  <si>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</si>
  <si>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</si>
  <si>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</si>
  <si>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</si>
  <si>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</si>
  <si>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</si>
  <si>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</si>
  <si>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</si>
  <si>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</si>
  <si>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</si>
  <si>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</si>
  <si>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</si>
  <si>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</si>
  <si>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</si>
  <si>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</si>
  <si>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</si>
  <si>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</si>
  <si>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</si>
  <si>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</si>
  <si>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</si>
  <si>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</si>
  <si>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</si>
  <si>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</si>
  <si>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</si>
  <si>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</si>
  <si>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</si>
  <si>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</si>
  <si>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</si>
  <si>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</si>
  <si>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</si>
  <si>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</si>
  <si>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</si>
  <si>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</si>
  <si>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</si>
  <si>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</si>
  <si>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</si>
  <si>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</si>
  <si>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</si>
  <si>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</si>
  <si>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</si>
  <si>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</si>
  <si>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</si>
  <si>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</si>
  <si>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</si>
  <si>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</si>
  <si>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</si>
  <si>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</si>
  <si>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</si>
  <si>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</si>
  <si>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</si>
  <si>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</si>
  <si>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</si>
  <si>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</si>
  <si>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</si>
  <si>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</si>
  <si>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</si>
  <si>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</si>
  <si>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</si>
  <si>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</si>
  <si>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</si>
  <si>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</si>
  <si>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</si>
  <si>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</si>
  <si>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</si>
  <si>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</si>
  <si>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</si>
  <si>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</si>
  <si>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</si>
  <si>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</si>
  <si>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</si>
  <si>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</si>
  <si>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</si>
  <si>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</si>
  <si>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</si>
  <si>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</si>
  <si>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</si>
  <si>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</si>
  <si>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</si>
  <si>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</si>
  <si>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</si>
  <si>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</si>
  <si>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</si>
  <si>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</si>
  <si>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</si>
  <si>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</si>
  <si>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</si>
  <si>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</si>
  <si>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</si>
  <si>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</si>
  <si>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</si>
  <si>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</si>
  <si>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</si>
  <si>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</si>
  <si>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</si>
  <si>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</si>
  <si>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</si>
  <si>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</si>
  <si>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</si>
  <si>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</si>
  <si>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</si>
  <si>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</si>
  <si>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</si>
  <si>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</si>
  <si>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</si>
  <si>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</si>
  <si>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</si>
  <si>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</si>
  <si>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</si>
  <si>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</si>
  <si>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</si>
  <si>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</si>
  <si>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</si>
  <si>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</si>
  <si>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</si>
  <si>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</si>
  <si>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</si>
  <si>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</si>
  <si>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</si>
  <si>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</si>
  <si>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</si>
  <si>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</si>
  <si>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</si>
  <si>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</si>
  <si>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</si>
  <si>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</si>
  <si>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</si>
  <si>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</si>
  <si>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</si>
  <si>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</si>
  <si>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</si>
  <si>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</si>
  <si>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</si>
  <si>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</si>
  <si>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</si>
  <si>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</si>
  <si>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</si>
  <si>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</si>
  <si>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</si>
  <si>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</si>
  <si>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</si>
  <si>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</si>
  <si>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</si>
  <si>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</si>
  <si>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</si>
  <si>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</si>
  <si>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</si>
  <si>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</si>
  <si>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</si>
  <si>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</si>
  <si>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</si>
  <si>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</si>
  <si>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</si>
  <si>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</si>
  <si>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</si>
  <si>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</si>
  <si>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</si>
  <si>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</si>
  <si>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</si>
  <si>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</si>
  <si>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</si>
  <si>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</si>
  <si>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</si>
  <si>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</si>
  <si>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</si>
  <si>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</si>
  <si>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</si>
  <si>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</si>
  <si>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</si>
  <si>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</si>
  <si>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</si>
  <si>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</si>
  <si>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</si>
  <si>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</si>
  <si>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</si>
  <si>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</si>
  <si>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</si>
  <si>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</si>
  <si>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</si>
  <si>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</si>
  <si>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</si>
  <si>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</si>
  <si>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</si>
  <si>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</si>
  <si>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</si>
  <si>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</si>
  <si>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</si>
  <si>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</si>
  <si>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</si>
  <si>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</si>
  <si>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</si>
  <si>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</si>
  <si>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</si>
  <si>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</si>
  <si>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</si>
  <si>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</si>
  <si>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</si>
  <si>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</si>
  <si>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</si>
  <si>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</si>
  <si>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</si>
  <si>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</si>
  <si>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</si>
  <si>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</si>
  <si>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</si>
  <si>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</si>
  <si>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</si>
  <si>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</si>
  <si>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</si>
  <si>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</si>
  <si>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</si>
  <si>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</si>
  <si>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</si>
  <si>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</si>
  <si>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</si>
  <si>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</si>
  <si>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</si>
  <si>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</si>
  <si>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</si>
  <si>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</si>
  <si>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</si>
  <si>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</si>
  <si>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</si>
  <si>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</si>
  <si>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</si>
  <si>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</si>
  <si>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</si>
  <si>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</si>
  <si>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</si>
  <si>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</si>
  <si>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</si>
  <si>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</si>
  <si>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</si>
  <si>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</si>
  <si>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</si>
  <si>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</si>
  <si>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</si>
  <si>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</si>
  <si>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</si>
  <si>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</si>
  <si>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</si>
  <si>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</si>
  <si>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</si>
  <si>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</si>
  <si>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</si>
  <si>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</si>
  <si>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</si>
  <si>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</si>
  <si>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</si>
  <si>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</si>
  <si>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</si>
  <si>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</si>
  <si>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</si>
  <si>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</si>
  <si>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</si>
  <si>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</si>
  <si>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</si>
  <si>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</si>
  <si>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</si>
  <si>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</si>
  <si>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</si>
  <si>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</si>
  <si>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</si>
  <si>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</si>
  <si>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</si>
  <si>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</si>
  <si>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</si>
  <si>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</si>
  <si>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</si>
  <si>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</si>
  <si>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</si>
  <si>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</si>
  <si>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</si>
  <si>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</si>
  <si>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</si>
  <si>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</si>
  <si>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</si>
  <si>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</si>
  <si>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</si>
  <si>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</si>
  <si>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</si>
  <si>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</si>
  <si>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</si>
  <si>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</si>
  <si>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</si>
  <si>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</si>
  <si>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</si>
  <si>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</si>
  <si>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</si>
  <si>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</si>
  <si>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</si>
  <si>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</si>
  <si>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</si>
  <si>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</si>
  <si>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</si>
  <si>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</si>
  <si>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</si>
  <si>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</si>
  <si>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</si>
  <si>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</si>
  <si>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</si>
  <si>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</si>
  <si>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</si>
  <si>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</si>
  <si>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</si>
  <si>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</si>
  <si>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</si>
  <si>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</si>
  <si>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</si>
  <si>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</si>
  <si>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</si>
  <si>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</si>
  <si>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</si>
  <si>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</si>
  <si>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</si>
  <si>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</si>
  <si>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</si>
  <si>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</si>
  <si>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</si>
  <si>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</si>
  <si>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</si>
  <si>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</si>
  <si>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</si>
  <si>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</si>
  <si>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</si>
  <si>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</si>
  <si>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</si>
  <si>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</si>
  <si>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</si>
  <si>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</si>
  <si>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</si>
  <si>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</si>
  <si>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</si>
  <si>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</si>
  <si>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</si>
  <si>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</si>
  <si>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</si>
  <si>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</si>
  <si>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</si>
  <si>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</si>
  <si>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</si>
  <si>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</si>
  <si>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</si>
  <si>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</si>
  <si>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</si>
  <si>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</si>
  <si>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</si>
  <si>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</si>
  <si>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</si>
  <si>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</si>
  <si>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</si>
  <si>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</si>
  <si>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</si>
  <si>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</si>
  <si>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</si>
  <si>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</si>
  <si>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</si>
  <si>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</si>
  <si>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</si>
  <si>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</si>
  <si>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</si>
  <si>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</si>
  <si>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</si>
  <si>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</si>
  <si>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</si>
  <si>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</si>
  <si>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</si>
  <si>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</si>
  <si>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</si>
  <si>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</si>
  <si>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</si>
  <si>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</si>
  <si>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</si>
  <si>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</si>
  <si>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</si>
  <si>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</si>
  <si>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</si>
  <si>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</si>
  <si>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</si>
  <si>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</si>
  <si>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</si>
  <si>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</si>
  <si>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</si>
  <si>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</si>
  <si>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</si>
  <si>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</si>
  <si>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</si>
  <si>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</si>
  <si>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</si>
  <si>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</si>
  <si>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</si>
  <si>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</si>
  <si>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</si>
  <si>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</si>
  <si>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</si>
  <si>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</si>
  <si>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</si>
  <si>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</si>
  <si>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</si>
  <si>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</si>
  <si>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</si>
  <si>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</si>
  <si>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</si>
  <si>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</si>
  <si>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</si>
  <si>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</si>
  <si>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</si>
  <si>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</si>
  <si>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</si>
  <si>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</si>
  <si>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</si>
  <si>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</si>
  <si>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</si>
  <si>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</si>
  <si>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</si>
  <si>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</si>
  <si>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</si>
  <si>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</si>
  <si>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</si>
  <si>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</si>
  <si>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</si>
  <si>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</si>
  <si>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</si>
  <si>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</si>
  <si>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</si>
  <si>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</si>
  <si>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</si>
  <si>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</si>
  <si>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</si>
  <si>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</si>
  <si>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</si>
  <si>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</si>
  <si>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</si>
  <si>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</si>
  <si>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</si>
  <si>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</si>
  <si>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</si>
  <si>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</si>
  <si>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</si>
  <si>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</si>
  <si>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</si>
  <si>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</si>
  <si>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</si>
  <si>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</si>
  <si>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</si>
  <si>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</si>
  <si>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</si>
  <si>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</si>
  <si>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</si>
  <si>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</si>
  <si>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</si>
  <si>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</si>
  <si>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</si>
  <si>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</si>
  <si>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</si>
  <si>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</si>
  <si>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</si>
  <si>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</si>
  <si>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</si>
  <si>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</si>
  <si>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</si>
  <si>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</si>
  <si>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</si>
  <si>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</si>
  <si>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</si>
  <si>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</si>
  <si>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</si>
  <si>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</si>
  <si>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</si>
  <si>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</si>
  <si>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</si>
  <si>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</si>
  <si>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</si>
  <si>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</si>
  <si>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</si>
  <si>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</si>
  <si>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</si>
  <si>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</si>
  <si>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</si>
  <si>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</si>
  <si>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</si>
  <si>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</si>
  <si>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</si>
  <si>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</si>
  <si>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</si>
  <si>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</si>
  <si>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</si>
  <si>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</si>
  <si>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</si>
  <si>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</si>
  <si>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</si>
  <si>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</si>
  <si>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</si>
  <si>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</si>
  <si>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</si>
  <si>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</si>
  <si>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</si>
  <si>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</si>
  <si>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</si>
  <si>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</si>
  <si>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</si>
  <si>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</si>
  <si>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</si>
  <si>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</si>
  <si>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</si>
  <si>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</si>
  <si>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</si>
  <si>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</si>
  <si>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</si>
  <si>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</si>
  <si>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</si>
  <si>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</si>
  <si>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</si>
  <si>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</si>
  <si>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</si>
  <si>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</si>
  <si>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</si>
  <si>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</si>
  <si>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</si>
  <si>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</si>
  <si>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</si>
  <si>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</si>
  <si>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</si>
  <si>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</si>
  <si>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</si>
  <si>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</si>
  <si>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</si>
  <si>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</si>
  <si>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</si>
  <si>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</si>
  <si>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</si>
  <si>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</si>
  <si>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</si>
  <si>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</si>
  <si>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</si>
  <si>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</si>
  <si>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</si>
  <si>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</si>
  <si>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</si>
  <si>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</si>
  <si>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</si>
  <si>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</si>
  <si>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</si>
  <si>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</si>
  <si>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</si>
  <si>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</si>
  <si>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</si>
  <si>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</si>
  <si>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</si>
  <si>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</si>
  <si>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</si>
  <si>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</si>
  <si>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</si>
  <si>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</si>
  <si>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</si>
  <si>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</si>
  <si>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</si>
  <si>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</si>
  <si>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</si>
  <si>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</si>
  <si>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</si>
  <si>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</si>
  <si>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</si>
  <si>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</si>
  <si>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</si>
  <si>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</si>
  <si>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</si>
  <si>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</si>
  <si>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</si>
  <si>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</si>
  <si>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</si>
  <si>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</si>
  <si>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</si>
  <si>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</si>
  <si>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</si>
  <si>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</si>
  <si>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</si>
  <si>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</si>
  <si>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</si>
  <si>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</si>
  <si>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</si>
  <si>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</si>
  <si>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</si>
  <si>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</si>
  <si>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</si>
  <si>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</si>
  <si>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</si>
  <si>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</si>
  <si>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</si>
  <si>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</si>
  <si>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</si>
  <si>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</si>
  <si>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</si>
  <si>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</si>
  <si>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</si>
  <si>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</si>
  <si>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</si>
  <si>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</si>
  <si>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</si>
  <si>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</si>
  <si>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</si>
  <si>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</si>
  <si>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</si>
  <si>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</si>
  <si>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</si>
  <si>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</si>
  <si>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</si>
  <si>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</si>
  <si>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</si>
  <si>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</si>
  <si>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</si>
  <si>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</si>
  <si>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</si>
  <si>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</si>
  <si>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</si>
  <si>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</si>
  <si>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</si>
  <si>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</si>
  <si>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</si>
  <si>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</si>
  <si>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</si>
  <si>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</si>
  <si>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</si>
  <si>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</si>
  <si>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</si>
  <si>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</si>
  <si>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</si>
  <si>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</si>
  <si>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</si>
  <si>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</si>
  <si>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</si>
  <si>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</si>
  <si>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</si>
  <si>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</si>
  <si>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</si>
  <si>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</si>
  <si>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</si>
  <si>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</si>
  <si>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</si>
  <si>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</si>
  <si>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</si>
  <si>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</si>
  <si>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</si>
  <si>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</si>
  <si>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</si>
  <si>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</si>
  <si>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</si>
  <si>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</si>
  <si>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</si>
  <si>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</si>
  <si>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</si>
  <si>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</si>
  <si>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</si>
  <si>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</si>
  <si>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</si>
  <si>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</si>
  <si>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</si>
  <si>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</si>
  <si>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</si>
  <si>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</si>
  <si>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</si>
  <si>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</si>
  <si>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</si>
  <si>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</si>
  <si>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</si>
  <si>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</si>
  <si>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</si>
  <si>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</si>
  <si>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</si>
  <si>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</si>
  <si>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</si>
  <si>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</si>
  <si>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</si>
  <si>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</si>
  <si>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</si>
  <si>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</si>
  <si>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</si>
  <si>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</si>
  <si>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</si>
  <si>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</si>
  <si>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</si>
  <si>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</si>
  <si>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</si>
  <si>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</si>
  <si>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</si>
  <si>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</si>
  <si>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</si>
  <si>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</si>
  <si>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</si>
  <si>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</si>
  <si>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</si>
  <si>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</si>
  <si>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</si>
  <si>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</si>
  <si>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</si>
  <si>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</si>
  <si>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</si>
  <si>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</si>
  <si>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</si>
  <si>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</si>
  <si>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</si>
  <si>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</si>
  <si>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</si>
  <si>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</si>
  <si>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</si>
  <si>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</si>
  <si>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</si>
  <si>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</si>
  <si>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</si>
  <si>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</si>
  <si>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</si>
  <si>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</si>
  <si>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</si>
  <si>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</si>
  <si>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</si>
  <si>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</si>
  <si>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</si>
  <si>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</si>
  <si>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</si>
  <si>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</si>
  <si>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</si>
  <si>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</si>
  <si>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</si>
  <si>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</si>
  <si>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</si>
  <si>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</si>
  <si>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</si>
  <si>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</si>
  <si>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</si>
  <si>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</si>
  <si>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</si>
  <si>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</si>
  <si>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</si>
  <si>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</si>
  <si>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</si>
  <si>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</si>
  <si>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</si>
  <si>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</si>
  <si>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</si>
  <si>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</si>
  <si>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</si>
  <si>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</si>
  <si>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</si>
  <si>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</si>
  <si>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</si>
  <si>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</si>
  <si>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</si>
  <si>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</si>
  <si>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</si>
  <si>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</si>
  <si>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</si>
  <si>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</si>
  <si>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</si>
  <si>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</si>
  <si>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</si>
  <si>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</si>
  <si>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</si>
  <si>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</si>
  <si>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</si>
  <si>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</si>
  <si>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</si>
  <si>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</si>
  <si>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</si>
  <si>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</si>
  <si>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</si>
  <si>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</si>
  <si>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</si>
  <si>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</si>
  <si>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</si>
  <si>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</si>
  <si>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</si>
  <si>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</si>
  <si>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</si>
  <si>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</si>
  <si>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</si>
  <si>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</si>
  <si>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</si>
  <si>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</si>
  <si>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</si>
  <si>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</si>
  <si>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</si>
  <si>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</si>
  <si>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</si>
  <si>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</si>
  <si>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</si>
  <si>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</si>
  <si>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</si>
  <si>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</si>
  <si>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</si>
  <si>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</si>
  <si>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</si>
  <si>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</si>
  <si>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</si>
  <si>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</si>
  <si>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</si>
  <si>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</si>
  <si>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</si>
  <si>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</si>
  <si>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</si>
  <si>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</si>
  <si>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</si>
  <si>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</si>
  <si>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</si>
  <si>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</si>
  <si>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</si>
  <si>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</si>
  <si>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</si>
  <si>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</si>
  <si>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</si>
  <si>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</si>
  <si>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</si>
  <si>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</si>
  <si>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</si>
  <si>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</si>
  <si>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</si>
  <si>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</si>
  <si>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</si>
  <si>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</si>
  <si>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</si>
  <si>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</si>
  <si>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</si>
  <si>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</si>
  <si>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</si>
  <si>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</si>
  <si>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</si>
  <si>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</si>
  <si>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</si>
  <si>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</si>
  <si>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</si>
  <si>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</si>
  <si>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</si>
  <si>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</si>
  <si>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</si>
  <si>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</si>
  <si>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</si>
  <si>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</si>
  <si>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</si>
  <si>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</si>
  <si>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</si>
  <si>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</si>
  <si>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</si>
  <si>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</si>
  <si>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</si>
  <si>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</si>
  <si>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</si>
  <si>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</si>
  <si>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</si>
  <si>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</si>
  <si>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</si>
  <si>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</si>
  <si>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</si>
  <si>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</si>
  <si>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</si>
  <si>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</si>
  <si>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</si>
  <si>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</si>
  <si>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</si>
  <si>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</si>
  <si>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</si>
  <si>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</si>
  <si>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</si>
  <si>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</si>
  <si>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</si>
  <si>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</si>
  <si>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</si>
  <si>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</si>
  <si>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</si>
  <si>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</si>
  <si>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</si>
  <si>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</si>
  <si>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</si>
  <si>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</si>
  <si>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</si>
  <si>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</si>
  <si>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</si>
  <si>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</si>
  <si>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</si>
  <si>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</si>
  <si>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</si>
  <si>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</si>
  <si>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</si>
  <si>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</si>
  <si>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</si>
  <si>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</si>
  <si>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</si>
  <si>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</si>
  <si>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</si>
  <si>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</si>
  <si>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</si>
  <si>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</si>
  <si>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</si>
  <si>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</si>
  <si>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</si>
  <si>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</si>
  <si>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</si>
  <si>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</si>
  <si>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</si>
  <si>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</si>
  <si>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</si>
  <si>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</si>
  <si>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</si>
  <si>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</si>
  <si>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</si>
  <si>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</si>
  <si>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</si>
  <si>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</si>
  <si>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</si>
  <si>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</si>
  <si>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</si>
  <si>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</si>
  <si>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</si>
  <si>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</si>
  <si>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</si>
  <si>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</si>
  <si>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</si>
  <si>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</si>
  <si>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</si>
  <si>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</si>
  <si>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</si>
  <si>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</si>
  <si>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</si>
  <si>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</si>
  <si>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</si>
  <si>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</si>
  <si>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</si>
  <si>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</si>
  <si>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</si>
  <si>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</si>
  <si>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</si>
  <si>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</si>
  <si>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</si>
  <si>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</si>
  <si>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</si>
  <si>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</si>
  <si>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</si>
  <si>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</si>
  <si>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</si>
  <si>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</si>
  <si>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</si>
  <si>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</si>
  <si>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</si>
  <si>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</si>
  <si>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</si>
  <si>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</si>
  <si>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</si>
  <si>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</si>
  <si>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</si>
  <si>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</si>
  <si>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</si>
  <si>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</si>
  <si>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</si>
  <si>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</si>
  <si>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</si>
  <si>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</si>
  <si>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</si>
  <si>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</si>
  <si>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</si>
  <si>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</si>
  <si>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</si>
  <si>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</si>
  <si>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</si>
  <si>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</si>
  <si>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</si>
  <si>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</si>
  <si>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</si>
  <si>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</si>
  <si>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</si>
  <si>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</si>
  <si>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</si>
  <si>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</si>
  <si>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</si>
  <si>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</si>
  <si>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</si>
  <si>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</si>
  <si>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</si>
  <si>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</si>
  <si>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</si>
  <si>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</si>
  <si>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</si>
  <si>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</si>
  <si>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</si>
  <si>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</si>
  <si>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</si>
  <si>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</si>
  <si>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</si>
  <si>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</si>
  <si>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</si>
  <si>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</si>
  <si>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</si>
  <si>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</si>
  <si>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</si>
  <si>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</si>
  <si>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</si>
  <si>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</si>
  <si>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</si>
  <si>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</si>
  <si>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</si>
  <si>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</si>
  <si>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</si>
  <si>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</si>
  <si>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</si>
  <si>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</si>
  <si>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</si>
  <si>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</si>
  <si>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</si>
  <si>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</si>
  <si>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</si>
  <si>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</si>
  <si>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</si>
  <si>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</si>
  <si>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</si>
  <si>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</si>
  <si>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</si>
  <si>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</si>
  <si>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</si>
  <si>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</si>
  <si>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</si>
  <si>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</si>
  <si>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</si>
  <si>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</si>
  <si>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</si>
  <si>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</si>
  <si>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</si>
  <si>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</si>
  <si>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</si>
  <si>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</si>
  <si>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</si>
  <si>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</si>
  <si>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</si>
  <si>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</si>
  <si>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</si>
  <si>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</si>
  <si>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</si>
  <si>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</si>
  <si>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</si>
  <si>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</si>
  <si>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</si>
  <si>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</si>
  <si>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</si>
  <si>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</si>
  <si>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</si>
  <si>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</si>
  <si>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</si>
  <si>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</si>
  <si>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</si>
  <si>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</si>
  <si>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</si>
  <si>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</si>
  <si>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</si>
  <si>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</si>
  <si>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</si>
  <si>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</si>
  <si>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</si>
  <si>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</si>
  <si>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</si>
  <si>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</si>
  <si>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</si>
  <si>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</si>
  <si>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</si>
  <si>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</si>
  <si>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</si>
  <si>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</si>
  <si>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</si>
  <si>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</si>
  <si>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</si>
  <si>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</si>
  <si>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</si>
  <si>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</si>
  <si>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</si>
  <si>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</si>
  <si>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</si>
  <si>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</si>
  <si>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</si>
  <si>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</si>
  <si>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</si>
  <si>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</si>
  <si>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</si>
  <si>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</si>
  <si>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</si>
  <si>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</si>
  <si>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</si>
  <si>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</si>
  <si>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</si>
  <si>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</si>
  <si>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</si>
  <si>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</si>
  <si>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</si>
  <si>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</si>
  <si>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</si>
  <si>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</si>
  <si>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</si>
  <si>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</si>
  <si>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</si>
  <si>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</si>
  <si>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</si>
  <si>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</si>
  <si>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</si>
  <si>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</si>
  <si>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</si>
  <si>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</si>
  <si>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</si>
  <si>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</si>
  <si>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</si>
  <si>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</si>
  <si>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</si>
  <si>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</si>
  <si>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</si>
  <si>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</si>
  <si>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</si>
  <si>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</si>
  <si>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</si>
  <si>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</si>
  <si>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</si>
  <si>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</si>
  <si>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</si>
  <si>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</si>
  <si>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</si>
  <si>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</si>
  <si>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</si>
  <si>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</si>
  <si>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</si>
  <si>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</si>
  <si>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</si>
  <si>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</si>
  <si>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</si>
  <si>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</si>
  <si>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</si>
  <si>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</si>
  <si>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</si>
  <si>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</si>
  <si>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</si>
  <si>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</si>
  <si>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</si>
  <si>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</si>
  <si>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</si>
  <si>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</si>
  <si>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</si>
  <si>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</si>
  <si>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</si>
  <si>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</si>
  <si>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</si>
  <si>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</si>
  <si>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</si>
  <si>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</si>
  <si>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</si>
  <si>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</si>
  <si>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</si>
  <si>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</si>
  <si>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</si>
  <si>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</si>
  <si>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</si>
  <si>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</si>
  <si>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</si>
  <si>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</si>
  <si>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</si>
  <si>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</si>
  <si>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</si>
  <si>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</si>
  <si>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</si>
  <si>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</si>
  <si>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</si>
  <si>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</si>
  <si>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</si>
  <si>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</si>
  <si>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</si>
  <si>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</si>
  <si>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</si>
  <si>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</si>
  <si>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</si>
  <si>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</si>
  <si>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</si>
  <si>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</si>
  <si>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</si>
  <si>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</si>
  <si>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</si>
  <si>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</si>
  <si>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</si>
  <si>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</si>
  <si>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</si>
  <si>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</si>
  <si>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</si>
  <si>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</si>
  <si>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</si>
  <si>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</si>
  <si>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</si>
  <si>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</si>
  <si>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</si>
  <si>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</si>
  <si>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</si>
  <si>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</si>
  <si>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</si>
  <si>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</si>
  <si>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</si>
  <si>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</si>
  <si>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</si>
  <si>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</si>
  <si>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</si>
  <si>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</si>
  <si>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</si>
  <si>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</si>
  <si>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</si>
  <si>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</si>
  <si>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</si>
  <si>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</si>
  <si>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</si>
  <si>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</si>
  <si>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</si>
  <si>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</si>
  <si>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</si>
  <si>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</si>
  <si>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</si>
  <si>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</si>
  <si>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</si>
  <si>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</si>
  <si>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</si>
  <si>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</si>
  <si>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</si>
  <si>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</si>
  <si>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</si>
  <si>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</si>
  <si>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</si>
  <si>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</si>
  <si>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</si>
  <si>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</si>
  <si>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</si>
  <si>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</si>
  <si>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</si>
  <si>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</si>
  <si>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</si>
  <si>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</si>
  <si>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</si>
  <si>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</si>
  <si>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</si>
  <si>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</si>
  <si>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</si>
  <si>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</si>
  <si>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</si>
  <si>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</si>
  <si>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</si>
  <si>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</si>
  <si>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</si>
  <si>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</si>
  <si>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</si>
  <si>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</si>
  <si>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</si>
  <si>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</si>
  <si>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</si>
  <si>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</si>
  <si>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</si>
  <si>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</si>
  <si>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</si>
  <si>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</si>
  <si>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</si>
  <si>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</si>
  <si>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</si>
  <si>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</si>
  <si>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</si>
  <si>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</si>
  <si>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</si>
  <si>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</si>
  <si>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</si>
  <si>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</si>
  <si>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</si>
  <si>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</si>
  <si>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</si>
  <si>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</si>
  <si>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</si>
  <si>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</si>
  <si>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</si>
  <si>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</si>
  <si>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</si>
  <si>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</si>
  <si>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</si>
  <si>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</si>
  <si>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</si>
  <si>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</si>
  <si>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</si>
  <si>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</si>
  <si>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</si>
  <si>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</si>
  <si>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</si>
  <si>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</si>
  <si>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</si>
  <si>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</si>
  <si>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</si>
  <si>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</si>
  <si>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</si>
  <si>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</si>
  <si>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</si>
  <si>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</si>
  <si>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</si>
  <si>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</si>
  <si>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</si>
  <si>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</si>
  <si>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</si>
  <si>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</si>
  <si>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</si>
  <si>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</si>
  <si>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</si>
  <si>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</si>
  <si>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</si>
  <si>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</si>
  <si>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</si>
  <si>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</si>
  <si>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</si>
  <si>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</si>
  <si>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</si>
  <si>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</si>
  <si>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</si>
  <si>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</si>
  <si>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</si>
  <si>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</si>
  <si>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</si>
  <si>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</si>
  <si>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</si>
  <si>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</si>
  <si>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</si>
  <si>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</si>
  <si>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</si>
  <si>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</si>
  <si>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</si>
  <si>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</si>
  <si>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</si>
  <si>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</si>
  <si>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</si>
  <si>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</si>
  <si>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</si>
  <si>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</si>
  <si>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</si>
  <si>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</si>
  <si>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</si>
  <si>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</si>
  <si>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</si>
  <si>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</si>
  <si>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</si>
  <si>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</si>
  <si>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</si>
  <si>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</si>
  <si>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</si>
  <si>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</si>
  <si>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</si>
  <si>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</si>
  <si>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</si>
  <si>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</si>
  <si>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</si>
  <si>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</si>
  <si>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</si>
  <si>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</si>
  <si>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</si>
  <si>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</si>
  <si>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</si>
  <si>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</si>
  <si>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</si>
  <si>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</si>
  <si>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</si>
  <si>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</si>
  <si>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</si>
  <si>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</si>
  <si>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</si>
  <si>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</si>
  <si>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</si>
  <si>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</si>
  <si>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</si>
  <si>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</si>
  <si>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</si>
  <si>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</si>
  <si>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</si>
  <si>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</si>
  <si>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</si>
  <si>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</si>
  <si>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</si>
  <si>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</si>
  <si>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</si>
  <si>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</si>
  <si>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</si>
  <si>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</si>
  <si>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</si>
  <si>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</si>
  <si>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</si>
  <si>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</si>
  <si>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</si>
  <si>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</si>
  <si>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</si>
  <si>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</si>
  <si>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</si>
  <si>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</si>
  <si>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</si>
  <si>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</si>
  <si>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</si>
  <si>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</si>
  <si>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</si>
  <si>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</si>
  <si>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</si>
  <si>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</si>
  <si>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</si>
  <si>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</si>
  <si>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</si>
  <si>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</si>
  <si>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</si>
  <si>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</si>
  <si>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</si>
  <si>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</si>
  <si>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</si>
  <si>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</si>
  <si>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</si>
  <si>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</si>
  <si>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</si>
  <si>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</si>
  <si>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</si>
  <si>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</si>
  <si>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</si>
  <si>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</si>
  <si>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</si>
  <si>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</si>
  <si>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</si>
  <si>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</si>
  <si>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</si>
  <si>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</si>
  <si>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</si>
  <si>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</si>
  <si>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</si>
  <si>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</si>
  <si>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</si>
  <si>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</si>
  <si>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</si>
  <si>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</si>
  <si>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</si>
  <si>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</si>
  <si>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</si>
  <si>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</si>
  <si>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</si>
  <si>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</si>
  <si>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</si>
  <si>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</si>
  <si>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</si>
  <si>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</si>
  <si>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</si>
  <si>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</si>
  <si>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</si>
  <si>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</si>
  <si>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</si>
  <si>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</si>
  <si>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</si>
  <si>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</si>
  <si>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</si>
  <si>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</si>
  <si>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</si>
  <si>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</si>
  <si>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</si>
  <si>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</si>
  <si>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</si>
  <si>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</si>
  <si>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</si>
  <si>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</si>
  <si>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</si>
  <si>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</si>
  <si>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</si>
  <si>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</si>
  <si>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</si>
  <si>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</si>
  <si>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</si>
  <si>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</si>
  <si>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</si>
  <si>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</si>
  <si>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</si>
  <si>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</si>
  <si>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</si>
  <si>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</si>
  <si>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</si>
  <si>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</si>
  <si>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</si>
  <si>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</si>
  <si>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</si>
  <si>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</si>
  <si>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</si>
  <si>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</si>
  <si>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</si>
  <si>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</si>
  <si>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</si>
  <si>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</si>
  <si>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</si>
  <si>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</si>
  <si>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</si>
  <si>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</si>
  <si>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</si>
  <si>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</si>
  <si>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</si>
  <si>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</si>
  <si>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</si>
  <si>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</si>
  <si>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</si>
  <si>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</si>
  <si>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</si>
  <si>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</si>
  <si>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</si>
  <si>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</si>
  <si>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</si>
  <si>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</si>
  <si>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</si>
  <si>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</si>
  <si>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</si>
  <si>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</si>
  <si>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</si>
  <si>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</si>
  <si>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</si>
  <si>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</si>
  <si>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</si>
  <si>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</si>
  <si>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</si>
  <si>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</si>
  <si>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</si>
  <si>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</si>
  <si>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</si>
  <si>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</si>
  <si>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</si>
  <si>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</si>
  <si>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</si>
  <si>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</si>
  <si>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</si>
  <si>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</si>
  <si>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</si>
  <si>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</si>
  <si>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</si>
  <si>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</si>
  <si>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</si>
  <si>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</si>
  <si>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</si>
  <si>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</si>
  <si>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</si>
  <si>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</si>
  <si>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</si>
  <si>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</si>
  <si>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</si>
  <si>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</si>
  <si>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</si>
  <si>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</si>
  <si>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</si>
  <si>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</si>
  <si>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</si>
  <si>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</si>
  <si>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</si>
  <si>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</si>
  <si>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</si>
  <si>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</si>
  <si>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</si>
  <si>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</si>
  <si>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</si>
  <si>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</si>
  <si>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</si>
  <si>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</si>
  <si>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</si>
  <si>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</si>
  <si>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</si>
  <si>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</si>
  <si>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</si>
  <si>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</si>
  <si>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</si>
  <si>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</si>
  <si>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</si>
  <si>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</si>
  <si>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</si>
  <si>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</si>
  <si>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</si>
  <si>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</si>
  <si>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</si>
  <si>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</si>
  <si>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</si>
  <si>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</si>
  <si>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</si>
  <si>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</si>
  <si>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</si>
  <si>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</si>
  <si>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</si>
  <si>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</si>
  <si>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</si>
  <si>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</si>
  <si>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</si>
  <si>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</si>
  <si>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</si>
  <si>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</si>
  <si>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</si>
  <si>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</si>
  <si>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</si>
  <si>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</si>
  <si>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</si>
  <si>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</si>
  <si>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</si>
  <si>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</si>
  <si>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</si>
  <si>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</si>
  <si>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</si>
  <si>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</si>
  <si>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</si>
  <si>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</si>
  <si>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</si>
  <si>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</si>
  <si>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</si>
  <si>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</si>
  <si>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</si>
  <si>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</si>
  <si>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</si>
  <si>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</si>
  <si>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</si>
  <si>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</si>
  <si>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</si>
  <si>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</si>
  <si>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</si>
  <si>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</si>
  <si>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</si>
  <si>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</si>
  <si>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</si>
  <si>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</si>
  <si>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</si>
  <si>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</si>
  <si>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</si>
  <si>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</si>
  <si>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</si>
  <si>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</si>
  <si>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</si>
  <si>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</si>
  <si>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</si>
  <si>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</si>
  <si>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</si>
  <si>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</si>
  <si>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</si>
  <si>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</si>
  <si>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</si>
  <si>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</si>
  <si>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</si>
  <si>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</si>
  <si>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</si>
  <si>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</si>
  <si>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</si>
  <si>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</si>
  <si>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</si>
  <si>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</si>
  <si>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</si>
  <si>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</si>
  <si>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</si>
  <si>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</si>
  <si>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</si>
  <si>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</si>
  <si>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</si>
  <si>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</si>
  <si>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</si>
  <si>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</si>
  <si>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</si>
  <si>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</si>
  <si>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</si>
  <si>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</si>
  <si>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</si>
  <si>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</si>
  <si>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</si>
  <si>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</si>
  <si>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</si>
  <si>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</si>
  <si>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</si>
  <si>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</si>
  <si>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</si>
  <si>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</si>
  <si>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</si>
  <si>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</si>
  <si>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</si>
  <si>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</si>
  <si>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</si>
  <si>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</si>
  <si>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</si>
  <si>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</si>
  <si>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</si>
  <si>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</si>
  <si>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</si>
  <si>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</si>
  <si>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</si>
  <si>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</si>
  <si>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</si>
  <si>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</si>
  <si>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</si>
  <si>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</si>
  <si>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</si>
  <si>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</si>
  <si>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</si>
  <si>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</si>
  <si>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</si>
  <si>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</si>
  <si>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</si>
  <si>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</si>
  <si>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</si>
  <si>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</si>
  <si>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</si>
  <si>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</si>
  <si>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</si>
  <si>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</si>
  <si>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</si>
  <si>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</si>
  <si>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</si>
  <si>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</si>
  <si>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</si>
  <si>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</si>
  <si>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</si>
  <si>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</si>
  <si>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</si>
  <si>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</si>
  <si>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</si>
  <si>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</si>
  <si>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</si>
  <si>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</si>
  <si>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</si>
  <si>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</si>
  <si>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</si>
  <si>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</si>
  <si>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</si>
  <si>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</si>
  <si>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</si>
  <si>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</si>
  <si>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</si>
  <si>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</si>
  <si>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</si>
  <si>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</si>
  <si>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</si>
  <si>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</si>
  <si>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</si>
  <si>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</si>
  <si>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</si>
  <si>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</si>
  <si>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</si>
  <si>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</si>
  <si>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</si>
  <si>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</si>
  <si>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</si>
  <si>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</si>
  <si>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</si>
  <si>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</si>
  <si>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</si>
  <si>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</si>
  <si>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</si>
  <si>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</si>
  <si>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</si>
  <si>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</si>
  <si>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</si>
  <si>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</si>
  <si>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</si>
  <si>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</si>
  <si>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</si>
  <si>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</si>
  <si>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</si>
  <si>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</si>
  <si>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</si>
  <si>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</si>
  <si>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</si>
  <si>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</si>
  <si>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</si>
  <si>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</si>
  <si>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</si>
  <si>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</si>
  <si>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</si>
  <si>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</si>
  <si>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</si>
  <si>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</si>
  <si>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</si>
  <si>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</si>
  <si>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</si>
  <si>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</si>
  <si>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</si>
  <si>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</si>
  <si>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</si>
  <si>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</si>
  <si>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</si>
  <si>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</si>
  <si>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</si>
  <si>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</si>
  <si>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</si>
  <si>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</si>
  <si>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</si>
  <si>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</si>
  <si>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</si>
  <si>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</si>
  <si>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</si>
  <si>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</si>
  <si>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</si>
  <si>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</si>
  <si>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</si>
  <si>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</si>
  <si>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</si>
  <si>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</si>
  <si>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</si>
  <si>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</si>
  <si>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</si>
  <si>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</si>
  <si>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</si>
  <si>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</si>
  <si>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</si>
  <si>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</si>
  <si>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</si>
  <si>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</si>
  <si>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</si>
  <si>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</si>
  <si>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</si>
  <si>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</si>
  <si>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</si>
  <si>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</si>
  <si>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</si>
  <si>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</si>
  <si>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</si>
  <si>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</si>
  <si>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</si>
  <si>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</si>
  <si>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</si>
  <si>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</si>
  <si>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</si>
  <si>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</si>
  <si>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</si>
  <si>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</si>
  <si>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</si>
  <si>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</si>
  <si>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</si>
  <si>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</si>
  <si>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</si>
  <si>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</si>
  <si>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</si>
  <si>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</si>
  <si>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</si>
  <si>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</si>
  <si>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</si>
  <si>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</si>
  <si>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</si>
  <si>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</si>
  <si>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</si>
  <si>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</si>
  <si>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</si>
  <si>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</si>
  <si>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</si>
  <si>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</si>
  <si>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</si>
  <si>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</si>
  <si>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</si>
  <si>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</si>
  <si>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</si>
  <si>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</si>
  <si>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</si>
  <si>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</si>
  <si>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</si>
  <si>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</si>
  <si>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</si>
  <si>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</si>
  <si>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</si>
  <si>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</si>
  <si>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</si>
  <si>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</si>
  <si>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</si>
  <si>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</si>
  <si>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</si>
  <si>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</si>
  <si>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</si>
  <si>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</si>
  <si>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</si>
  <si>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</si>
  <si>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</si>
  <si>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</si>
  <si>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</si>
  <si>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</si>
  <si>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</si>
  <si>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</si>
  <si>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</si>
  <si>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</si>
  <si>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</si>
  <si>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</si>
  <si>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</si>
  <si>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</si>
  <si>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</si>
  <si>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</si>
  <si>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</si>
  <si>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</si>
  <si>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</si>
  <si>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</si>
  <si>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</si>
  <si>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</si>
  <si>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</si>
  <si>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</si>
  <si>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</si>
  <si>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</si>
  <si>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</si>
  <si>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</si>
  <si>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</si>
  <si>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</si>
  <si>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</si>
  <si>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</si>
  <si>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</si>
  <si>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</si>
  <si>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</si>
  <si>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</si>
  <si>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</si>
  <si>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</si>
  <si>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</si>
  <si>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</si>
  <si>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</si>
  <si>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</si>
  <si>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</si>
  <si>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</si>
  <si>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</si>
  <si>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</si>
  <si>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</si>
  <si>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</si>
  <si>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</si>
  <si>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</si>
  <si>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</si>
  <si>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</si>
  <si>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</si>
  <si>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</si>
  <si>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</si>
  <si>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</si>
  <si>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</si>
  <si>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</si>
  <si>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</si>
  <si>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</si>
  <si>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</si>
  <si>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</si>
  <si>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</si>
  <si>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</si>
  <si>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</si>
  <si>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</si>
  <si>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</si>
  <si>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</si>
  <si>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</si>
  <si>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</si>
  <si>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</si>
  <si>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</si>
  <si>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</si>
  <si>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</si>
  <si>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</si>
  <si>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</si>
  <si>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</si>
  <si>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</si>
  <si>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</si>
  <si>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</si>
  <si>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</si>
  <si>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</si>
  <si>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</si>
  <si>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</si>
  <si>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</si>
  <si>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</si>
  <si>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</si>
  <si>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</si>
  <si>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</si>
  <si>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</si>
  <si>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</si>
  <si>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</si>
  <si>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</si>
  <si>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</si>
  <si>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</si>
  <si>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</si>
  <si>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</si>
  <si>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</si>
  <si>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</si>
  <si>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</si>
  <si>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</si>
  <si>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</si>
  <si>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</si>
  <si>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</si>
  <si>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</si>
  <si>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</si>
  <si>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</si>
  <si>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</si>
  <si>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</si>
  <si>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</si>
  <si>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</si>
  <si>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</si>
  <si>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</si>
  <si>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</si>
  <si>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</si>
  <si>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</si>
  <si>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</si>
  <si>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</si>
  <si>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</si>
  <si>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</si>
  <si>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</si>
  <si>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</si>
  <si>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</si>
  <si>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</si>
  <si>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</si>
  <si>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</si>
  <si>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</si>
  <si>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</si>
  <si>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</si>
  <si>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</si>
  <si>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</si>
  <si>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</si>
  <si>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</si>
  <si>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</si>
  <si>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</si>
  <si>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</si>
  <si>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</si>
  <si>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</si>
  <si>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</si>
  <si>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</si>
  <si>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</si>
  <si>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</si>
  <si>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</si>
  <si>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</si>
  <si>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</si>
  <si>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</si>
  <si>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</si>
  <si>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</si>
  <si>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</si>
  <si>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</si>
  <si>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</si>
  <si>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</si>
  <si>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</si>
  <si>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</si>
  <si>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</si>
  <si>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</si>
  <si>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</si>
  <si>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</si>
  <si>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</si>
  <si>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</si>
  <si>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</si>
  <si>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</si>
  <si>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</si>
  <si>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</si>
  <si>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</si>
  <si>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</si>
  <si>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</si>
  <si>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</si>
  <si>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</si>
  <si>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</si>
  <si>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</si>
  <si>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</si>
  <si>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</si>
  <si>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</si>
  <si>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</si>
  <si>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</si>
  <si>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</si>
  <si>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</si>
  <si>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</si>
  <si>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</si>
  <si>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</si>
  <si>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</si>
  <si>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</si>
  <si>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</si>
  <si>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</si>
  <si>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</si>
  <si>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</si>
  <si>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</si>
  <si>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</si>
  <si>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</si>
  <si>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</si>
  <si>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</si>
  <si>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</si>
  <si>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</si>
  <si>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</si>
  <si>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</si>
  <si>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</si>
  <si>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</si>
  <si>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</si>
  <si>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</si>
  <si>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</si>
  <si>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</si>
  <si>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</si>
  <si>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</si>
  <si>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</si>
  <si>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</si>
  <si>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</si>
  <si>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</si>
  <si>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</si>
  <si>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</si>
  <si>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</si>
  <si>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</si>
  <si>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</si>
  <si>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</si>
  <si>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</si>
  <si>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</si>
  <si>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</si>
  <si>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</si>
  <si>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</si>
  <si>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</si>
  <si>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</si>
  <si>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</si>
  <si>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</si>
  <si>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</si>
  <si>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</si>
  <si>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</si>
  <si>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</si>
  <si>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</si>
  <si>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</si>
  <si>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</si>
  <si>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</si>
  <si>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</si>
  <si>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</si>
  <si>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</si>
  <si>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</si>
  <si>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</si>
  <si>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</si>
  <si>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</si>
  <si>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</si>
  <si>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</si>
  <si>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</si>
  <si>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</si>
  <si>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</si>
  <si>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</si>
  <si>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</si>
  <si>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</si>
  <si>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</si>
  <si>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</si>
  <si>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</si>
  <si>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</si>
  <si>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</si>
  <si>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</si>
  <si>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</si>
  <si>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</si>
  <si>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</si>
  <si>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</si>
  <si>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</si>
  <si>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</si>
  <si>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</si>
  <si>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</si>
  <si>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</si>
  <si>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</si>
  <si>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</si>
  <si>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</si>
  <si>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</si>
  <si>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</si>
  <si>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</si>
  <si>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</si>
  <si>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</si>
  <si>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</si>
  <si>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</si>
  <si>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</si>
  <si>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</si>
  <si>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</si>
  <si>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</si>
  <si>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</si>
  <si>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</si>
  <si>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</si>
  <si>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</si>
  <si>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</si>
  <si>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</si>
  <si>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</si>
  <si>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</si>
  <si>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</si>
  <si>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</si>
  <si>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</si>
  <si>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</si>
  <si>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</si>
  <si>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</si>
  <si>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</si>
  <si>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</si>
  <si>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</si>
  <si>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</si>
  <si>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</si>
  <si>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</si>
  <si>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</si>
  <si>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</si>
  <si>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</si>
  <si>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</si>
  <si>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</si>
  <si>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</si>
  <si>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</si>
  <si>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</si>
  <si>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</si>
  <si>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</si>
  <si>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</si>
  <si>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</si>
  <si>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</si>
  <si>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</si>
  <si>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</si>
  <si>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</si>
  <si>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</si>
  <si>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</si>
  <si>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</si>
  <si>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</si>
  <si>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</si>
  <si>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</si>
  <si>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</si>
  <si>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</si>
  <si>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</si>
  <si>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</si>
  <si>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</si>
  <si>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</si>
  <si>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</si>
  <si>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</si>
  <si>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</si>
  <si>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</si>
  <si>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</si>
  <si>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</si>
  <si>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</si>
  <si>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</si>
  <si>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</si>
  <si>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</si>
  <si>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</si>
  <si>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</si>
  <si>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</si>
  <si>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</si>
  <si>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</si>
  <si>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</si>
  <si>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</si>
  <si>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</si>
  <si>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</si>
  <si>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</si>
  <si>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</si>
  <si>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</si>
  <si>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</si>
  <si>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</si>
  <si>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</si>
  <si>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</si>
  <si>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</si>
  <si>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</si>
  <si>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</si>
  <si>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</si>
  <si>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</si>
  <si>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</si>
  <si>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</si>
  <si>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</si>
  <si>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</si>
  <si>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</si>
  <si>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</si>
  <si>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</si>
  <si>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</si>
  <si>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</si>
  <si>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</si>
  <si>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</si>
  <si>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</si>
  <si>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</si>
  <si>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</si>
  <si>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</si>
  <si>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</si>
  <si>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</si>
  <si>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</si>
  <si>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</si>
  <si>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</si>
  <si>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</si>
  <si>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</si>
  <si>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</si>
  <si>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</si>
  <si>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</si>
  <si>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</si>
  <si>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</si>
  <si>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</si>
  <si>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</si>
  <si>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</si>
  <si>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</si>
  <si>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</si>
  <si>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</si>
  <si>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</si>
  <si>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</si>
  <si>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</si>
  <si>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</si>
  <si>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</si>
  <si>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</si>
  <si>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</si>
  <si>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</si>
  <si>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</si>
  <si>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</si>
  <si>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</si>
  <si>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</si>
  <si>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</si>
  <si>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</si>
  <si>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</si>
  <si>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</si>
  <si>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</si>
  <si>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</si>
  <si>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</si>
  <si>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</si>
  <si>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</si>
  <si>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</si>
  <si>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</si>
  <si>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</si>
  <si>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</si>
  <si>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</si>
  <si>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</si>
  <si>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</si>
  <si>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</si>
  <si>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</si>
  <si>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</si>
  <si>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</si>
  <si>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</si>
  <si>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</si>
  <si>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</si>
  <si>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</si>
  <si>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</si>
  <si>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</si>
  <si>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</si>
  <si>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</si>
  <si>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</si>
  <si>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</si>
  <si>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</si>
  <si>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</si>
  <si>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</si>
  <si>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</si>
  <si>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</si>
  <si>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</si>
  <si>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</si>
  <si>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</si>
  <si>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</si>
  <si>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</si>
  <si>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</si>
  <si>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</si>
  <si>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</si>
  <si>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</si>
  <si>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</si>
  <si>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</si>
  <si>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</si>
  <si>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</si>
  <si>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</si>
  <si>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</si>
  <si>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</si>
  <si>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</si>
  <si>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</si>
  <si>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</si>
  <si>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</si>
  <si>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</si>
  <si>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</si>
  <si>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</si>
  <si>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</si>
  <si>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</si>
  <si>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</si>
  <si>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</si>
  <si>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</si>
  <si>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</si>
  <si>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</si>
  <si>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</si>
  <si>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</si>
  <si>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</si>
  <si>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</si>
  <si>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</si>
  <si>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</si>
  <si>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</si>
  <si>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</si>
  <si>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</si>
  <si>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</si>
  <si>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</si>
  <si>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</si>
  <si>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</si>
  <si>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</si>
  <si>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</si>
  <si>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</si>
  <si>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</si>
  <si>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</si>
  <si>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</si>
  <si>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</si>
  <si>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</si>
  <si>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</si>
  <si>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</si>
  <si>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</si>
  <si>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</si>
  <si>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</si>
  <si>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</si>
  <si>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</si>
  <si>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</si>
  <si>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</si>
  <si>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</si>
  <si>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</si>
  <si>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</si>
  <si>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</si>
  <si>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</si>
  <si>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</si>
  <si>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</si>
  <si>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</si>
  <si>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</si>
  <si>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</si>
  <si>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</si>
  <si>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</si>
  <si>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</si>
  <si>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</si>
  <si>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</si>
  <si>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</si>
  <si>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</si>
  <si>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</si>
  <si>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</si>
  <si>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</si>
  <si>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</si>
  <si>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</si>
  <si>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</si>
  <si>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</si>
  <si>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</si>
  <si>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</si>
  <si>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</si>
  <si>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</si>
  <si>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</si>
  <si>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</si>
  <si>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</si>
  <si>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</si>
  <si>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</si>
  <si>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</si>
  <si>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</si>
  <si>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</si>
  <si>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</si>
  <si>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</si>
  <si>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</si>
  <si>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</si>
  <si>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</si>
  <si>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</si>
  <si>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</si>
  <si>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</si>
  <si>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</si>
  <si>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</si>
  <si>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</si>
  <si>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</si>
  <si>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</si>
  <si>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</si>
  <si>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</si>
  <si>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</si>
  <si>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</si>
  <si>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</si>
  <si>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</si>
  <si>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</si>
  <si>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</si>
  <si>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</si>
  <si>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</si>
  <si>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</si>
  <si>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</si>
  <si>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</si>
  <si>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</si>
  <si>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</si>
  <si>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</si>
  <si>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</si>
  <si>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</si>
  <si>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</si>
  <si>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</si>
  <si>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</si>
  <si>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</si>
  <si>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</si>
  <si>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</si>
  <si>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</si>
  <si>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</si>
  <si>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</si>
  <si>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</si>
  <si>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</si>
  <si>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</si>
  <si>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</si>
  <si>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</si>
  <si>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</si>
  <si>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</si>
  <si>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</si>
  <si>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</si>
  <si>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</si>
  <si>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</si>
  <si>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</si>
  <si>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</si>
  <si>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</si>
  <si>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</si>
  <si>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</si>
  <si>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</si>
  <si>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</si>
  <si>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</si>
  <si>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</si>
  <si>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</si>
  <si>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</si>
  <si>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</si>
  <si>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</si>
  <si>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</si>
  <si>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</si>
  <si>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</si>
  <si>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</si>
  <si>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</si>
  <si>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</si>
  <si>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</si>
  <si>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</si>
  <si>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</si>
  <si>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</si>
  <si>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</si>
  <si>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</si>
  <si>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</si>
  <si>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</si>
  <si>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</si>
  <si>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</si>
  <si>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</si>
  <si>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</si>
  <si>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</si>
  <si>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</si>
  <si>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</si>
  <si>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</si>
  <si>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</si>
  <si>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</si>
  <si>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</si>
  <si>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</si>
  <si>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</si>
  <si>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</si>
  <si>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</si>
  <si>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</si>
  <si>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</si>
  <si>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</si>
  <si>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</si>
  <si>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</si>
  <si>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</si>
  <si>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</si>
  <si>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</si>
  <si>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</si>
  <si>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</si>
  <si>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</si>
  <si>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</si>
  <si>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</si>
  <si>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</si>
  <si>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</si>
  <si>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</si>
  <si>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</si>
  <si>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</si>
  <si>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</si>
  <si>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</si>
  <si>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</si>
  <si>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</si>
  <si>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</si>
  <si>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</si>
  <si>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</si>
  <si>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</si>
  <si>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</si>
  <si>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</si>
  <si>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</si>
  <si>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</si>
  <si>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</si>
  <si>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</si>
  <si>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</si>
  <si>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</si>
  <si>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</si>
  <si>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</si>
  <si>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</si>
  <si>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</si>
  <si>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</si>
  <si>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</si>
  <si>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</si>
  <si>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</si>
  <si>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</si>
  <si>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</si>
  <si>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</si>
  <si>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</si>
  <si>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</si>
  <si>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</si>
  <si>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</si>
  <si>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</si>
  <si>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</si>
  <si>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</si>
  <si>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</si>
  <si>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</si>
  <si>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</si>
  <si>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</si>
  <si>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</si>
  <si>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</si>
  <si>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</si>
  <si>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</si>
  <si>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</si>
  <si>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</si>
  <si>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</si>
  <si>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</si>
  <si>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</si>
  <si>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</si>
  <si>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</si>
  <si>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</si>
  <si>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</si>
  <si>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</si>
  <si>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</si>
  <si>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</si>
  <si>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</si>
  <si>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</si>
  <si>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</si>
  <si>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</si>
  <si>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</si>
  <si>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</si>
  <si>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</si>
  <si>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</si>
  <si>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</si>
  <si>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</si>
  <si>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</si>
  <si>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</si>
  <si>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</si>
  <si>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</si>
  <si>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</si>
  <si>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</si>
  <si>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</si>
  <si>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</si>
  <si>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</si>
  <si>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</si>
  <si>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</si>
  <si>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</si>
  <si>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</si>
  <si>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</si>
  <si>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</si>
  <si>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</si>
  <si>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</si>
  <si>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</si>
  <si>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</si>
  <si>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</si>
  <si>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</si>
  <si>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</si>
  <si>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</si>
  <si>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</si>
  <si>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</si>
  <si>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</si>
  <si>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</si>
  <si>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</si>
  <si>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</si>
  <si>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</si>
  <si>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</si>
  <si>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</si>
  <si>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</si>
  <si>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</si>
  <si>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</si>
  <si>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</si>
  <si>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</si>
  <si>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</si>
  <si>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</si>
  <si>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</si>
  <si>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</si>
  <si>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</si>
  <si>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</si>
  <si>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</si>
  <si>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</si>
  <si>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</si>
  <si>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</si>
  <si>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</si>
  <si>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</si>
  <si>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</si>
  <si>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</si>
  <si>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</si>
  <si>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</si>
  <si>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</si>
  <si>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</si>
  <si>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</si>
  <si>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</si>
  <si>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</si>
  <si>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</si>
  <si>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</si>
  <si>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</si>
  <si>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</si>
  <si>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</si>
  <si>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</si>
  <si>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</si>
  <si>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</si>
  <si>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</si>
  <si>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</si>
  <si>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</si>
  <si>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</si>
  <si>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</si>
  <si>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</si>
  <si>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</si>
  <si>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</si>
  <si>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</si>
  <si>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</si>
  <si>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</si>
  <si>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</si>
  <si>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</si>
  <si>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</si>
  <si>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</si>
  <si>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</si>
  <si>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</si>
  <si>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</si>
  <si>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</si>
  <si>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</si>
  <si>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</si>
  <si>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</si>
  <si>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</si>
  <si>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</si>
  <si>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</si>
  <si>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</si>
  <si>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</si>
  <si>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</si>
  <si>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</si>
  <si>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</si>
  <si>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</si>
  <si>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</si>
  <si>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</si>
  <si>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</si>
  <si>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</si>
  <si>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</si>
  <si>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</si>
  <si>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</si>
  <si>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</si>
  <si>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</si>
  <si>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</si>
  <si>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</si>
  <si>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</si>
  <si>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</si>
  <si>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</si>
  <si>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</si>
  <si>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</si>
  <si>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</si>
  <si>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</si>
  <si>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</si>
  <si>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</si>
  <si>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</si>
  <si>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</si>
  <si>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</si>
  <si>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</si>
  <si>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</si>
  <si>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</si>
  <si>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</si>
  <si>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</si>
  <si>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</si>
  <si>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</si>
  <si>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</si>
  <si>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</si>
  <si>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</si>
  <si>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</si>
  <si>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</si>
  <si>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</si>
  <si>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</si>
  <si>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</si>
  <si>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</si>
  <si>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</si>
  <si>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</si>
  <si>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</si>
  <si>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</si>
  <si>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</si>
  <si>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</si>
  <si>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</si>
  <si>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</si>
  <si>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</si>
  <si>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</si>
  <si>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</si>
  <si>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</si>
  <si>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</si>
  <si>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</si>
  <si>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</si>
  <si>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</si>
  <si>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</si>
  <si>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</si>
  <si>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</si>
  <si>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</si>
  <si>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</si>
  <si>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</si>
  <si>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</si>
  <si>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</si>
  <si>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</si>
  <si>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</si>
  <si>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</si>
  <si>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</si>
  <si>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</si>
  <si>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</si>
  <si>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</si>
  <si>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</si>
  <si>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</si>
  <si>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</si>
  <si>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</si>
  <si>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</si>
  <si>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</si>
  <si>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</si>
  <si>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</si>
  <si>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</si>
  <si>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</si>
  <si>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</si>
  <si>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</si>
  <si>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</si>
  <si>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</si>
  <si>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</si>
  <si>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</si>
  <si>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</si>
  <si>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</si>
  <si>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</si>
  <si>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</si>
  <si>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</si>
  <si>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</si>
  <si>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</si>
  <si>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</si>
  <si>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</si>
  <si>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</si>
  <si>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</si>
  <si>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</si>
  <si>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</si>
  <si>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</si>
  <si>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</si>
  <si>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</si>
  <si>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</si>
  <si>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</si>
  <si>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</si>
  <si>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</si>
  <si>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</si>
  <si>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</si>
  <si>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</si>
  <si>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</si>
  <si>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</si>
  <si>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</si>
  <si>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</si>
  <si>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</si>
  <si>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</si>
  <si>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</si>
  <si>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</si>
  <si>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</si>
  <si>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</si>
  <si>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</si>
  <si>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</si>
  <si>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</si>
  <si>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</si>
  <si>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</si>
  <si>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</si>
  <si>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</si>
  <si>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</si>
  <si>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</si>
  <si>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</si>
  <si>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</si>
  <si>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</si>
  <si>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</si>
  <si>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</si>
  <si>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</si>
  <si>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</si>
  <si>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</si>
  <si>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</si>
  <si>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</si>
  <si>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</si>
  <si>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</si>
  <si>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</si>
  <si>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</si>
  <si>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</si>
  <si>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</si>
  <si>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</si>
  <si>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</si>
  <si>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</si>
  <si>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</si>
  <si>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</si>
  <si>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</si>
  <si>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</si>
  <si>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</si>
  <si>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</si>
  <si>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</si>
  <si>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</si>
  <si>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</si>
  <si>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</si>
  <si>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</si>
  <si>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</si>
  <si>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</si>
  <si>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</si>
  <si>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</si>
  <si>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</si>
  <si>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</si>
  <si>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</si>
  <si>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</si>
  <si>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</si>
  <si>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</si>
  <si>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</si>
  <si>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</si>
  <si>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</si>
  <si>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</si>
  <si>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</si>
  <si>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</si>
  <si>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</si>
  <si>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</si>
  <si>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</si>
  <si>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</si>
  <si>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</si>
  <si>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</si>
  <si>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</si>
  <si>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</si>
  <si>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</si>
  <si>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</si>
  <si>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</si>
  <si>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</si>
  <si>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</si>
  <si>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</si>
  <si>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</si>
  <si>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</si>
  <si>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</si>
  <si>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</si>
  <si>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</si>
  <si>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</si>
  <si>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</si>
  <si>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</si>
  <si>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</si>
  <si>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</si>
  <si>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</si>
  <si>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</si>
  <si>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</si>
  <si>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</si>
  <si>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</si>
  <si>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</si>
  <si>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</si>
  <si>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</si>
  <si>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</si>
  <si>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</si>
  <si>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</si>
  <si>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</si>
  <si>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</si>
  <si>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</si>
  <si>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</si>
  <si>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</si>
  <si>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</si>
  <si>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</si>
  <si>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</si>
  <si>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</si>
  <si>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</si>
  <si>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</si>
  <si>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</si>
  <si>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</si>
  <si>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</si>
  <si>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</si>
  <si>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</si>
  <si>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</si>
  <si>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</si>
  <si>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</si>
  <si>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</si>
  <si>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</si>
  <si>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</si>
  <si>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</si>
  <si>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</si>
  <si>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</si>
  <si>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</si>
  <si>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</si>
  <si>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</si>
  <si>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</si>
  <si>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</si>
  <si>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</si>
  <si>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</si>
  <si>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</si>
  <si>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</si>
  <si>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</si>
  <si>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</si>
  <si>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</si>
  <si>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</si>
  <si>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</si>
  <si>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</si>
  <si>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</si>
  <si>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</si>
  <si>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</si>
  <si>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</si>
  <si>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</si>
  <si>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</si>
  <si>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</si>
  <si>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</si>
  <si>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</si>
  <si>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</si>
  <si>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</si>
  <si>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</si>
  <si>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</si>
  <si>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</si>
  <si>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</si>
  <si>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</si>
  <si>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</si>
  <si>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</si>
  <si>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</si>
  <si>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</si>
  <si>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</si>
  <si>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</si>
  <si>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</si>
  <si>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</si>
  <si>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</si>
  <si>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</si>
  <si>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</si>
  <si>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</si>
  <si>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</si>
  <si>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</si>
  <si>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</si>
  <si>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</si>
  <si>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</si>
  <si>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</si>
  <si>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</si>
  <si>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</si>
  <si>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</si>
  <si>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</si>
  <si>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</si>
  <si>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</si>
  <si>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</si>
  <si>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</si>
  <si>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</si>
  <si>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</si>
  <si>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</si>
  <si>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</si>
  <si>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</si>
  <si>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</si>
  <si>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</si>
  <si>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</si>
  <si>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</si>
  <si>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</si>
  <si>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</si>
  <si>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</si>
  <si>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</si>
  <si>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</si>
  <si>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</si>
  <si>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</si>
  <si>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</si>
  <si>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</si>
  <si>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</si>
  <si>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</si>
  <si>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</si>
  <si>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</si>
  <si>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</si>
  <si>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</si>
  <si>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</si>
  <si>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</si>
  <si>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</si>
  <si>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</si>
  <si>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</si>
  <si>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</si>
  <si>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</si>
  <si>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</si>
  <si>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</si>
  <si>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</si>
  <si>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</si>
  <si>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</si>
  <si>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</si>
  <si>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</si>
  <si>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</si>
  <si>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</si>
  <si>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</si>
  <si>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</si>
  <si>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</si>
  <si>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</si>
  <si>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</si>
  <si>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</si>
  <si>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</si>
  <si>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</si>
  <si>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</si>
  <si>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</si>
  <si>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</si>
  <si>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</si>
  <si>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</si>
  <si>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</si>
  <si>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</si>
  <si>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</si>
  <si>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</si>
  <si>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</si>
  <si>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</si>
  <si>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</si>
  <si>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</si>
  <si>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</si>
  <si>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</si>
  <si>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</si>
  <si>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</si>
  <si>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</si>
  <si>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</si>
  <si>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</si>
  <si>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</si>
  <si>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</si>
  <si>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</si>
  <si>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</si>
  <si>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</si>
  <si>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</si>
  <si>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</si>
  <si>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</si>
  <si>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</si>
  <si>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</si>
  <si>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</si>
  <si>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</si>
  <si>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</si>
  <si>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</si>
  <si>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</si>
  <si>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</si>
  <si>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</si>
  <si>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</si>
  <si>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</si>
  <si>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</si>
  <si>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</si>
  <si>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</si>
  <si>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</si>
  <si>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</si>
  <si>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</si>
  <si>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</si>
  <si>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</si>
  <si>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</si>
  <si>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</si>
  <si>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</si>
  <si>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</si>
  <si>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</si>
  <si>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</si>
  <si>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</si>
  <si>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</si>
  <si>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</si>
  <si>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</si>
  <si>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</si>
  <si>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</si>
  <si>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</si>
  <si>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</si>
  <si>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</si>
  <si>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</si>
  <si>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</si>
  <si>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</si>
  <si>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</si>
  <si>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</si>
  <si>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</si>
  <si>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</si>
  <si>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</si>
  <si>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</si>
  <si>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</si>
  <si>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</si>
  <si>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</si>
  <si>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</si>
  <si>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</si>
  <si>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</si>
  <si>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</si>
  <si>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</si>
  <si>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</si>
  <si>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</si>
  <si>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</si>
  <si>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</si>
  <si>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</si>
  <si>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</si>
  <si>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</si>
  <si>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</si>
  <si>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</si>
  <si>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</si>
  <si>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</si>
  <si>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</si>
  <si>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</si>
  <si>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</si>
  <si>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</si>
  <si>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</si>
  <si>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</si>
  <si>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</si>
  <si>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</si>
  <si>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</si>
  <si>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</si>
  <si>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</si>
  <si>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</si>
  <si>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</si>
  <si>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</si>
  <si>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</si>
  <si>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</si>
  <si>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</si>
  <si>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</si>
  <si>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</si>
  <si>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</si>
  <si>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</si>
  <si>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</si>
  <si>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</si>
  <si>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</si>
  <si>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</si>
  <si>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</si>
  <si>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</si>
  <si>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</si>
  <si>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</si>
  <si>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</si>
  <si>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</si>
  <si>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</si>
  <si>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</si>
  <si>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</si>
  <si>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</si>
  <si>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</si>
  <si>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</si>
  <si>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</si>
  <si>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</si>
  <si>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</si>
  <si>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</si>
  <si>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</si>
  <si>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</si>
  <si>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</si>
  <si>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</si>
  <si>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</si>
  <si>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</si>
  <si>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</si>
  <si>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</si>
  <si>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</si>
  <si>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</si>
  <si>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</si>
  <si>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</si>
  <si>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</si>
  <si>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</si>
  <si>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</si>
  <si>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</si>
  <si>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</si>
  <si>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</si>
  <si>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</si>
  <si>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</si>
  <si>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</si>
  <si>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</si>
  <si>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</si>
  <si>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</si>
  <si>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</si>
  <si>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</si>
  <si>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</si>
  <si>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</si>
  <si>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</si>
  <si>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</si>
  <si>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</si>
  <si>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</si>
  <si>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</si>
  <si>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</si>
  <si>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</si>
  <si>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</si>
  <si>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</si>
  <si>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</si>
  <si>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</si>
  <si>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</si>
  <si>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</si>
  <si>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</si>
  <si>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</si>
  <si>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</si>
  <si>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</si>
  <si>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</si>
  <si>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</si>
  <si>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</si>
  <si>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</si>
  <si>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</si>
  <si>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</si>
  <si>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</si>
  <si>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</si>
  <si>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</si>
  <si>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</si>
  <si>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</si>
  <si>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</si>
  <si>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</si>
  <si>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</si>
  <si>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</si>
  <si>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</si>
  <si>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</si>
  <si>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</si>
  <si>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</si>
  <si>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</si>
  <si>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</si>
  <si>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</si>
  <si>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</si>
  <si>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</si>
  <si>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</si>
  <si>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</si>
  <si>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</si>
  <si>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</si>
  <si>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</si>
  <si>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</si>
  <si>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</si>
  <si>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</si>
  <si>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</si>
  <si>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</si>
  <si>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</si>
  <si>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</si>
  <si>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</si>
  <si>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</si>
  <si>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</si>
  <si>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</si>
  <si>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</si>
  <si>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</si>
  <si>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</si>
  <si>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</si>
  <si>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</si>
  <si>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</si>
  <si>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</si>
  <si>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</si>
  <si>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</si>
  <si>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</si>
  <si>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</si>
  <si>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</si>
  <si>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</si>
  <si>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</si>
  <si>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</si>
  <si>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</si>
  <si>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</si>
  <si>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</si>
  <si>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</si>
  <si>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</si>
  <si>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</si>
  <si>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</si>
  <si>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</si>
  <si>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</si>
  <si>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</si>
  <si>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</si>
  <si>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</si>
  <si>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</si>
  <si>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</si>
  <si>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</si>
  <si>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</si>
  <si>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</si>
  <si>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</si>
  <si>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</si>
  <si>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</si>
  <si>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</si>
  <si>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</si>
  <si>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</si>
  <si>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</si>
  <si>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</si>
  <si>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</si>
  <si>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</si>
  <si>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</si>
  <si>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</si>
  <si>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</si>
  <si>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</si>
  <si>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</si>
  <si>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</si>
  <si>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</si>
  <si>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</si>
  <si>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</si>
  <si>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</si>
  <si>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</si>
  <si>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</si>
  <si>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</si>
  <si>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</si>
  <si>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</si>
  <si>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</si>
  <si>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</si>
  <si>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</si>
  <si>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</si>
  <si>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</si>
  <si>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</si>
  <si>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</si>
  <si>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</si>
  <si>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</si>
  <si>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</si>
  <si>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</si>
  <si>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</si>
  <si>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</si>
  <si>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</si>
  <si>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</si>
  <si>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</si>
  <si>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</si>
  <si>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</si>
  <si>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</si>
  <si>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</si>
  <si>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</si>
  <si>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</si>
  <si>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</si>
  <si>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</si>
  <si>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</si>
  <si>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</si>
  <si>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</si>
  <si>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</si>
  <si>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</si>
  <si>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</si>
  <si>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</si>
  <si>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</si>
  <si>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</si>
  <si>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</si>
  <si>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</si>
  <si>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</si>
  <si>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</si>
  <si>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</si>
  <si>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</si>
  <si>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</si>
  <si>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</si>
  <si>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</si>
  <si>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</si>
  <si>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</si>
  <si>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</si>
  <si>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</si>
  <si>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</si>
  <si>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</si>
  <si>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</si>
  <si>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</si>
  <si>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</si>
  <si>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</si>
  <si>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</si>
  <si>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</si>
  <si>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</si>
  <si>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</si>
  <si>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</si>
  <si>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</si>
  <si>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</si>
  <si>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</si>
  <si>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</si>
  <si>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</si>
  <si>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</si>
  <si>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</si>
  <si>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</si>
  <si>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</si>
  <si>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</si>
  <si>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</si>
  <si>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</si>
  <si>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</si>
  <si>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</si>
  <si>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</si>
  <si>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</si>
  <si>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</si>
  <si>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</si>
  <si>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</si>
  <si>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</si>
  <si>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</si>
  <si>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</si>
  <si>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</si>
  <si>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</si>
  <si>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</si>
  <si>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</si>
  <si>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</si>
  <si>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</si>
  <si>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</si>
  <si>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</si>
  <si>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</si>
  <si>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</si>
  <si>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</si>
  <si>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</si>
  <si>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</si>
  <si>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</si>
  <si>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</si>
  <si>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</si>
  <si>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</si>
  <si>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</si>
  <si>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</si>
  <si>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</si>
  <si>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</si>
  <si>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</si>
  <si>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</si>
  <si>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</si>
  <si>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</si>
  <si>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</si>
  <si>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</si>
  <si>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</si>
  <si>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</si>
  <si>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</si>
  <si>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</si>
  <si>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</si>
  <si>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</si>
  <si>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</si>
  <si>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</si>
  <si>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</si>
  <si>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</si>
  <si>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</si>
  <si>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</si>
  <si>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</si>
  <si>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</si>
  <si>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</si>
  <si>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</si>
  <si>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</si>
  <si>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</si>
  <si>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</si>
  <si>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</si>
  <si>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</si>
  <si>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</si>
  <si>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</si>
  <si>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</si>
  <si>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</si>
  <si>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</si>
  <si>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</si>
  <si>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</si>
  <si>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</si>
  <si>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</si>
  <si>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</si>
  <si>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</si>
  <si>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</si>
  <si>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</si>
  <si>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</si>
  <si>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</si>
  <si>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</si>
  <si>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</si>
  <si>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</si>
  <si>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</si>
  <si>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</si>
  <si>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</si>
  <si>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</si>
  <si>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</si>
  <si>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</si>
  <si>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</si>
  <si>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</si>
  <si>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</si>
  <si>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</si>
  <si>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</si>
  <si>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</si>
  <si>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</si>
  <si>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</si>
  <si>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</si>
  <si>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</si>
  <si>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</si>
  <si>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</si>
  <si>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</si>
  <si>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</si>
  <si>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</si>
  <si>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</si>
  <si>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</si>
  <si>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</si>
  <si>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</si>
  <si>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</si>
  <si>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</si>
  <si>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</si>
  <si>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</si>
  <si>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</si>
  <si>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</si>
  <si>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</si>
  <si>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</si>
  <si>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</si>
  <si>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</si>
  <si>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</si>
  <si>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</si>
  <si>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</si>
  <si>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</si>
  <si>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</si>
  <si>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</si>
  <si>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</si>
  <si>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</si>
  <si>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</si>
  <si>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</si>
  <si>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</si>
  <si>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</si>
  <si>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</si>
  <si>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</si>
  <si>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</si>
  <si>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</si>
  <si>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</si>
  <si>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</si>
  <si>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</si>
  <si>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</si>
  <si>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</si>
  <si>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</si>
  <si>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</si>
  <si>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</si>
  <si>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</si>
  <si>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</si>
  <si>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</si>
  <si>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</si>
  <si>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</si>
  <si>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</si>
  <si>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</si>
  <si>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</si>
  <si>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</si>
  <si>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</si>
  <si>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</si>
  <si>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</si>
  <si>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</si>
  <si>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</si>
  <si>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</si>
  <si>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</si>
  <si>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</si>
  <si>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</si>
  <si>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</si>
  <si>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</si>
  <si>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</si>
  <si>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</si>
  <si>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</si>
  <si>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</si>
  <si>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</si>
  <si>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</si>
  <si>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</si>
  <si>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</si>
  <si>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</si>
  <si>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</si>
  <si>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</si>
  <si>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</si>
  <si>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</si>
  <si>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</si>
  <si>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</si>
  <si>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</si>
  <si>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</si>
  <si>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</si>
  <si>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</si>
  <si>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</si>
  <si>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</si>
  <si>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</si>
  <si>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</si>
  <si>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</si>
  <si>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</si>
  <si>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</si>
  <si>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</si>
  <si>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</si>
  <si>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</si>
  <si>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</si>
  <si>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</si>
  <si>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</si>
  <si>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</si>
  <si>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</si>
  <si>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</si>
  <si>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</si>
  <si>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</si>
  <si>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</si>
  <si>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</si>
  <si>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</si>
  <si>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</si>
  <si>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</si>
  <si>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</si>
  <si>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</si>
  <si>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</si>
  <si>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</si>
  <si>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</si>
  <si>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</si>
  <si>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</si>
  <si>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</si>
  <si>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</si>
  <si>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</si>
  <si>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</si>
  <si>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</si>
  <si>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</si>
  <si>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</si>
  <si>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</si>
  <si>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</si>
  <si>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</si>
  <si>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</si>
  <si>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</si>
  <si>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</si>
  <si>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</si>
  <si>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</si>
  <si>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</si>
  <si>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</si>
  <si>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</si>
  <si>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</si>
  <si>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</si>
  <si>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</si>
  <si>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</si>
  <si>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</si>
  <si>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</si>
  <si>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</si>
  <si>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</si>
  <si>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</si>
  <si>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</si>
  <si>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</si>
  <si>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</si>
  <si>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</si>
  <si>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</si>
  <si>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</si>
  <si>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</si>
  <si>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</si>
  <si>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</si>
  <si>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</si>
  <si>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</si>
  <si>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</si>
  <si>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</si>
  <si>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</si>
  <si>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</si>
  <si>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</si>
  <si>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</si>
  <si>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</si>
  <si>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</si>
  <si>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</si>
  <si>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</si>
  <si>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</si>
  <si>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</si>
  <si>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</si>
  <si>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</si>
  <si>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</si>
  <si>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</si>
  <si>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</si>
  <si>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</si>
  <si>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</si>
  <si>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</si>
  <si>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</si>
  <si>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</si>
  <si>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</si>
  <si>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</si>
  <si>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</si>
  <si>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</si>
  <si>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</si>
  <si>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</si>
  <si>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</si>
  <si>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</si>
  <si>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</si>
  <si>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</si>
  <si>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</si>
  <si>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</si>
  <si>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</si>
  <si>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</si>
  <si>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</si>
  <si>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</si>
  <si>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</si>
  <si>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</si>
  <si>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</si>
  <si>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</si>
  <si>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</si>
  <si>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</si>
  <si>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</si>
  <si>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</si>
  <si>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</si>
  <si>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</si>
  <si>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</si>
  <si>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</si>
  <si>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</si>
  <si>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</si>
  <si>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</si>
  <si>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</si>
  <si>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</si>
  <si>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</si>
  <si>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</si>
  <si>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</si>
  <si>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</si>
  <si>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</si>
  <si>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</si>
  <si>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</si>
  <si>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</si>
  <si>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</si>
  <si>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</si>
  <si>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</si>
  <si>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</si>
  <si>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</si>
  <si>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</si>
  <si>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</si>
  <si>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</si>
  <si>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</si>
  <si>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</si>
  <si>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</si>
  <si>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</si>
  <si>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</si>
  <si>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</si>
  <si>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</si>
  <si>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</si>
  <si>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</si>
  <si>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</si>
  <si>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</si>
  <si>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</si>
  <si>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</si>
  <si>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</si>
  <si>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</si>
  <si>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</si>
  <si>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</si>
  <si>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</si>
  <si>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</si>
  <si>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</si>
  <si>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</si>
  <si>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</si>
  <si>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</si>
  <si>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</si>
  <si>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</si>
  <si>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</si>
  <si>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</si>
  <si>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</si>
  <si>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</si>
  <si>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</si>
  <si>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</si>
  <si>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</si>
  <si>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</si>
  <si>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</si>
  <si>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</si>
  <si>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</si>
  <si>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</si>
  <si>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</si>
  <si>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</si>
  <si>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</si>
  <si>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</si>
  <si>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</si>
  <si>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</si>
  <si>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</si>
  <si>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</si>
  <si>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</si>
  <si>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</si>
  <si>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</si>
  <si>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</si>
  <si>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</si>
  <si>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</si>
  <si>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</si>
  <si>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</si>
  <si>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</si>
  <si>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</si>
  <si>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</si>
  <si>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</si>
  <si>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</si>
  <si>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</si>
  <si>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</si>
  <si>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</si>
  <si>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</si>
  <si>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</si>
  <si>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</si>
  <si>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</si>
  <si>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</si>
  <si>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</si>
  <si>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</si>
  <si>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</si>
  <si>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</si>
  <si>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</si>
  <si>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</si>
  <si>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</si>
  <si>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</si>
  <si>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</si>
  <si>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</si>
  <si>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</si>
  <si>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</si>
  <si>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</si>
  <si>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</si>
  <si>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</si>
  <si>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</si>
  <si>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</si>
  <si>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</si>
  <si>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</si>
  <si>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</si>
  <si>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</si>
  <si>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</si>
  <si>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</si>
  <si>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</si>
  <si>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</si>
  <si>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</si>
  <si>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</si>
  <si>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</si>
  <si>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</si>
  <si>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</si>
  <si>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</si>
  <si>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</si>
  <si>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</si>
  <si>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</si>
  <si>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</si>
  <si>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</si>
  <si>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</si>
  <si>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</si>
  <si>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</si>
  <si>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</si>
  <si>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</si>
  <si>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</si>
  <si>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</si>
  <si>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</si>
  <si>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</si>
  <si>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</si>
  <si>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</si>
  <si>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</si>
  <si>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</si>
  <si>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</si>
  <si>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</si>
  <si>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</si>
  <si>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</si>
  <si>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</si>
  <si>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</si>
  <si>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</si>
  <si>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</si>
  <si>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</si>
  <si>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</si>
  <si>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</si>
  <si>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</si>
  <si>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</si>
  <si>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</si>
  <si>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</si>
  <si>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</si>
  <si>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</si>
  <si>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</si>
  <si>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</si>
  <si>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</si>
  <si>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</si>
  <si>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</si>
  <si>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</si>
  <si>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</si>
  <si>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</si>
  <si>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</si>
  <si>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</si>
  <si>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</si>
  <si>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</si>
  <si>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</si>
  <si>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</si>
  <si>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</si>
  <si>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</si>
  <si>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</si>
  <si>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</si>
  <si>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</si>
  <si>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</si>
  <si>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</si>
  <si>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</si>
  <si>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</si>
  <si>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</si>
  <si>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</si>
  <si>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</si>
  <si>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</si>
  <si>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</si>
  <si>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</si>
  <si>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</si>
  <si>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</si>
  <si>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</si>
  <si>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</si>
  <si>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</si>
  <si>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</si>
  <si>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</si>
  <si>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</si>
  <si>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</si>
  <si>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</si>
  <si>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</si>
  <si>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</si>
  <si>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</si>
  <si>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</si>
  <si>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</si>
  <si>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</si>
  <si>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</si>
  <si>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</si>
  <si>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</si>
  <si>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</si>
  <si>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</si>
  <si>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</si>
  <si>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</si>
  <si>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</si>
  <si>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</si>
  <si>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</si>
  <si>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</si>
  <si>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</si>
  <si>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</si>
  <si>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</si>
  <si>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</si>
  <si>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</si>
  <si>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</si>
  <si>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</si>
  <si>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</si>
  <si>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</si>
  <si>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</si>
  <si>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</si>
  <si>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</si>
  <si>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</si>
  <si>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</si>
  <si>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</si>
  <si>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</si>
  <si>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</si>
  <si>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</si>
  <si>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</si>
  <si>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</si>
  <si>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</si>
  <si>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</si>
  <si>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</si>
  <si>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</si>
  <si>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</si>
  <si>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</si>
  <si>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</si>
  <si>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</si>
  <si>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</si>
  <si>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</si>
  <si>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</si>
  <si>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</si>
  <si>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</si>
  <si>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</si>
  <si>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</si>
  <si>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</si>
  <si>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</si>
  <si>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</si>
  <si>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</si>
  <si>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</si>
  <si>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</si>
  <si>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</si>
  <si>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</si>
  <si>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</si>
  <si>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</si>
  <si>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</si>
  <si>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</si>
  <si>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</si>
  <si>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</si>
  <si>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</si>
  <si>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</si>
  <si>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</si>
  <si>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</si>
  <si>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</si>
  <si>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</si>
  <si>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</si>
  <si>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</si>
  <si>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</si>
  <si>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</si>
  <si>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</si>
  <si>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</si>
  <si>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</si>
  <si>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</si>
  <si>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</si>
  <si>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</si>
  <si>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</si>
  <si>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</si>
  <si>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</si>
  <si>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</si>
  <si>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</si>
  <si>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</si>
  <si>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</si>
  <si>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</si>
  <si>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</si>
  <si>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</si>
  <si>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</si>
  <si>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</si>
  <si>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</si>
  <si>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</si>
  <si>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</si>
  <si>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</si>
  <si>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</si>
  <si>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</si>
  <si>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</si>
  <si>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</si>
  <si>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</si>
  <si>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</si>
  <si>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</si>
  <si>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</si>
  <si>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</si>
  <si>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</si>
  <si>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</si>
  <si>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</si>
  <si>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</si>
  <si>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</si>
  <si>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</si>
  <si>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</si>
  <si>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</si>
  <si>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</si>
  <si>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</si>
  <si>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</si>
  <si>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</si>
  <si>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</si>
  <si>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</si>
  <si>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</si>
  <si>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</si>
  <si>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</si>
  <si>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</si>
  <si>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</si>
  <si>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</si>
  <si>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</si>
  <si>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</si>
  <si>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</si>
  <si>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</si>
  <si>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</si>
  <si>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</si>
  <si>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</si>
  <si>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</si>
  <si>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</si>
  <si>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</si>
  <si>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</si>
  <si>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</si>
  <si>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</si>
  <si>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</si>
  <si>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</si>
  <si>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</si>
  <si>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</si>
  <si>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</si>
  <si>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</si>
  <si>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</si>
  <si>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</si>
  <si>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</si>
  <si>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</si>
  <si>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</si>
  <si>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</si>
  <si>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</si>
  <si>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</si>
  <si>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</si>
  <si>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</si>
  <si>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</si>
  <si>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</si>
  <si>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</si>
  <si>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</si>
  <si>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</si>
  <si>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</si>
  <si>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</si>
  <si>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</si>
  <si>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</si>
  <si>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</si>
  <si>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</si>
  <si>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</si>
  <si>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</si>
  <si>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</si>
  <si>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</si>
  <si>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</si>
  <si>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</si>
  <si>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</si>
  <si>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</si>
  <si>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</si>
  <si>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</si>
  <si>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</si>
  <si>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</si>
  <si>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</si>
  <si>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</si>
  <si>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</si>
  <si>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</si>
  <si>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</si>
  <si>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</si>
  <si>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</si>
  <si>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</si>
  <si>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</si>
  <si>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</si>
  <si>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</si>
  <si>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</si>
  <si>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</si>
  <si>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</si>
  <si>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</si>
  <si>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</si>
  <si>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</si>
  <si>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</si>
  <si>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</si>
  <si>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</si>
  <si>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</si>
  <si>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</si>
  <si>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</si>
  <si>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</si>
  <si>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</si>
  <si>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</si>
  <si>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</si>
  <si>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</si>
  <si>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</si>
  <si>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</si>
  <si>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</si>
  <si>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</si>
  <si>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</si>
  <si>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</si>
  <si>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</si>
  <si>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</si>
  <si>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</si>
  <si>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</si>
  <si>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</si>
  <si>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</si>
  <si>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</si>
  <si>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</si>
  <si>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</si>
  <si>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</si>
  <si>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</si>
  <si>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</si>
  <si>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</si>
  <si>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</si>
  <si>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</si>
  <si>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</si>
  <si>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</si>
  <si>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</si>
  <si>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</si>
  <si>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</si>
  <si>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</si>
  <si>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</si>
  <si>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</si>
  <si>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</si>
  <si>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</si>
  <si>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</si>
  <si>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</si>
  <si>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</si>
  <si>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</si>
  <si>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</si>
  <si>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</si>
  <si>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</si>
  <si>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</si>
  <si>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</si>
  <si>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</si>
  <si>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</si>
  <si>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</si>
  <si>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</si>
  <si>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</si>
  <si>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</si>
  <si>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</si>
  <si>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</si>
  <si>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</si>
  <si>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</si>
  <si>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</si>
  <si>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</si>
  <si>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</si>
  <si>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</si>
  <si>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</si>
  <si>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</si>
  <si>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</si>
  <si>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</si>
  <si>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</si>
  <si>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</si>
  <si>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</si>
  <si>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</si>
  <si>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</si>
  <si>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</si>
  <si>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</si>
  <si>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</si>
  <si>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</si>
  <si>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</si>
  <si>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</si>
  <si>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</si>
  <si>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</si>
  <si>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</si>
  <si>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</si>
  <si>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</si>
  <si>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</si>
  <si>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</si>
  <si>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</si>
  <si>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</si>
  <si>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</si>
  <si>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</si>
  <si>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</si>
  <si>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</si>
  <si>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</si>
  <si>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</si>
  <si>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</si>
  <si>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</si>
  <si>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</si>
  <si>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</si>
  <si>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</si>
  <si>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</si>
  <si>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</si>
  <si>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</si>
  <si>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</si>
  <si>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</si>
  <si>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</si>
  <si>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</si>
  <si>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</si>
  <si>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</si>
  <si>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</si>
  <si>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</si>
  <si>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</si>
  <si>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</si>
  <si>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</si>
  <si>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</si>
  <si>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</si>
  <si>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</si>
  <si>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</si>
  <si>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</si>
  <si>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</si>
  <si>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</si>
  <si>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</si>
  <si>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</si>
  <si>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</si>
  <si>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</si>
  <si>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</si>
  <si>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</si>
  <si>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</si>
  <si>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</si>
  <si>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</si>
  <si>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</si>
  <si>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</si>
  <si>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</si>
  <si>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</si>
  <si>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</si>
  <si>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</si>
  <si>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</si>
  <si>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</si>
  <si>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</si>
  <si>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</si>
  <si>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</si>
  <si>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</si>
  <si>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</si>
  <si>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</si>
  <si>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</si>
  <si>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</si>
  <si>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</si>
  <si>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</si>
  <si>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</si>
  <si>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</si>
  <si>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</si>
  <si>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</si>
  <si>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</si>
  <si>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</si>
  <si>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</si>
  <si>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</si>
  <si>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</si>
  <si>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</si>
  <si>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</si>
  <si>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</si>
  <si>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</si>
  <si>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</si>
  <si>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</si>
  <si>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</si>
  <si>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</si>
  <si>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</si>
  <si>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</si>
  <si>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</si>
  <si>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</si>
  <si>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</si>
  <si>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</si>
  <si>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</si>
  <si>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</si>
  <si>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</si>
  <si>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</si>
  <si>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</si>
  <si>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</si>
  <si>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</si>
  <si>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</si>
  <si>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</si>
  <si>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</si>
  <si>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</si>
  <si>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</si>
  <si>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</si>
  <si>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</si>
  <si>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</si>
  <si>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</si>
  <si>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</si>
  <si>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</si>
  <si>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</si>
  <si>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</si>
  <si>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</si>
  <si>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</si>
  <si>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</si>
  <si>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</si>
  <si>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</si>
  <si>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</si>
  <si>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</si>
  <si>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</si>
  <si>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</si>
  <si>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</si>
  <si>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</si>
  <si>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</si>
  <si>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</si>
  <si>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</si>
  <si>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</si>
  <si>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</si>
  <si>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</si>
  <si>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</si>
  <si>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</si>
  <si>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</si>
  <si>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</si>
  <si>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</si>
  <si>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</si>
  <si>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</si>
  <si>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</si>
  <si>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</si>
  <si>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</si>
  <si>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</si>
  <si>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</si>
  <si>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</si>
  <si>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</si>
  <si>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</si>
  <si>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</si>
  <si>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</si>
  <si>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</si>
  <si>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</si>
  <si>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</si>
  <si>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</si>
  <si>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</si>
  <si>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</si>
  <si>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</si>
  <si>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</si>
  <si>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</si>
  <si>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</si>
  <si>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</si>
  <si>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</si>
  <si>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</si>
  <si>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</si>
  <si>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</si>
  <si>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</si>
  <si>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</si>
  <si>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</si>
  <si>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</si>
  <si>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</si>
  <si>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</si>
  <si>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</si>
  <si>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</si>
  <si>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</si>
  <si>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</si>
  <si>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</si>
  <si>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</si>
  <si>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</si>
  <si>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</si>
  <si>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</si>
  <si>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</si>
  <si>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</si>
  <si>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</si>
  <si>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</si>
  <si>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</si>
  <si>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</si>
  <si>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</si>
  <si>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</si>
  <si>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</si>
  <si>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</si>
  <si>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</si>
  <si>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</si>
  <si>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</si>
  <si>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</si>
  <si>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</si>
  <si>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</si>
  <si>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</si>
  <si>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</si>
  <si>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</si>
  <si>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</si>
  <si>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</si>
  <si>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</si>
  <si>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</si>
  <si>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</si>
  <si>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</si>
  <si>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</si>
  <si>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</si>
  <si>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</si>
  <si>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</si>
  <si>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</si>
  <si>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</si>
  <si>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</si>
  <si>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</si>
  <si>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</si>
  <si>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</si>
  <si>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</si>
  <si>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</si>
  <si>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</si>
  <si>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</si>
  <si>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</si>
  <si>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</si>
  <si>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</si>
  <si>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</si>
  <si>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</si>
  <si>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</si>
  <si>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</si>
  <si>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</si>
  <si>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</si>
  <si>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</si>
  <si>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</si>
  <si>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</si>
  <si>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</si>
  <si>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</si>
  <si>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</si>
  <si>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</si>
  <si>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</si>
  <si>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</si>
  <si>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</si>
  <si>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</si>
  <si>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</si>
  <si>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</si>
  <si>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</si>
  <si>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</si>
  <si>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</si>
  <si>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</si>
  <si>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</si>
  <si>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</si>
  <si>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</si>
  <si>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</si>
  <si>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</si>
  <si>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</si>
  <si>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</si>
  <si>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</si>
  <si>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</si>
  <si>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</si>
  <si>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</si>
  <si>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</si>
  <si>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</si>
  <si>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</si>
  <si>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</si>
  <si>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</si>
  <si>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</si>
  <si>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</si>
  <si>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</si>
  <si>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</si>
  <si>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</si>
  <si>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</si>
  <si>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</si>
  <si>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</si>
  <si>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</si>
  <si>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</si>
  <si>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</si>
  <si>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</si>
  <si>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</si>
  <si>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</si>
  <si>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</si>
  <si>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</si>
  <si>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</si>
  <si>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</si>
  <si>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</si>
  <si>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</si>
  <si>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</si>
  <si>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</si>
  <si>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</si>
  <si>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</si>
  <si>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</si>
  <si>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</si>
  <si>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</si>
  <si>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</si>
  <si>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</si>
  <si>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</si>
  <si>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</si>
  <si>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</si>
  <si>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</si>
  <si>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</si>
  <si>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</si>
  <si>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</si>
  <si>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</si>
  <si>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</si>
  <si>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</si>
  <si>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</si>
  <si>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</si>
  <si>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</si>
  <si>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</si>
  <si>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</si>
  <si>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</si>
  <si>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</si>
  <si>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</si>
  <si>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</si>
  <si>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</si>
  <si>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</si>
  <si>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</si>
  <si>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</si>
  <si>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</si>
  <si>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</si>
  <si>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</si>
  <si>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</si>
  <si>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</si>
  <si>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</si>
  <si>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</si>
  <si>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</si>
  <si>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</si>
  <si>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</si>
  <si>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</si>
  <si>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</si>
  <si>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</si>
  <si>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</si>
  <si>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</si>
  <si>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</si>
  <si>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</si>
  <si>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</si>
  <si>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</si>
  <si>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</si>
  <si>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</si>
  <si>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</si>
  <si>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</si>
  <si>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</si>
  <si>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</si>
  <si>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</si>
  <si>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</si>
  <si>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</si>
  <si>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</si>
  <si>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</si>
  <si>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</si>
  <si>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</si>
  <si>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</si>
  <si>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</si>
  <si>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</si>
  <si>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</si>
  <si>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</si>
  <si>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</si>
  <si>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</si>
  <si>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</si>
  <si>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</si>
  <si>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</si>
  <si>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</si>
  <si>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</si>
  <si>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</si>
  <si>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</si>
  <si>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</si>
  <si>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</si>
  <si>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</si>
  <si>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</si>
  <si>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</si>
  <si>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</si>
  <si>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</si>
  <si>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</si>
  <si>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</si>
  <si>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</si>
  <si>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</si>
  <si>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</si>
  <si>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</si>
  <si>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</si>
  <si>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</si>
  <si>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</si>
  <si>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</si>
  <si>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</si>
  <si>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</si>
  <si>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</si>
  <si>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</si>
  <si>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</si>
  <si>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</si>
  <si>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</si>
  <si>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</si>
  <si>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</si>
  <si>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</si>
  <si>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</si>
  <si>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</si>
  <si>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</si>
  <si>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</si>
  <si>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</si>
  <si>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</si>
  <si>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</si>
  <si>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</si>
  <si>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</si>
  <si>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</si>
  <si>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</si>
  <si>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</si>
  <si>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</si>
  <si>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</si>
  <si>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</si>
  <si>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</si>
  <si>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</si>
  <si>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</si>
  <si>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</si>
  <si>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</si>
  <si>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</si>
  <si>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</si>
  <si>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</si>
  <si>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</si>
  <si>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</si>
  <si>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</si>
  <si>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</si>
  <si>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</si>
  <si>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</si>
  <si>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</si>
  <si>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</si>
  <si>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</si>
  <si>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</si>
  <si>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</si>
  <si>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</si>
  <si>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</si>
  <si>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</si>
  <si>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</si>
  <si>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</si>
  <si>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</si>
  <si>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</si>
  <si>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</si>
  <si>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</si>
  <si>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</si>
  <si>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</si>
  <si>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</si>
  <si>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</si>
  <si>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</si>
  <si>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</si>
  <si>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</si>
  <si>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</si>
  <si>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</si>
  <si>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</si>
  <si>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</si>
  <si>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</si>
  <si>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</si>
  <si>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</si>
  <si>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</si>
  <si>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</si>
  <si>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</si>
  <si>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</si>
  <si>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</si>
  <si>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</si>
  <si>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</si>
  <si>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</si>
  <si>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</si>
  <si>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</si>
  <si>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</si>
  <si>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</si>
  <si>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</si>
  <si>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</si>
  <si>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</si>
  <si>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</si>
  <si>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</si>
  <si>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</si>
  <si>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</si>
  <si>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</si>
  <si>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</si>
  <si>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</si>
  <si>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</si>
  <si>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</si>
  <si>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</si>
  <si>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</si>
  <si>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</si>
  <si>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</si>
  <si>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</si>
  <si>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</si>
  <si>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</si>
  <si>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</si>
  <si>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</si>
  <si>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</si>
  <si>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</si>
  <si>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</si>
  <si>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</si>
  <si>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</si>
  <si>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</si>
  <si>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</si>
  <si>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</si>
  <si>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</si>
  <si>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</si>
  <si>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</si>
  <si>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</si>
  <si>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</si>
  <si>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</si>
  <si>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</si>
  <si>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</si>
  <si>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</si>
  <si>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</si>
  <si>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</si>
  <si>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</si>
  <si>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</si>
  <si>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</si>
  <si>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</si>
  <si>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</si>
  <si>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</si>
  <si>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</si>
  <si>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</si>
  <si>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</si>
  <si>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</si>
  <si>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</si>
  <si>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</si>
  <si>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</si>
  <si>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</si>
  <si>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</si>
  <si>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</si>
  <si>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</si>
  <si>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</si>
  <si>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</si>
  <si>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</si>
  <si>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</si>
  <si>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</si>
  <si>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</si>
  <si>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</si>
  <si>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</si>
  <si>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</si>
  <si>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</si>
  <si>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</si>
  <si>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</si>
  <si>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</si>
  <si>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</si>
  <si>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</si>
  <si>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</si>
  <si>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</si>
  <si>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</si>
  <si>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</si>
  <si>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</si>
  <si>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</si>
  <si>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</si>
  <si>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</si>
  <si>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</si>
  <si>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</si>
  <si>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</si>
  <si>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</si>
  <si>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</si>
  <si>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</si>
  <si>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</si>
  <si>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</si>
  <si>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</si>
  <si>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</si>
  <si>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</si>
  <si>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</si>
  <si>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</si>
  <si>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</si>
  <si>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</si>
  <si>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</si>
  <si>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</si>
  <si>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</si>
  <si>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</si>
  <si>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</si>
  <si>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</si>
  <si>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</si>
  <si>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</si>
  <si>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</si>
  <si>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</si>
  <si>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</si>
  <si>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</si>
  <si>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</si>
  <si>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</si>
  <si>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</si>
  <si>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</si>
  <si>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</si>
  <si>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</si>
  <si>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</si>
  <si>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</si>
  <si>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</si>
  <si>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</si>
  <si>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</si>
  <si>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</si>
  <si>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</si>
  <si>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</si>
  <si>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</si>
  <si>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</si>
  <si>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</si>
  <si>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</si>
  <si>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</si>
  <si>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</si>
  <si>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</si>
  <si>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</si>
  <si>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</si>
  <si>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</si>
  <si>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</si>
  <si>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</si>
  <si>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</si>
  <si>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</si>
  <si>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</si>
  <si>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</si>
  <si>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</si>
  <si>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</si>
  <si>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</si>
  <si>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</si>
  <si>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</si>
  <si>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</si>
  <si>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</si>
  <si>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</si>
  <si>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</si>
  <si>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</si>
  <si>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</si>
  <si>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</si>
  <si>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</si>
  <si>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</si>
  <si>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</si>
  <si>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</si>
  <si>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</si>
  <si>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</si>
  <si>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</si>
  <si>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</si>
  <si>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</si>
  <si>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</si>
  <si>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</si>
  <si>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</si>
  <si>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</si>
  <si>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</si>
  <si>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</si>
  <si>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</si>
  <si>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</si>
  <si>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</si>
  <si>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</si>
  <si>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</si>
  <si>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</si>
  <si>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</si>
  <si>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</si>
  <si>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</si>
  <si>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</si>
  <si>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</si>
  <si>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</si>
  <si>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</si>
  <si>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</si>
  <si>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</si>
  <si>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</si>
  <si>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</si>
  <si>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</si>
  <si>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</si>
  <si>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</si>
  <si>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</si>
  <si>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</si>
  <si>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</si>
  <si>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</si>
  <si>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</si>
  <si>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</si>
  <si>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</si>
  <si>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</si>
  <si>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</si>
  <si>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</si>
  <si>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</si>
  <si>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</si>
  <si>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</si>
  <si>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</si>
  <si>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</si>
  <si>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</si>
  <si>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</si>
  <si>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</si>
  <si>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</si>
  <si>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</si>
  <si>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</si>
  <si>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</si>
  <si>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</si>
  <si>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</si>
  <si>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</si>
  <si>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</si>
  <si>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</si>
  <si>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</si>
  <si>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</si>
  <si>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</si>
  <si>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</si>
  <si>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</si>
  <si>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</si>
  <si>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</si>
  <si>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</si>
  <si>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</si>
  <si>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</si>
  <si>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</si>
  <si>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</si>
  <si>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</si>
  <si>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</si>
  <si>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</si>
  <si>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</si>
  <si>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</si>
  <si>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</si>
  <si>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</si>
  <si>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</si>
  <si>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</si>
  <si>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</si>
  <si>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</si>
  <si>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</si>
  <si>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</si>
  <si>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</si>
  <si>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</si>
  <si>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</si>
  <si>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</si>
  <si>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</si>
  <si>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</si>
  <si>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</si>
  <si>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</si>
  <si>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</si>
  <si>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</si>
  <si>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</si>
  <si>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</si>
  <si>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</si>
  <si>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</si>
  <si>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</si>
  <si>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</si>
  <si>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</si>
  <si>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</si>
  <si>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</si>
  <si>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</si>
  <si>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</si>
  <si>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</si>
  <si>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</si>
  <si>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</si>
  <si>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</si>
  <si>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</si>
  <si>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</si>
  <si>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</si>
  <si>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</si>
  <si>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</si>
  <si>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</si>
  <si>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</si>
  <si>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</si>
  <si>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</si>
  <si>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</si>
  <si>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</si>
  <si>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</si>
  <si>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</si>
  <si>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</si>
  <si>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</si>
  <si>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</si>
  <si>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</si>
  <si>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</si>
  <si>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</si>
  <si>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</si>
  <si>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</si>
  <si>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</si>
  <si>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</si>
  <si>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</si>
  <si>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</si>
  <si>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</si>
  <si>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</si>
  <si>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</si>
  <si>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</si>
  <si>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</si>
  <si>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</si>
  <si>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</si>
  <si>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</si>
  <si>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</si>
  <si>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</si>
  <si>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</si>
  <si>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</si>
  <si>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</si>
  <si>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</si>
  <si>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</si>
  <si>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</si>
  <si>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</si>
  <si>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</si>
  <si>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</si>
  <si>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</si>
  <si>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</si>
  <si>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</si>
  <si>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</si>
  <si>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</si>
  <si>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</si>
  <si>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</si>
  <si>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</si>
  <si>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</si>
  <si>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</si>
  <si>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</si>
  <si>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</si>
  <si>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</si>
  <si>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</si>
  <si>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</si>
  <si>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</si>
  <si>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</si>
  <si>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</si>
  <si>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</si>
  <si>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</si>
  <si>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</si>
  <si>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</si>
  <si>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</si>
  <si>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</si>
  <si>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</si>
  <si>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</si>
  <si>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</si>
  <si>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</si>
  <si>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</si>
  <si>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</si>
  <si>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</si>
  <si>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</si>
  <si>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</si>
  <si>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</si>
  <si>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</si>
  <si>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</si>
  <si>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</si>
  <si>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</si>
  <si>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</si>
  <si>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</si>
  <si>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</si>
  <si>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</si>
  <si>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</si>
  <si>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</si>
  <si>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</si>
  <si>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</si>
  <si>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</si>
  <si>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</si>
  <si>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</si>
  <si>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</si>
  <si>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</si>
  <si>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</si>
  <si>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</si>
  <si>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</si>
  <si>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</si>
  <si>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</si>
  <si>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</si>
  <si>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</si>
  <si>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</si>
  <si>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</si>
  <si>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</si>
  <si>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</si>
  <si>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</si>
  <si>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</si>
  <si>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</si>
  <si>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</si>
  <si>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</si>
  <si>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</si>
  <si>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</si>
  <si>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</si>
  <si>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</si>
  <si>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</si>
  <si>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</si>
  <si>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</si>
  <si>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</si>
  <si>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</si>
  <si>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</si>
  <si>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</si>
  <si>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</si>
  <si>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</si>
  <si>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</si>
  <si>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</si>
  <si>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</si>
  <si>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</si>
  <si>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</si>
  <si>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</si>
  <si>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</si>
  <si>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</si>
  <si>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</si>
  <si>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</si>
  <si>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</si>
  <si>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</si>
  <si>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</si>
  <si>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</si>
  <si>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</si>
  <si>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</si>
  <si>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</si>
  <si>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</si>
  <si>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</si>
  <si>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</si>
  <si>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</si>
  <si>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</si>
  <si>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</si>
  <si>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</si>
  <si>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</si>
  <si>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</si>
  <si>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</si>
  <si>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</si>
  <si>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</si>
  <si>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</si>
  <si>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</si>
  <si>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</si>
  <si>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</si>
  <si>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</si>
  <si>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</si>
  <si>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</si>
  <si>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</si>
  <si>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</si>
  <si>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</si>
  <si>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</si>
  <si>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</si>
  <si>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</si>
  <si>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</si>
  <si>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</si>
  <si>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</si>
  <si>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</si>
  <si>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</si>
  <si>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</si>
  <si>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</si>
  <si>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</si>
  <si>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</si>
  <si>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</si>
  <si>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</si>
  <si>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</si>
  <si>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</si>
  <si>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</si>
  <si>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</si>
  <si>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</si>
  <si>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</si>
  <si>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</si>
  <si>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</si>
  <si>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</si>
  <si>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</si>
  <si>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</si>
  <si>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</si>
  <si>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</si>
  <si>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</si>
  <si>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</si>
  <si>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</si>
  <si>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</si>
  <si>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</si>
  <si>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</si>
  <si>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</si>
  <si>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</si>
  <si>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</si>
  <si>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</si>
  <si>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</si>
  <si>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</si>
  <si>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</si>
  <si>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</si>
  <si>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</si>
  <si>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</si>
  <si>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</si>
  <si>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</si>
  <si>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</si>
  <si>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</si>
  <si>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</si>
  <si>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</si>
  <si>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</si>
  <si>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</si>
  <si>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</si>
  <si>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</si>
  <si>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</si>
  <si>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</si>
  <si>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</si>
  <si>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</si>
  <si>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</si>
  <si>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</si>
  <si>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</si>
  <si>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</si>
  <si>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</si>
  <si>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</si>
  <si>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</si>
  <si>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</si>
  <si>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</si>
  <si>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</si>
  <si>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</si>
  <si>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</si>
  <si>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</si>
  <si>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</si>
  <si>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</si>
  <si>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</si>
  <si>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</si>
  <si>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</si>
  <si>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</si>
  <si>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</si>
  <si>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</si>
  <si>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</si>
  <si>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</si>
  <si>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</si>
  <si>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</si>
  <si>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</si>
  <si>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</si>
  <si>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</si>
  <si>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</si>
  <si>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</si>
  <si>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</si>
  <si>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</si>
  <si>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</si>
  <si>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</si>
  <si>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</si>
  <si>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</si>
  <si>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</si>
  <si>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</si>
  <si>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</si>
  <si>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</si>
  <si>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</si>
  <si>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</si>
  <si>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</si>
  <si>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</si>
  <si>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</si>
  <si>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</si>
  <si>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</si>
  <si>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</si>
  <si>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</si>
  <si>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</si>
  <si>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</si>
  <si>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</si>
  <si>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</si>
  <si>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</si>
  <si>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</si>
  <si>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</si>
  <si>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</si>
  <si>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</si>
  <si>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</si>
  <si>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</si>
  <si>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</si>
  <si>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</si>
  <si>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</si>
  <si>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</si>
  <si>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</si>
  <si>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</si>
  <si>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</si>
  <si>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</si>
  <si>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</si>
  <si>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</si>
  <si>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</si>
  <si>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</si>
  <si>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</si>
  <si>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</si>
  <si>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</si>
  <si>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</si>
  <si>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</si>
  <si>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</si>
  <si>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</si>
  <si>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</si>
  <si>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</si>
  <si>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</si>
  <si>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</si>
  <si>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</si>
  <si>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</si>
  <si>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</si>
  <si>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</si>
  <si>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</si>
  <si>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</si>
  <si>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</si>
  <si>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</si>
  <si>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</si>
  <si>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</si>
  <si>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</si>
  <si>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</si>
  <si>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</si>
  <si>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</si>
  <si>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</si>
  <si>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</si>
  <si>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</si>
  <si>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</si>
  <si>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</si>
  <si>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</si>
  <si>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</si>
  <si>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</si>
  <si>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</si>
  <si>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</si>
  <si>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</si>
  <si>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</si>
  <si>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</si>
  <si>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</si>
  <si>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</si>
  <si>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</si>
  <si>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</si>
  <si>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</si>
  <si>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</si>
  <si>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</si>
  <si>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</si>
  <si>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</si>
  <si>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</si>
  <si>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</si>
  <si>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</si>
  <si>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</si>
  <si>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</si>
  <si>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</si>
  <si>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</si>
  <si>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</si>
  <si>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</si>
  <si>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</si>
  <si>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</si>
  <si>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</si>
  <si>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</si>
  <si>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</si>
  <si>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</si>
  <si>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</si>
  <si>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</si>
  <si>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</si>
  <si>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</si>
  <si>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</si>
  <si>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</si>
  <si>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</si>
  <si>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</si>
  <si>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</si>
  <si>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</si>
  <si>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</si>
  <si>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</si>
  <si>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</si>
  <si>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</si>
  <si>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</si>
  <si>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</si>
  <si>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</si>
  <si>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</si>
  <si>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</si>
  <si>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</si>
  <si>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</si>
  <si>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</si>
  <si>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</si>
  <si>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</si>
  <si>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</si>
  <si>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</si>
  <si>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</si>
  <si>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</si>
  <si>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</si>
  <si>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</si>
  <si>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</si>
  <si>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</si>
  <si>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</si>
  <si>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</si>
  <si>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</si>
  <si>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</si>
  <si>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</si>
  <si>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</si>
  <si>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</si>
  <si>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</si>
  <si>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</si>
  <si>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</si>
  <si>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</si>
  <si>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</si>
  <si>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</si>
  <si>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</si>
  <si>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</si>
  <si>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</si>
  <si>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</si>
  <si>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</si>
  <si>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</si>
  <si>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</si>
  <si>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</si>
  <si>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</si>
  <si>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</si>
  <si>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</si>
  <si>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</si>
  <si>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</si>
  <si>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</si>
  <si>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</si>
  <si>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</si>
  <si>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</si>
  <si>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</si>
  <si>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</si>
  <si>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</si>
  <si>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</si>
  <si>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</si>
  <si>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</si>
  <si>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</si>
  <si>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</si>
  <si>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</si>
  <si>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</si>
  <si>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</si>
  <si>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</si>
  <si>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</si>
  <si>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</si>
  <si>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</si>
  <si>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</si>
  <si>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</si>
  <si>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</si>
  <si>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</si>
  <si>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</si>
  <si>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</si>
  <si>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</si>
  <si>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</si>
  <si>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</si>
  <si>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</si>
  <si>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</si>
  <si>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</si>
  <si>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</si>
  <si>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</si>
  <si>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</si>
  <si>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</si>
  <si>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</si>
  <si>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</si>
  <si>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</si>
  <si>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</si>
  <si>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</si>
  <si>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</si>
  <si>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</si>
  <si>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</si>
  <si>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</si>
  <si>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</si>
  <si>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</si>
  <si>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</si>
  <si>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</si>
  <si>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</si>
  <si>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</si>
  <si>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</si>
  <si>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</si>
  <si>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</si>
  <si>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</si>
  <si>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</si>
  <si>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</si>
  <si>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</si>
  <si>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</si>
  <si>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</si>
  <si>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</si>
  <si>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</si>
  <si>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</si>
  <si>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</si>
  <si>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</si>
  <si>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</si>
  <si>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</si>
  <si>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</si>
  <si>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</si>
  <si>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</si>
  <si>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</si>
  <si>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</si>
  <si>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</si>
  <si>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</si>
  <si>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</si>
  <si>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</si>
  <si>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</si>
  <si>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</si>
  <si>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</si>
  <si>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</si>
  <si>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</si>
  <si>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</si>
  <si>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</si>
  <si>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</si>
  <si>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</si>
  <si>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</si>
  <si>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</si>
  <si>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</si>
  <si>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</si>
  <si>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</si>
  <si>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</si>
  <si>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</si>
  <si>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</si>
  <si>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</si>
  <si>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</si>
  <si>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</si>
  <si>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</si>
  <si>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</si>
  <si>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</si>
  <si>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</si>
  <si>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</si>
  <si>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</si>
  <si>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</si>
  <si>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</si>
  <si>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</si>
  <si>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</si>
  <si>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</si>
  <si>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</si>
  <si>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</si>
  <si>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</si>
  <si>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</si>
  <si>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</si>
  <si>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</si>
  <si>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</si>
  <si>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</si>
  <si>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</si>
  <si>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</si>
  <si>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</si>
  <si>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</si>
  <si>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</si>
  <si>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</si>
  <si>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</si>
  <si>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</si>
  <si>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</si>
  <si>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</si>
  <si>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</si>
  <si>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</si>
  <si>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</si>
  <si>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</si>
  <si>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</si>
  <si>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</si>
  <si>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</si>
  <si>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</si>
  <si>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</si>
  <si>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</si>
  <si>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</si>
  <si>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</si>
  <si>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</si>
  <si>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</si>
  <si>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</si>
  <si>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</si>
  <si>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</si>
  <si>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</si>
  <si>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</si>
  <si>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</si>
  <si>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</si>
  <si>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</si>
  <si>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</si>
  <si>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</si>
  <si>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</si>
  <si>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</si>
  <si>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</si>
  <si>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</si>
  <si>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</si>
  <si>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</si>
  <si>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</si>
  <si>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</si>
  <si>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</si>
  <si>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</si>
  <si>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</si>
  <si>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</si>
  <si>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</si>
  <si>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</si>
  <si>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</si>
  <si>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</si>
  <si>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</si>
  <si>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</si>
  <si>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</si>
  <si>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</si>
  <si>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</si>
  <si>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</si>
  <si>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</si>
  <si>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</si>
  <si>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</si>
  <si>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</si>
  <si>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</si>
  <si>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</si>
  <si>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</si>
  <si>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</si>
  <si>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</si>
  <si>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</si>
  <si>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</si>
  <si>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</si>
  <si>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</si>
  <si>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</si>
  <si>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</si>
  <si>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</si>
  <si>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</si>
  <si>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</si>
  <si>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</si>
  <si>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</si>
  <si>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</si>
  <si>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</si>
  <si>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</si>
  <si>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</si>
  <si>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</si>
  <si>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</si>
  <si>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</si>
  <si>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</si>
  <si>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</si>
  <si>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</si>
  <si>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</si>
  <si>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</si>
  <si>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</si>
  <si>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</si>
  <si>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</si>
  <si>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</si>
  <si>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</si>
  <si>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</si>
  <si>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</si>
  <si>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</si>
  <si>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</si>
  <si>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</si>
  <si>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</si>
  <si>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</si>
  <si>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</si>
  <si>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</si>
  <si>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</si>
  <si>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</si>
  <si>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</si>
  <si>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</si>
  <si>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</si>
  <si>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</si>
  <si>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</si>
  <si>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</si>
  <si>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</si>
  <si>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</si>
  <si>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</si>
  <si>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</si>
  <si>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</si>
  <si>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</si>
  <si>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</si>
  <si>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</si>
  <si>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</si>
  <si>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</si>
  <si>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</si>
  <si>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</si>
  <si>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</si>
  <si>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</si>
  <si>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</si>
  <si>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</si>
  <si>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</si>
  <si>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</si>
  <si>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</si>
  <si>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</si>
  <si>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</si>
  <si>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</si>
  <si>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</si>
  <si>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</si>
  <si>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</si>
  <si>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</si>
  <si>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</si>
  <si>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</si>
  <si>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</si>
  <si>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</si>
  <si>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</si>
  <si>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</si>
  <si>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</si>
  <si>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</si>
  <si>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</si>
  <si>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</si>
  <si>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</si>
  <si>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</si>
  <si>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</si>
  <si>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</si>
  <si>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</si>
  <si>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</si>
  <si>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</si>
  <si>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</si>
  <si>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</si>
  <si>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</si>
  <si>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</si>
  <si>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</si>
  <si>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</si>
  <si>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</si>
  <si>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</si>
  <si>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</si>
  <si>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</si>
  <si>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</si>
  <si>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</si>
  <si>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</si>
  <si>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</si>
  <si>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</si>
  <si>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</si>
  <si>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</si>
  <si>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</si>
  <si>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</si>
  <si>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</si>
  <si>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</si>
  <si>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</si>
  <si>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</si>
  <si>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</si>
  <si>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</si>
  <si>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</si>
  <si>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</si>
  <si>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</si>
  <si>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</si>
  <si>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</si>
  <si>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</si>
  <si>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</si>
  <si>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</si>
  <si>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</si>
  <si>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</si>
  <si>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</si>
  <si>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</si>
  <si>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</si>
  <si>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</si>
  <si>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</si>
  <si>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</si>
  <si>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</si>
  <si>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</si>
  <si>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</si>
  <si>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</si>
  <si>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</si>
  <si>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</si>
  <si>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</si>
  <si>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</si>
  <si>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</si>
  <si>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</si>
  <si>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</si>
  <si>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</si>
  <si>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</si>
  <si>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</si>
  <si>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</si>
  <si>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</si>
  <si>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</si>
  <si>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</si>
  <si>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</si>
  <si>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</si>
  <si>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</si>
  <si>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</si>
  <si>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</si>
  <si>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</si>
  <si>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</si>
  <si>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</si>
  <si>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</si>
  <si>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</si>
  <si>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</si>
  <si>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</si>
  <si>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</si>
  <si>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</si>
  <si>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</si>
  <si>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</si>
  <si>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</si>
  <si>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</si>
  <si>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</si>
  <si>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</si>
  <si>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</si>
  <si>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</si>
  <si>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</si>
  <si>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</si>
  <si>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</si>
  <si>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</si>
  <si>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</si>
  <si>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</si>
  <si>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</si>
  <si>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</si>
  <si>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</si>
  <si>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</si>
  <si>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</si>
  <si>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</si>
  <si>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</si>
  <si>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</si>
  <si>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</si>
  <si>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</si>
  <si>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</si>
  <si>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</si>
  <si>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</si>
  <si>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</si>
  <si>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</si>
  <si>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</si>
  <si>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</si>
  <si>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</si>
  <si>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</si>
  <si>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</si>
  <si>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</si>
  <si>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</si>
  <si>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</si>
  <si>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</si>
  <si>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</si>
  <si>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</si>
  <si>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</si>
  <si>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</si>
  <si>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</si>
  <si>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</si>
  <si>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</si>
  <si>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</si>
  <si>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</si>
  <si>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</si>
  <si>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</si>
  <si>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</si>
  <si>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</si>
  <si>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</si>
  <si>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</si>
  <si>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</si>
  <si>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</si>
  <si>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</si>
  <si>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</si>
  <si>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</si>
  <si>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</si>
  <si>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</si>
  <si>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</si>
  <si>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</si>
  <si>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</si>
  <si>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</si>
  <si>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</si>
  <si>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</si>
  <si>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</si>
  <si>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</si>
  <si>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</si>
  <si>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</si>
  <si>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</si>
  <si>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</si>
  <si>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</si>
  <si>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</si>
  <si>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</si>
  <si>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</si>
  <si>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</si>
  <si>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</si>
  <si>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</si>
  <si>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</si>
  <si>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</si>
  <si>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</si>
  <si>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</si>
  <si>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</si>
  <si>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</si>
  <si>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</si>
  <si>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</si>
  <si>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</si>
  <si>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</si>
  <si>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</si>
  <si>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</si>
  <si>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</si>
  <si>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</si>
  <si>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</si>
  <si>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</si>
  <si>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</si>
  <si>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</si>
  <si>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</si>
  <si>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</si>
  <si>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</si>
  <si>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</si>
  <si>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</si>
  <si>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</si>
  <si>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</si>
  <si>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</si>
  <si>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</si>
  <si>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</si>
  <si>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</si>
  <si>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</si>
  <si>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</si>
  <si>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</si>
  <si>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</si>
  <si>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</si>
  <si>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</si>
  <si>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</si>
  <si>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</si>
  <si>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</si>
  <si>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</si>
  <si>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</si>
  <si>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</si>
  <si>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</si>
  <si>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</si>
  <si>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</si>
  <si>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</si>
  <si>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</si>
  <si>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</si>
  <si>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</si>
  <si>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</si>
  <si>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</si>
  <si>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</si>
  <si>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</si>
  <si>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</si>
  <si>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</si>
  <si>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</si>
  <si>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</si>
  <si>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</si>
  <si>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</si>
  <si>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</si>
  <si>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</si>
  <si>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</si>
  <si>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</si>
  <si>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</si>
  <si>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</si>
  <si>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</si>
  <si>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</si>
  <si>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</si>
  <si>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</si>
  <si>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</si>
  <si>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</si>
  <si>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</si>
  <si>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</si>
  <si>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</si>
  <si>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</si>
  <si>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</si>
  <si>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</si>
  <si>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</si>
  <si>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</si>
  <si>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</si>
  <si>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</si>
  <si>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</si>
  <si>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</si>
  <si>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</si>
  <si>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</si>
  <si>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</si>
  <si>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</si>
  <si>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</si>
  <si>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</si>
  <si>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</si>
  <si>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</si>
  <si>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</si>
  <si>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</si>
  <si>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</si>
  <si>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</si>
  <si>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</si>
  <si>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</si>
  <si>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</si>
  <si>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</si>
  <si>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</si>
  <si>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</si>
  <si>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</si>
  <si>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</si>
  <si>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</si>
  <si>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</si>
  <si>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</si>
  <si>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</si>
  <si>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</si>
  <si>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</si>
  <si>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</si>
  <si>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</si>
  <si>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</si>
  <si>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</si>
  <si>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</si>
  <si>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</si>
  <si>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</si>
  <si>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</si>
  <si>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</si>
  <si>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</si>
  <si>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</si>
  <si>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</si>
  <si>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</si>
  <si>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</si>
  <si>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</si>
  <si>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</si>
  <si>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</si>
  <si>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</si>
  <si>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</si>
  <si>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</si>
  <si>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</si>
  <si>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</si>
  <si>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</si>
  <si>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</si>
  <si>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</si>
  <si>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</si>
  <si>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</si>
  <si>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</si>
  <si>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</si>
  <si>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</si>
  <si>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</si>
  <si>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</si>
  <si>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</si>
  <si>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</si>
  <si>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</si>
  <si>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</si>
  <si>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</si>
  <si>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</si>
  <si>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</si>
  <si>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</si>
  <si>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</si>
  <si>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</si>
  <si>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</si>
  <si>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</si>
  <si>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</si>
  <si>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</si>
  <si>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</si>
  <si>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</si>
  <si>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</si>
  <si>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</si>
  <si>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</si>
  <si>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</si>
  <si>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</si>
  <si>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</si>
  <si>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</si>
  <si>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</si>
  <si>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</si>
  <si>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</si>
  <si>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</si>
  <si>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</si>
  <si>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</si>
  <si>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</si>
  <si>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</si>
  <si>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</si>
  <si>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</si>
  <si>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</si>
  <si>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</si>
  <si>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</si>
  <si>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</si>
  <si>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</si>
  <si>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</si>
  <si>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</si>
  <si>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</si>
  <si>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</si>
  <si>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</si>
  <si>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</si>
  <si>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</si>
  <si>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</si>
  <si>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</si>
  <si>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</si>
  <si>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</si>
  <si>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</si>
  <si>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</si>
  <si>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</si>
  <si>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</si>
  <si>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</si>
  <si>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</si>
  <si>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</si>
  <si>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</si>
  <si>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</si>
  <si>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</si>
  <si>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</si>
  <si>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</si>
  <si>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</si>
  <si>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</si>
  <si>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</si>
  <si>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</si>
  <si>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</si>
  <si>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</si>
  <si>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</si>
  <si>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</si>
  <si>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</si>
  <si>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</si>
  <si>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</si>
  <si>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</si>
  <si>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</si>
  <si>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</si>
  <si>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</si>
  <si>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</si>
  <si>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</si>
  <si>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</si>
  <si>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</si>
  <si>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</si>
  <si>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</si>
  <si>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</si>
  <si>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</si>
  <si>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</si>
  <si>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</si>
  <si>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</si>
  <si>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</si>
  <si>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</si>
  <si>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</si>
  <si>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</si>
  <si>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</si>
  <si>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</si>
  <si>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</si>
  <si>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</si>
  <si>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</si>
  <si>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</si>
  <si>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</si>
  <si>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</si>
  <si>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</si>
  <si>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</si>
  <si>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</si>
  <si>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</si>
  <si>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</si>
  <si>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</si>
  <si>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</si>
  <si>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</si>
  <si>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</si>
  <si>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</si>
  <si>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</si>
  <si>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</si>
  <si>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</si>
  <si>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</si>
  <si>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</si>
  <si>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</si>
  <si>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</si>
  <si>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</si>
  <si>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</si>
  <si>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</si>
  <si>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</si>
  <si>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</si>
  <si>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</si>
  <si>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</si>
  <si>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</si>
  <si>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</si>
  <si>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</si>
  <si>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</si>
  <si>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</si>
  <si>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</si>
  <si>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</si>
  <si>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</si>
  <si>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</si>
  <si>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</si>
  <si>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</si>
  <si>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</si>
  <si>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</si>
  <si>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</si>
  <si>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</si>
  <si>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</si>
  <si>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</si>
  <si>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</si>
  <si>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</si>
  <si>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</si>
  <si>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</si>
  <si>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</si>
  <si>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</si>
  <si>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</si>
  <si>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</si>
  <si>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</si>
  <si>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</si>
  <si>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</si>
  <si>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</si>
  <si>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</si>
  <si>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</si>
  <si>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</si>
  <si>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</si>
  <si>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</si>
  <si>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</si>
  <si>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</si>
  <si>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</si>
  <si>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</si>
  <si>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</si>
  <si>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</si>
  <si>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</si>
  <si>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</si>
  <si>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</si>
  <si>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</si>
  <si>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</si>
  <si>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</si>
  <si>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</si>
  <si>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</si>
  <si>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</si>
  <si>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</si>
  <si>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</si>
  <si>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</si>
  <si>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</si>
  <si>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</si>
  <si>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</si>
  <si>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</si>
  <si>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</si>
  <si>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</si>
  <si>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</si>
  <si>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</si>
  <si>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</si>
  <si>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</si>
  <si>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</si>
  <si>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</si>
  <si>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</si>
  <si>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</si>
  <si>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</si>
  <si>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</si>
  <si>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</si>
  <si>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</si>
  <si>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</si>
  <si>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</si>
  <si>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</si>
  <si>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</si>
  <si>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</si>
  <si>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</si>
  <si>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</si>
  <si>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</si>
  <si>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</si>
  <si>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</si>
  <si>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</si>
  <si>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</si>
  <si>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</si>
  <si>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</si>
  <si>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</si>
  <si>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</si>
  <si>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</si>
  <si>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</si>
  <si>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</si>
  <si>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</si>
  <si>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</si>
  <si>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</si>
  <si>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</si>
  <si>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</si>
  <si>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</si>
  <si>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</si>
  <si>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</si>
  <si>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</si>
  <si>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</si>
  <si>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</si>
  <si>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</si>
  <si>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</si>
  <si>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</si>
  <si>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</si>
  <si>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</si>
  <si>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</si>
  <si>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</si>
  <si>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</si>
  <si>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</si>
  <si>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</si>
  <si>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</si>
  <si>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</si>
  <si>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</si>
  <si>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</si>
  <si>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</si>
  <si>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</si>
  <si>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</si>
  <si>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</si>
  <si>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</si>
  <si>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</si>
  <si>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</si>
  <si>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</si>
  <si>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</si>
  <si>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</si>
  <si>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</si>
  <si>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</si>
  <si>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</si>
  <si>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</si>
  <si>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</si>
  <si>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</si>
  <si>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</si>
  <si>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</si>
  <si>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</si>
  <si>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</si>
  <si>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</si>
  <si>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</si>
  <si>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</si>
  <si>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</si>
  <si>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</si>
  <si>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</si>
  <si>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</si>
  <si>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</si>
  <si>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</si>
  <si>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</si>
  <si>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</si>
  <si>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</si>
  <si>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</si>
  <si>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</si>
  <si>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</si>
  <si>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</si>
  <si>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</si>
  <si>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</si>
  <si>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</si>
  <si>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</si>
  <si>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</si>
  <si>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</si>
  <si>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</si>
  <si>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</si>
  <si>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</si>
  <si>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</si>
  <si>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</si>
  <si>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</si>
  <si>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</si>
  <si>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</si>
  <si>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</si>
  <si>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</si>
  <si>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</si>
  <si>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</si>
  <si>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</si>
  <si>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</si>
  <si>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</si>
  <si>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</si>
  <si>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</si>
  <si>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</si>
  <si>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</si>
  <si>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</si>
  <si>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</si>
  <si>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</si>
  <si>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</si>
  <si>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</si>
  <si>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</si>
  <si>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</si>
  <si>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</si>
  <si>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</si>
  <si>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</si>
  <si>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</si>
  <si>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</si>
  <si>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</si>
  <si>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</si>
  <si>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</si>
  <si>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</si>
  <si>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</si>
  <si>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</si>
  <si>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</si>
  <si>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</si>
  <si>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</si>
  <si>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</si>
  <si>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</si>
  <si>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</si>
  <si>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</si>
  <si>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</si>
  <si>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</si>
  <si>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</si>
  <si>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</si>
  <si>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</si>
  <si>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</si>
  <si>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</si>
  <si>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</si>
  <si>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</si>
  <si>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</si>
  <si>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</si>
  <si>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</si>
  <si>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</si>
  <si>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</si>
  <si>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</si>
  <si>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</si>
  <si>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</si>
  <si>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</si>
  <si>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</si>
  <si>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</si>
  <si>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</si>
  <si>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</si>
  <si>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</si>
  <si>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</si>
  <si>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</si>
  <si>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</si>
  <si>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</si>
  <si>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</si>
  <si>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</si>
  <si>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</si>
  <si>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</si>
  <si>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</si>
  <si>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</si>
  <si>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</si>
  <si>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</si>
  <si>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</si>
  <si>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</si>
  <si>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</si>
  <si>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</si>
  <si>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</si>
  <si>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</si>
  <si>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</si>
  <si>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</si>
  <si>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</si>
  <si>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</si>
  <si>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</si>
  <si>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</si>
  <si>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</si>
  <si>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</si>
  <si>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</si>
  <si>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</si>
  <si>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</si>
  <si>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</si>
  <si>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</si>
  <si>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</si>
  <si>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</si>
  <si>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</si>
  <si>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</si>
  <si>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</si>
  <si>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</si>
  <si>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</si>
  <si>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</si>
  <si>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</si>
  <si>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</si>
  <si>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</si>
  <si>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</si>
  <si>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</si>
  <si>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</si>
  <si>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</si>
  <si>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</si>
  <si>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</si>
  <si>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</si>
  <si>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</si>
  <si>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</si>
  <si>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</si>
  <si>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</si>
  <si>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</si>
  <si>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</si>
  <si>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</si>
  <si>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</si>
  <si>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</si>
  <si>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</si>
  <si>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</si>
  <si>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</si>
  <si>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</si>
  <si>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</si>
  <si>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</si>
  <si>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</si>
  <si>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</si>
  <si>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</si>
  <si>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</si>
  <si>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</si>
  <si>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</si>
  <si>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</si>
  <si>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</si>
  <si>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</si>
  <si>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</si>
  <si>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</si>
  <si>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</si>
  <si>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</si>
  <si>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</si>
  <si>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</si>
  <si>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</si>
  <si>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</si>
  <si>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</si>
  <si>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</si>
  <si>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</si>
  <si>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</si>
  <si>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</si>
  <si>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</si>
  <si>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</si>
  <si>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</si>
  <si>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</si>
  <si>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</si>
  <si>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</si>
  <si>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</si>
  <si>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</si>
  <si>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</si>
  <si>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</si>
  <si>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</si>
  <si>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</si>
  <si>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</si>
  <si>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</si>
  <si>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</si>
  <si>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</si>
  <si>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</si>
  <si>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</si>
  <si>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</si>
  <si>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</si>
  <si>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</si>
  <si>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</si>
  <si>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</si>
  <si>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</si>
  <si>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</si>
  <si>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</si>
  <si>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</si>
  <si>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</si>
  <si>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</si>
  <si>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</si>
  <si>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</si>
  <si>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</si>
  <si>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</si>
  <si>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</si>
  <si>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</si>
  <si>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</si>
  <si>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</si>
  <si>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</si>
  <si>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</si>
  <si>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</si>
  <si>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</si>
  <si>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</si>
  <si>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</si>
  <si>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</si>
  <si>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</si>
  <si>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</si>
  <si>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</si>
  <si>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</si>
  <si>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</si>
  <si>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</si>
  <si>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</si>
  <si>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</si>
  <si>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</si>
  <si>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</si>
  <si>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</si>
  <si>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</si>
  <si>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</si>
  <si>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</si>
  <si>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</si>
  <si>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</si>
  <si>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</si>
  <si>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</si>
  <si>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</si>
  <si>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</si>
  <si>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</si>
  <si>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</si>
  <si>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</si>
  <si>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</si>
  <si>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</si>
  <si>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</si>
  <si>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</si>
  <si>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</si>
  <si>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</si>
  <si>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</si>
  <si>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</si>
  <si>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</si>
  <si>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</si>
  <si>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</si>
  <si>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</si>
  <si>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</si>
  <si>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</si>
  <si>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</si>
  <si>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</si>
  <si>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</si>
  <si>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</si>
  <si>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</si>
  <si>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</si>
  <si>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</si>
  <si>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</si>
  <si>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</si>
  <si>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</si>
  <si>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</si>
  <si>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</si>
  <si>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</si>
  <si>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</si>
  <si>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</si>
  <si>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</si>
  <si>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</si>
  <si>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</si>
  <si>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</si>
  <si>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</si>
  <si>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</si>
  <si>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</si>
  <si>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</si>
  <si>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</si>
  <si>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</si>
  <si>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</si>
  <si>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</si>
  <si>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</si>
  <si>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</si>
  <si>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</si>
  <si>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</si>
  <si>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</si>
  <si>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</si>
  <si>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</si>
  <si>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</si>
  <si>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</si>
  <si>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</si>
  <si>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</si>
  <si>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</si>
  <si>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</si>
  <si>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</si>
  <si>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</si>
  <si>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</si>
  <si>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</si>
  <si>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</si>
  <si>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</si>
  <si>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</si>
  <si>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</si>
  <si>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</si>
  <si>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</si>
  <si>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</si>
  <si>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</si>
  <si>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</si>
  <si>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</si>
  <si>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</si>
  <si>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</si>
  <si>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</si>
  <si>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</si>
  <si>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</si>
  <si>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</si>
  <si>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</si>
  <si>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</si>
  <si>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</si>
  <si>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</si>
  <si>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</si>
  <si>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</si>
  <si>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</si>
  <si>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</si>
  <si>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</si>
  <si>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</si>
  <si>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</si>
  <si>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</si>
  <si>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</si>
  <si>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</si>
  <si>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</si>
  <si>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</si>
  <si>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</si>
  <si>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</si>
  <si>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</si>
  <si>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</si>
  <si>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</si>
  <si>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</si>
  <si>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</si>
  <si>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</si>
  <si>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</si>
  <si>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</si>
  <si>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</si>
  <si>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</si>
  <si>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</si>
  <si>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</si>
  <si>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</si>
  <si>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</si>
  <si>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</si>
  <si>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</si>
  <si>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</si>
  <si>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</si>
  <si>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</si>
  <si>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</si>
  <si>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</si>
  <si>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</si>
  <si>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</si>
  <si>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</si>
  <si>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</si>
  <si>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</si>
  <si>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</si>
  <si>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</si>
  <si>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</si>
  <si>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</si>
  <si>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</si>
  <si>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</si>
  <si>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</si>
  <si>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</si>
  <si>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</si>
  <si>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</si>
  <si>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</si>
  <si>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</si>
  <si>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</si>
  <si>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</si>
  <si>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</si>
  <si>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</si>
  <si>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</si>
  <si>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</si>
  <si>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</si>
  <si>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</si>
  <si>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</si>
  <si>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</si>
  <si>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</si>
  <si>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</si>
  <si>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</si>
  <si>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</si>
  <si>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</si>
  <si>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</si>
  <si>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</si>
  <si>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</si>
  <si>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</si>
  <si>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</si>
  <si>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</si>
  <si>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</si>
  <si>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</si>
  <si>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</si>
  <si>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</si>
  <si>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</si>
  <si>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</si>
  <si>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</si>
  <si>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</si>
  <si>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</si>
  <si>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</si>
  <si>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</si>
  <si>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</si>
  <si>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</si>
  <si>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</si>
  <si>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</si>
  <si>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</si>
  <si>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</si>
  <si>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</si>
  <si>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</si>
  <si>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</si>
  <si>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</si>
  <si>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</si>
  <si>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</si>
  <si>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</si>
  <si>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</si>
  <si>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</si>
  <si>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</si>
  <si>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</si>
  <si>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</si>
  <si>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</si>
  <si>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</si>
  <si>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</si>
  <si>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</si>
  <si>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</si>
  <si>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</si>
  <si>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</si>
  <si>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</si>
  <si>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</si>
  <si>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</si>
  <si>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</si>
  <si>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</si>
  <si>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</si>
  <si>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</si>
  <si>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</si>
  <si>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</si>
  <si>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</si>
  <si>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</si>
  <si>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</si>
  <si>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</si>
  <si>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</si>
  <si>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</si>
  <si>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</si>
  <si>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</si>
  <si>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</si>
  <si>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</si>
  <si>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</si>
  <si>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</si>
  <si>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</si>
  <si>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</si>
  <si>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</si>
  <si>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</si>
  <si>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</si>
  <si>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</si>
  <si>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</si>
  <si>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</si>
  <si>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</si>
  <si>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</si>
  <si>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</si>
  <si>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</si>
  <si>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</si>
  <si>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</si>
  <si>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</si>
  <si>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</si>
  <si>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</si>
  <si>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</si>
  <si>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</si>
  <si>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</si>
  <si>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</si>
  <si>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</si>
  <si>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</si>
  <si>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</si>
  <si>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</si>
  <si>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</si>
  <si>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</si>
  <si>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</si>
  <si>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</si>
  <si>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</si>
  <si>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</si>
  <si>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</si>
  <si>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</si>
  <si>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</si>
  <si>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</si>
  <si>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</si>
  <si>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</si>
  <si>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</si>
  <si>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</si>
  <si>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</si>
  <si>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</si>
  <si>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</si>
  <si>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</si>
  <si>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</si>
  <si>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</si>
  <si>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</si>
  <si>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</si>
  <si>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</si>
  <si>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</si>
  <si>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</si>
  <si>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</si>
  <si>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</si>
  <si>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</si>
  <si>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</si>
  <si>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</si>
  <si>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</si>
  <si>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</si>
  <si>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</si>
  <si>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</si>
  <si>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</si>
  <si>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</si>
  <si>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</si>
  <si>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</si>
  <si>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</si>
  <si>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</si>
  <si>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</si>
  <si>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</si>
  <si>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</si>
  <si>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</si>
  <si>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</si>
  <si>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</si>
  <si>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</si>
  <si>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</si>
  <si>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</si>
  <si>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</si>
  <si>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</si>
  <si>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</si>
  <si>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</si>
  <si>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</si>
  <si>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</si>
  <si>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</si>
  <si>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</si>
  <si>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</si>
  <si>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</si>
  <si>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</si>
  <si>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</si>
  <si>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</si>
  <si>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</si>
  <si>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</si>
  <si>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</si>
  <si>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</si>
  <si>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</si>
  <si>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</si>
  <si>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</si>
  <si>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</si>
  <si>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</si>
  <si>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</si>
  <si>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</si>
  <si>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</si>
  <si>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</si>
  <si>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</si>
  <si>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</si>
  <si>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</si>
  <si>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</si>
  <si>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</si>
  <si>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</si>
  <si>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</si>
  <si>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</si>
  <si>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</si>
  <si>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</si>
  <si>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</si>
  <si>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</si>
  <si>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</si>
  <si>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</si>
  <si>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</si>
  <si>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</si>
  <si>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</si>
  <si>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</si>
  <si>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</si>
  <si>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</si>
  <si>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</si>
  <si>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</si>
  <si>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</si>
  <si>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</si>
  <si>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</si>
  <si>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</si>
  <si>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</si>
  <si>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</si>
  <si>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</si>
  <si>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</si>
  <si>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</si>
  <si>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</si>
  <si>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</si>
  <si>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</si>
  <si>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</si>
  <si>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</si>
  <si>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</si>
  <si>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</si>
  <si>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</si>
  <si>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</si>
  <si>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</si>
  <si>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</si>
  <si>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</si>
  <si>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</si>
  <si>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</si>
  <si>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</si>
  <si>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</si>
  <si>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</si>
  <si>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</si>
  <si>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</si>
  <si>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</si>
  <si>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</si>
  <si>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</si>
  <si>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</si>
  <si>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</si>
  <si>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</si>
  <si>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</si>
  <si>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</si>
  <si>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</si>
  <si>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</si>
  <si>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</si>
  <si>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</si>
  <si>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</si>
  <si>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</si>
  <si>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</si>
  <si>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</si>
  <si>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</si>
  <si>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</si>
  <si>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</si>
  <si>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</si>
  <si>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</si>
  <si>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</si>
  <si>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</si>
  <si>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</si>
  <si>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</si>
  <si>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</si>
  <si>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</si>
  <si>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</si>
  <si>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</si>
  <si>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</si>
  <si>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</si>
  <si>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</si>
  <si>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</si>
  <si>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</si>
  <si>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</si>
  <si>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</si>
  <si>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</si>
  <si>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</si>
  <si>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</si>
  <si>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</si>
  <si>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</si>
  <si>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</si>
  <si>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</si>
  <si>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</si>
  <si>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</si>
  <si>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</si>
  <si>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</si>
  <si>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</si>
  <si>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</si>
  <si>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</si>
  <si>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</si>
  <si>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</si>
  <si>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</si>
  <si>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</si>
  <si>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</si>
  <si>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</si>
  <si>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</si>
  <si>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</si>
  <si>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</si>
  <si>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</si>
  <si>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</si>
  <si>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</si>
  <si>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</si>
  <si>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</si>
  <si>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</si>
  <si>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</si>
  <si>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</si>
  <si>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</si>
  <si>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</si>
  <si>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</si>
  <si>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</si>
  <si>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</si>
  <si>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</si>
  <si>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</si>
  <si>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</si>
  <si>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</si>
  <si>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</si>
  <si>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</si>
  <si>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</si>
  <si>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</si>
  <si>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</si>
  <si>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</si>
  <si>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</si>
  <si>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</si>
  <si>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</si>
  <si>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</si>
  <si>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</si>
  <si>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</si>
  <si>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</si>
  <si>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</si>
  <si>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</si>
  <si>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</si>
  <si>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</si>
  <si>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</si>
  <si>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</si>
  <si>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</si>
  <si>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</si>
  <si>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</si>
  <si>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</si>
  <si>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</si>
  <si>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</si>
  <si>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</si>
  <si>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</si>
  <si>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</si>
  <si>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</si>
  <si>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</si>
  <si>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</si>
  <si>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</si>
  <si>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</si>
  <si>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</si>
  <si>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</si>
  <si>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</si>
  <si>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</si>
  <si>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</si>
  <si>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</si>
  <si>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</si>
  <si>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</si>
  <si>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</si>
  <si>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</si>
  <si>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</si>
  <si>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</si>
  <si>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</si>
  <si>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</si>
  <si>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</si>
  <si>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</si>
  <si>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</si>
  <si>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</si>
  <si>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</si>
  <si>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</si>
  <si>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</si>
  <si>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</si>
  <si>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</si>
  <si>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</si>
  <si>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</si>
  <si>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</si>
  <si>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</si>
  <si>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</si>
  <si>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</si>
  <si>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</si>
  <si>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</si>
  <si>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</si>
  <si>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</si>
  <si>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</si>
  <si>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</si>
  <si>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</si>
  <si>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</si>
  <si>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</si>
  <si>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</si>
  <si>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</si>
  <si>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</si>
  <si>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</si>
  <si>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</si>
  <si>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</si>
  <si>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</si>
  <si>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</si>
  <si>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</si>
  <si>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</si>
  <si>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</si>
  <si>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</si>
  <si>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</si>
  <si>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</si>
  <si>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</si>
  <si>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</si>
  <si>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</si>
  <si>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</si>
  <si>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</si>
  <si>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</si>
  <si>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</si>
  <si>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</si>
  <si>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</si>
  <si>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</si>
  <si>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</si>
  <si>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</si>
  <si>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</si>
  <si>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</si>
  <si>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</si>
  <si>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</si>
  <si>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</si>
  <si>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</si>
  <si>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</si>
  <si>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</si>
  <si>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</si>
  <si>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</si>
  <si>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</si>
  <si>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</si>
  <si>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</si>
  <si>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</si>
  <si>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</si>
  <si>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</si>
  <si>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</si>
  <si>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</si>
  <si>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</si>
  <si>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</si>
  <si>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</si>
  <si>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</si>
  <si>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</si>
  <si>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</si>
  <si>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</si>
  <si>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</si>
  <si>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</si>
  <si>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</si>
  <si>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</si>
  <si>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</si>
  <si>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</si>
  <si>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</si>
  <si>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</si>
  <si>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</si>
  <si>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</si>
  <si>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</si>
  <si>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</si>
  <si>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</si>
  <si>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</si>
  <si>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</si>
  <si>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</si>
  <si>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</si>
  <si>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</si>
  <si>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</si>
  <si>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</si>
  <si>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</si>
  <si>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</si>
  <si>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</si>
  <si>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</si>
  <si>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</si>
  <si>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</si>
  <si>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</si>
  <si>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</si>
  <si>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</si>
  <si>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</si>
  <si>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</si>
  <si>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</si>
  <si>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</si>
  <si>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</si>
  <si>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</si>
  <si>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</si>
  <si>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</si>
  <si>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</si>
  <si>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</si>
  <si>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</si>
  <si>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</si>
  <si>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</si>
  <si>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</si>
  <si>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</si>
  <si>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</si>
  <si>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</si>
  <si>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</si>
  <si>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</si>
  <si>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</si>
  <si>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</si>
  <si>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</si>
  <si>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</si>
  <si>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</si>
  <si>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</si>
  <si>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</si>
  <si>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</si>
  <si>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</si>
  <si>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</si>
  <si>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</si>
  <si>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</si>
  <si>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</si>
  <si>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</si>
  <si>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</si>
  <si>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</si>
  <si>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</si>
  <si>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</si>
  <si>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</si>
  <si>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</si>
  <si>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</si>
  <si>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</si>
  <si>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</si>
  <si>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</si>
  <si>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</si>
  <si>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</si>
  <si>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</si>
  <si>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</si>
  <si>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</si>
  <si>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</si>
  <si>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</si>
  <si>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</si>
  <si>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</si>
  <si>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</si>
  <si>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</si>
  <si>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</si>
  <si>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</si>
  <si>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</si>
  <si>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</si>
  <si>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</si>
  <si>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</si>
  <si>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</si>
  <si>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</si>
  <si>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</si>
  <si>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</si>
  <si>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</si>
  <si>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</si>
  <si>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</si>
  <si>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</si>
  <si>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</si>
  <si>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</si>
  <si>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</si>
  <si>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</si>
  <si>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</si>
  <si>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</si>
  <si>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</si>
  <si>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</si>
  <si>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</si>
  <si>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</si>
  <si>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</si>
  <si>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</si>
  <si>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</si>
  <si>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</si>
  <si>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</si>
  <si>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</si>
  <si>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</si>
  <si>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</si>
  <si>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</si>
  <si>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</si>
  <si>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</si>
  <si>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</si>
  <si>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</si>
  <si>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</si>
  <si>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</si>
  <si>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</si>
  <si>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</si>
  <si>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</si>
  <si>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</si>
  <si>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</si>
  <si>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</si>
  <si>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</si>
  <si>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</si>
  <si>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</si>
  <si>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</si>
  <si>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</si>
  <si>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</si>
  <si>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</si>
  <si>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</si>
  <si>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</si>
  <si>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</si>
  <si>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</si>
  <si>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</si>
  <si>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</si>
  <si>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</si>
  <si>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</si>
  <si>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</si>
  <si>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</si>
  <si>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</si>
  <si>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</si>
  <si>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</si>
  <si>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</si>
  <si>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</si>
  <si>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</si>
  <si>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</si>
  <si>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</si>
  <si>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</si>
  <si>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</si>
  <si>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</si>
  <si>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</si>
  <si>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</si>
  <si>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</si>
  <si>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</si>
  <si>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</si>
  <si>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</si>
  <si>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</si>
  <si>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</si>
  <si>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</si>
  <si>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</si>
  <si>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</si>
  <si>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</si>
  <si>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</si>
  <si>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</si>
  <si>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</si>
  <si>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</si>
  <si>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</si>
  <si>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</si>
  <si>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</si>
  <si>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</si>
  <si>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</si>
  <si>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</si>
  <si>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</si>
  <si>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</si>
  <si>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</si>
  <si>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</si>
  <si>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</si>
  <si>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</si>
  <si>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</si>
  <si>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</si>
  <si>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</si>
  <si>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</si>
  <si>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</si>
  <si>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</si>
  <si>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</si>
  <si>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</si>
  <si>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</si>
  <si>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</si>
  <si>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</si>
  <si>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</si>
  <si>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</si>
  <si>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</si>
  <si>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</si>
  <si>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</si>
  <si>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</si>
  <si>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</si>
  <si>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</si>
  <si>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</si>
  <si>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</si>
  <si>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</si>
  <si>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</si>
  <si>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</si>
  <si>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</si>
  <si>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</si>
  <si>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</si>
  <si>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</si>
  <si>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</si>
  <si>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</si>
  <si>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</si>
  <si>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</si>
  <si>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</si>
  <si>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</si>
  <si>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</si>
  <si>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</si>
  <si>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</si>
  <si>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</si>
  <si>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</si>
  <si>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</si>
  <si>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</si>
  <si>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</si>
  <si>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</si>
  <si>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</si>
  <si>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</si>
  <si>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</si>
  <si>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</si>
  <si>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</si>
  <si>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</si>
  <si>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</si>
  <si>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</si>
  <si>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</si>
  <si>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</si>
  <si>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</si>
  <si>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</si>
  <si>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</si>
  <si>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</si>
  <si>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</si>
  <si>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</si>
  <si>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</si>
  <si>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</si>
  <si>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</si>
  <si>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</si>
  <si>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</si>
  <si>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</si>
  <si>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</si>
  <si>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</si>
  <si>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</si>
  <si>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</si>
  <si>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</si>
  <si>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</si>
  <si>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</si>
  <si>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</si>
  <si>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</si>
  <si>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</si>
  <si>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</si>
  <si>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</si>
  <si>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</si>
  <si>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</si>
  <si>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</si>
  <si>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</si>
  <si>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</si>
  <si>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</si>
  <si>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</si>
  <si>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</si>
  <si>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</si>
  <si>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</si>
  <si>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</si>
  <si>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</si>
  <si>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</si>
  <si>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</si>
  <si>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</si>
  <si>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</si>
  <si>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</si>
  <si>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</si>
  <si>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</si>
  <si>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</si>
  <si>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</si>
  <si>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</si>
  <si>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</si>
  <si>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</si>
  <si>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</si>
  <si>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</si>
  <si>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</si>
  <si>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</si>
  <si>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</si>
  <si>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</si>
  <si>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</si>
  <si>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</si>
  <si>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</si>
  <si>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</si>
  <si>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</si>
  <si>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</si>
  <si>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</si>
  <si>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</si>
  <si>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</si>
  <si>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</si>
  <si>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</si>
  <si>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</si>
  <si>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</si>
  <si>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</si>
  <si>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</si>
  <si>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</si>
  <si>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</si>
  <si>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</si>
  <si>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</si>
  <si>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</si>
  <si>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</si>
  <si>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</si>
  <si>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</si>
  <si>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</si>
  <si>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</si>
  <si>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</si>
  <si>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</si>
  <si>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</si>
  <si>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</si>
  <si>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</si>
  <si>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</si>
  <si>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</si>
  <si>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</si>
  <si>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</si>
  <si>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</si>
  <si>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</si>
  <si>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</si>
  <si>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</si>
  <si>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</si>
  <si>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</si>
  <si>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</si>
  <si>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</si>
  <si>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</si>
  <si>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</si>
  <si>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</si>
  <si>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</si>
  <si>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</si>
  <si>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</si>
  <si>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</si>
  <si>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</si>
  <si>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</si>
  <si>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</si>
  <si>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</si>
  <si>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</si>
  <si>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</si>
  <si>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</si>
  <si>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</si>
  <si>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</si>
  <si>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</si>
  <si>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</si>
  <si>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</si>
  <si>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</si>
  <si>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</si>
  <si>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</si>
  <si>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</si>
  <si>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</si>
  <si>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</si>
  <si>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</si>
  <si>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</si>
  <si>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</si>
  <si>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</si>
  <si>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</si>
  <si>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</si>
  <si>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</si>
  <si>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</si>
  <si>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</si>
  <si>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</si>
  <si>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</si>
  <si>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</si>
  <si>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</si>
  <si>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</si>
  <si>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</si>
  <si>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</si>
  <si>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</si>
  <si>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</si>
  <si>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</si>
  <si>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</si>
  <si>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</si>
  <si>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</si>
  <si>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</si>
  <si>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</si>
  <si>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</si>
  <si>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</si>
  <si>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</si>
  <si>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</si>
  <si>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</si>
  <si>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</si>
  <si>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</si>
  <si>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</si>
  <si>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</si>
  <si>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</si>
  <si>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</si>
  <si>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</si>
  <si>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</si>
  <si>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</si>
  <si>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</si>
  <si>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</si>
  <si>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</si>
  <si>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</si>
  <si>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</si>
  <si>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</si>
  <si>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</si>
  <si>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</si>
  <si>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</si>
  <si>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</si>
  <si>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</si>
  <si>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</si>
  <si>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</si>
  <si>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</si>
  <si>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</si>
  <si>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</si>
  <si>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</si>
  <si>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</si>
  <si>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</si>
  <si>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</si>
  <si>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</si>
  <si>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</si>
  <si>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</si>
  <si>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</si>
  <si>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</si>
  <si>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</si>
  <si>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</si>
  <si>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</si>
  <si>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</si>
  <si>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</si>
  <si>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</si>
  <si>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</si>
  <si>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</si>
  <si>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</si>
  <si>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</si>
  <si>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</si>
  <si>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</si>
  <si>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</si>
  <si>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</si>
  <si>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</si>
  <si>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</si>
  <si>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</si>
  <si>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</si>
  <si>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</si>
  <si>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</si>
  <si>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</si>
  <si>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</si>
  <si>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</si>
  <si>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</si>
  <si>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</si>
  <si>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</si>
  <si>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</si>
  <si>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</si>
  <si>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</si>
  <si>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</si>
  <si>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</si>
  <si>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</si>
  <si>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</si>
  <si>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</si>
  <si>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</si>
  <si>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</si>
  <si>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</si>
  <si>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</si>
  <si>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</si>
  <si>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</si>
  <si>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</si>
  <si>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</si>
  <si>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</si>
  <si>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</si>
  <si>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</si>
  <si>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</si>
  <si>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</si>
  <si>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</si>
  <si>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</si>
  <si>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</si>
  <si>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</si>
  <si>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</si>
  <si>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</si>
  <si>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</si>
  <si>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</si>
  <si>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</si>
  <si>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</si>
  <si>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</si>
  <si>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</si>
  <si>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</si>
  <si>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</si>
  <si>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</si>
  <si>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</si>
  <si>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</si>
  <si>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</si>
  <si>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</si>
  <si>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</si>
  <si>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</si>
  <si>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</si>
  <si>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</si>
  <si>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</si>
  <si>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</si>
  <si>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</si>
  <si>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</si>
  <si>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</si>
  <si>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</si>
  <si>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</si>
  <si>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</si>
  <si>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</si>
  <si>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</si>
  <si>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</si>
  <si>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</si>
  <si>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</si>
  <si>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</si>
  <si>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</si>
  <si>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</si>
  <si>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</si>
  <si>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</si>
  <si>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</si>
  <si>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</si>
  <si>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</si>
  <si>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</si>
  <si>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</si>
  <si>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</si>
  <si>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</si>
  <si>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</si>
  <si>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</si>
  <si>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</si>
  <si>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</si>
  <si>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</si>
  <si>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</si>
  <si>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</si>
  <si>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</si>
  <si>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</si>
  <si>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</si>
  <si>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</si>
  <si>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</si>
  <si>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</si>
  <si>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</si>
  <si>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</si>
  <si>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</si>
  <si>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</si>
  <si>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</si>
  <si>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</si>
  <si>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</si>
  <si>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</si>
  <si>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</si>
  <si>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</si>
  <si>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</si>
  <si>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</si>
  <si>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</si>
  <si>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</si>
  <si>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</si>
  <si>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</si>
  <si>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</si>
  <si>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</si>
  <si>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</si>
  <si>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</si>
  <si>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</si>
  <si>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</si>
  <si>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</si>
  <si>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</si>
  <si>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</si>
  <si>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</si>
  <si>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</si>
  <si>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</si>
  <si>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</si>
  <si>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</si>
  <si>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</si>
  <si>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</si>
  <si>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</si>
  <si>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</si>
  <si>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</si>
  <si>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</si>
  <si>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</si>
  <si>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</si>
  <si>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</si>
  <si>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</si>
  <si>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</si>
  <si>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</si>
  <si>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</si>
  <si>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</si>
  <si>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</si>
  <si>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</si>
  <si>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</si>
  <si>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</si>
  <si>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</si>
  <si>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</si>
  <si>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</si>
  <si>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</si>
  <si>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</si>
  <si>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</si>
  <si>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</si>
  <si>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</si>
  <si>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</si>
  <si>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</si>
  <si>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</si>
  <si>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</si>
  <si>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</si>
  <si>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</si>
  <si>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</si>
  <si>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</si>
  <si>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</si>
  <si>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</si>
  <si>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</si>
  <si>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</si>
  <si>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</si>
  <si>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</si>
  <si>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</si>
  <si>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</si>
  <si>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</si>
  <si>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</si>
  <si>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</si>
  <si>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</si>
  <si>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</si>
  <si>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</si>
  <si>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</si>
  <si>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</si>
  <si>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</si>
  <si>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</si>
  <si>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</si>
  <si>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</si>
  <si>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</si>
  <si>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</si>
  <si>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</si>
  <si>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</si>
  <si>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</si>
  <si>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</si>
  <si>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</si>
  <si>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</si>
  <si>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</si>
  <si>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</si>
  <si>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</si>
  <si>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</si>
  <si>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</si>
  <si>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</si>
  <si>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</si>
  <si>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</si>
  <si>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</si>
  <si>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</si>
  <si>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</si>
  <si>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</si>
  <si>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</si>
  <si>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</si>
  <si>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</si>
  <si>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</si>
  <si>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</si>
  <si>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</si>
  <si>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</si>
  <si>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</si>
  <si>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</si>
  <si>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</si>
  <si>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</si>
  <si>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</si>
  <si>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</si>
  <si>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</si>
  <si>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</si>
  <si>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</si>
  <si>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</si>
  <si>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</si>
  <si>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</si>
  <si>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</si>
  <si>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</si>
  <si>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</si>
  <si>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</si>
  <si>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</si>
  <si>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</si>
  <si>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</si>
  <si>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</si>
  <si>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</si>
  <si>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</si>
  <si>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</si>
  <si>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</si>
  <si>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</si>
  <si>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</si>
  <si>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</si>
  <si>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</si>
  <si>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</si>
  <si>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</si>
  <si>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</si>
  <si>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</si>
  <si>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</si>
  <si>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</si>
  <si>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</si>
  <si>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</si>
  <si>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</si>
  <si>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</si>
  <si>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</si>
  <si>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</si>
  <si>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</si>
  <si>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</si>
  <si>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</si>
  <si>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</si>
  <si>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</si>
  <si>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</si>
  <si>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</si>
  <si>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</si>
  <si>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</si>
  <si>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</si>
  <si>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</si>
  <si>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</si>
  <si>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</si>
  <si>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</si>
  <si>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</si>
  <si>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</si>
  <si>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</si>
  <si>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</si>
  <si>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</si>
  <si>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</si>
  <si>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</si>
  <si>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</si>
  <si>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</si>
  <si>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</si>
  <si>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</si>
  <si>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</si>
  <si>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</si>
  <si>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</si>
  <si>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</si>
  <si>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</si>
  <si>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</si>
  <si>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</si>
  <si>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</si>
  <si>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</si>
  <si>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</si>
  <si>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</si>
  <si>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</si>
  <si>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</si>
  <si>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</si>
  <si>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</si>
  <si>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</si>
  <si>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</si>
  <si>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</si>
  <si>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</si>
  <si>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</si>
  <si>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</si>
  <si>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</si>
  <si>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</si>
  <si>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</si>
  <si>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</si>
  <si>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</si>
  <si>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</si>
  <si>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</si>
  <si>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</si>
  <si>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</si>
  <si>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</si>
  <si>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</si>
  <si>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</si>
  <si>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</si>
  <si>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</si>
  <si>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</si>
  <si>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</si>
  <si>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</si>
  <si>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</si>
  <si>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</si>
  <si>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</si>
  <si>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</si>
  <si>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</si>
  <si>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</si>
  <si>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</si>
  <si>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</si>
  <si>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</si>
  <si>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</si>
  <si>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</si>
  <si>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</si>
  <si>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</si>
  <si>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</si>
  <si>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</si>
  <si>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</si>
  <si>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</si>
  <si>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</si>
  <si>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</si>
  <si>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</si>
  <si>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</si>
  <si>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</si>
  <si>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</si>
  <si>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</si>
  <si>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</si>
  <si>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</si>
  <si>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</si>
  <si>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</si>
  <si>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</si>
  <si>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</si>
  <si>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</si>
  <si>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</si>
  <si>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</si>
  <si>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</si>
  <si>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</si>
  <si>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</si>
  <si>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</si>
  <si>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</si>
  <si>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</si>
  <si>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</si>
  <si>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</si>
  <si>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</si>
  <si>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</si>
  <si>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</si>
  <si>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</si>
  <si>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</si>
  <si>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</si>
  <si>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</si>
  <si>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</si>
  <si>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</si>
  <si>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</si>
  <si>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</si>
  <si>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</si>
  <si>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</si>
  <si>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</si>
  <si>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</si>
  <si>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</si>
  <si>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</si>
  <si>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</si>
  <si>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</si>
  <si>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</si>
  <si>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</si>
  <si>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</si>
  <si>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</si>
  <si>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</si>
  <si>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</si>
  <si>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</si>
  <si>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</si>
  <si>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</si>
  <si>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</si>
  <si>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</si>
  <si>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</si>
  <si>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</si>
  <si>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</si>
  <si>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</si>
  <si>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</si>
  <si>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</si>
  <si>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</si>
  <si>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</si>
  <si>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</si>
  <si>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</si>
  <si>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</si>
  <si>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</si>
  <si>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</si>
  <si>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</si>
  <si>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</si>
  <si>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</si>
  <si>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</si>
  <si>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</si>
  <si>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</si>
  <si>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</si>
  <si>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</si>
  <si>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</si>
  <si>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</si>
  <si>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</si>
  <si>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</si>
  <si>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</si>
  <si>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</si>
  <si>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</si>
  <si>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</si>
  <si>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</si>
  <si>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</si>
  <si>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</si>
  <si>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</si>
  <si>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</si>
  <si>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</si>
  <si>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</si>
  <si>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</si>
  <si>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</si>
  <si>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</si>
  <si>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</si>
  <si>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</si>
  <si>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</si>
  <si>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</si>
  <si>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</si>
  <si>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</si>
  <si>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</si>
  <si>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</si>
  <si>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</si>
  <si>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</si>
  <si>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</si>
  <si>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</si>
  <si>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</si>
  <si>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</si>
  <si>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</si>
  <si>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</si>
  <si>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</si>
  <si>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</si>
  <si>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</si>
  <si>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</si>
  <si>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</si>
  <si>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</si>
  <si>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</si>
  <si>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</si>
  <si>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</si>
  <si>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</si>
  <si>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</si>
  <si>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</si>
  <si>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</si>
  <si>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</si>
  <si>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</si>
  <si>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</si>
  <si>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</si>
  <si>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</si>
  <si>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</si>
  <si>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</si>
  <si>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</si>
  <si>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</si>
  <si>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</si>
  <si>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</si>
  <si>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</si>
  <si>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</si>
  <si>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</si>
  <si>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</si>
  <si>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</si>
  <si>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</si>
  <si>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</si>
  <si>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</si>
  <si>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</si>
  <si>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</si>
  <si>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</si>
  <si>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</si>
  <si>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</si>
  <si>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</si>
  <si>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</si>
  <si>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</si>
  <si>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</si>
  <si>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</si>
  <si>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</si>
  <si>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</si>
  <si>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</si>
  <si>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</si>
  <si>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</si>
  <si>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</si>
  <si>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</si>
  <si>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</si>
  <si>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</si>
  <si>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</si>
  <si>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</si>
  <si>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</si>
  <si>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</si>
  <si>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</si>
  <si>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</si>
  <si>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</si>
  <si>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</si>
  <si>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</si>
  <si>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</si>
  <si>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</si>
  <si>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</si>
  <si>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</si>
  <si>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</si>
  <si>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</si>
  <si>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</si>
  <si>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</si>
  <si>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</si>
  <si>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</si>
  <si>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</si>
  <si>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</si>
  <si>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</si>
  <si>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</si>
  <si>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</si>
  <si>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</si>
  <si>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</si>
  <si>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</si>
  <si>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</si>
  <si>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</si>
  <si>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</si>
  <si>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</si>
  <si>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</si>
  <si>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</si>
  <si>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</si>
  <si>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</si>
  <si>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</si>
  <si>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</si>
  <si>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</si>
  <si>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</si>
  <si>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</si>
  <si>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</si>
  <si>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</si>
  <si>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</si>
  <si>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</si>
  <si>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</si>
  <si>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</si>
  <si>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</si>
  <si>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</si>
  <si>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</si>
  <si>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</si>
  <si>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</si>
  <si>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</si>
  <si>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</si>
  <si>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</si>
  <si>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</si>
  <si>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</si>
  <si>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</si>
  <si>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</si>
  <si>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</si>
  <si>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</si>
  <si>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</si>
  <si>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</si>
  <si>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</si>
  <si>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</si>
  <si>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</si>
  <si>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</si>
  <si>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</si>
  <si>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</si>
  <si>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</si>
  <si>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</si>
  <si>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</si>
  <si>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</si>
  <si>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</si>
  <si>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</si>
  <si>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</si>
  <si>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</si>
  <si>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</si>
  <si>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</si>
  <si>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</si>
  <si>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</si>
  <si>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</si>
  <si>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</si>
  <si>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</si>
  <si>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</si>
  <si>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</si>
  <si>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</si>
  <si>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</si>
  <si>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</si>
  <si>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</si>
  <si>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</si>
  <si>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</si>
  <si>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</si>
  <si>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</si>
  <si>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</si>
  <si>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</si>
  <si>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</si>
  <si>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</si>
  <si>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</si>
  <si>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</si>
  <si>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</si>
  <si>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</si>
  <si>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</si>
  <si>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</si>
  <si>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</si>
  <si>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</si>
  <si>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</si>
  <si>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</si>
  <si>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</si>
  <si>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</si>
  <si>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</si>
  <si>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</si>
  <si>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</si>
  <si>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</si>
  <si>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</si>
  <si>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</si>
  <si>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</si>
  <si>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</si>
  <si>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</si>
  <si>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</si>
  <si>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</si>
  <si>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</si>
  <si>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</si>
  <si>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</si>
  <si>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</si>
  <si>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</si>
  <si>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</si>
  <si>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</si>
  <si>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</si>
  <si>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</si>
  <si>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</si>
  <si>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</si>
  <si>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</si>
  <si>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</si>
  <si>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</si>
  <si>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</si>
  <si>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</si>
  <si>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</si>
  <si>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</si>
  <si>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</si>
  <si>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</si>
  <si>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</si>
  <si>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</si>
  <si>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</si>
  <si>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</si>
  <si>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</si>
  <si>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</si>
  <si>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</si>
  <si>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</si>
  <si>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</si>
  <si>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</si>
  <si>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</si>
  <si>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</si>
  <si>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</si>
  <si>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</si>
  <si>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</si>
  <si>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</si>
  <si>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</si>
  <si>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</si>
  <si>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</si>
  <si>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</si>
  <si>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</si>
  <si>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</si>
  <si>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</si>
  <si>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</si>
  <si>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</si>
  <si>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</si>
  <si>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</si>
  <si>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</si>
  <si>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</si>
  <si>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</si>
  <si>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</si>
  <si>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</si>
  <si>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</si>
  <si>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</si>
  <si>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</si>
  <si>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</si>
  <si>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</si>
  <si>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</si>
  <si>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</si>
  <si>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</si>
  <si>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</si>
  <si>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</si>
  <si>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</si>
  <si>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</si>
  <si>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</si>
  <si>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</si>
  <si>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</si>
  <si>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</si>
  <si>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</si>
  <si>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</si>
  <si>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</si>
  <si>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</si>
  <si>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</si>
  <si>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</si>
  <si>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</si>
  <si>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</si>
  <si>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</si>
  <si>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</si>
  <si>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</si>
  <si>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</si>
  <si>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</si>
  <si>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</si>
  <si>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</si>
  <si>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</si>
  <si>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</si>
  <si>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</si>
  <si>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</si>
  <si>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</si>
  <si>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</si>
  <si>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</si>
  <si>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</si>
  <si>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</si>
  <si>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</si>
  <si>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</si>
  <si>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</si>
  <si>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</si>
  <si>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</si>
  <si>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</si>
  <si>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</si>
  <si>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</si>
  <si>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</si>
  <si>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</si>
  <si>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</si>
  <si>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</si>
  <si>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</si>
  <si>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</si>
  <si>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</si>
  <si>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</si>
  <si>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</si>
  <si>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</si>
  <si>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</si>
  <si>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</si>
  <si>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</si>
  <si>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</si>
  <si>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</si>
  <si>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</si>
  <si>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</si>
  <si>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</si>
  <si>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</si>
  <si>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</si>
  <si>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</si>
  <si>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</si>
  <si>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</si>
  <si>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</si>
  <si>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</si>
  <si>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</si>
  <si>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</si>
  <si>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</si>
  <si>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</si>
  <si>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</si>
  <si>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</si>
  <si>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</si>
  <si>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</si>
  <si>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</si>
  <si>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</si>
  <si>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</si>
  <si>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</si>
  <si>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</si>
  <si>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</si>
  <si>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</si>
  <si>
    <t>KEY INSIGHT</t>
  </si>
  <si>
    <t>1.Overall business perfomance</t>
  </si>
  <si>
    <t>2.Sales are growing strongly</t>
  </si>
  <si>
    <t>°</t>
  </si>
  <si>
    <r>
      <rPr>
        <sz val="12"/>
        <color theme="1"/>
        <rFont val="Calibri"/>
        <family val="2"/>
      </rPr>
      <t>◦</t>
    </r>
    <r>
      <rPr>
        <sz val="12"/>
        <color theme="1"/>
        <rFont val="Calibri"/>
        <family val="2"/>
        <scheme val="minor"/>
      </rPr>
      <t>Total sales:</t>
    </r>
    <r>
      <rPr>
        <b/>
        <sz val="12"/>
        <color theme="1"/>
        <rFont val="Calibri"/>
        <family val="2"/>
        <scheme val="minor"/>
      </rPr>
      <t>$2.30M</t>
    </r>
  </si>
  <si>
    <r>
      <t>◦Total profit:</t>
    </r>
    <r>
      <rPr>
        <b/>
        <sz val="12"/>
        <color theme="1"/>
        <rFont val="Calibri"/>
        <family val="2"/>
        <scheme val="minor"/>
      </rPr>
      <t>$286.4k</t>
    </r>
  </si>
  <si>
    <r>
      <t>◦Total Quantity sold:</t>
    </r>
    <r>
      <rPr>
        <b/>
        <sz val="12"/>
        <color theme="1"/>
        <rFont val="Calibri"/>
        <family val="2"/>
        <scheme val="minor"/>
      </rPr>
      <t>37,873 units</t>
    </r>
  </si>
  <si>
    <r>
      <t>◦Overall profit margin:</t>
    </r>
    <r>
      <rPr>
        <b/>
        <sz val="12"/>
        <color theme="1"/>
        <rFont val="Calibri"/>
        <family val="2"/>
        <scheme val="minor"/>
      </rPr>
      <t>12.47%</t>
    </r>
  </si>
  <si>
    <t>◦5,009 unique orders from 793 customers</t>
  </si>
  <si>
    <r>
      <t xml:space="preserve">◦Sales are increased from </t>
    </r>
    <r>
      <rPr>
        <b/>
        <sz val="12"/>
        <color theme="1"/>
        <rFont val="Calibri"/>
        <family val="2"/>
        <scheme val="minor"/>
      </rPr>
      <t xml:space="preserve">$484k in 2011 </t>
    </r>
    <r>
      <rPr>
        <sz val="12"/>
        <color theme="1"/>
        <rFont val="Calibri"/>
        <family val="2"/>
        <scheme val="minor"/>
      </rPr>
      <t xml:space="preserve">to </t>
    </r>
    <r>
      <rPr>
        <b/>
        <sz val="12"/>
        <color theme="1"/>
        <rFont val="Calibri"/>
        <family val="2"/>
        <scheme val="minor"/>
      </rPr>
      <t>$734k in 2024</t>
    </r>
  </si>
  <si>
    <r>
      <t xml:space="preserve">◦The strongest sales growth occurred in </t>
    </r>
    <r>
      <rPr>
        <b/>
        <sz val="12"/>
        <color theme="1"/>
        <rFont val="Calibri"/>
        <family val="2"/>
        <scheme val="minor"/>
      </rPr>
      <t>2013(+29.3%)</t>
    </r>
  </si>
  <si>
    <r>
      <t>◦</t>
    </r>
    <r>
      <rPr>
        <sz val="12"/>
        <color theme="1"/>
        <rFont val="Calibri"/>
        <family val="2"/>
        <scheme val="minor"/>
      </rPr>
      <t xml:space="preserve">2014 Generated the </t>
    </r>
    <r>
      <rPr>
        <b/>
        <sz val="12"/>
        <color theme="1"/>
        <rFont val="Calibri"/>
        <family val="2"/>
        <scheme val="minor"/>
      </rPr>
      <t>Highest sales and profit.</t>
    </r>
  </si>
  <si>
    <t xml:space="preserve">3.Technology is the largest revenue contributor </t>
  </si>
  <si>
    <r>
      <t>◦</t>
    </r>
    <r>
      <rPr>
        <sz val="12"/>
        <color theme="1"/>
        <rFont val="Calibri"/>
        <family val="2"/>
        <scheme val="minor"/>
      </rPr>
      <t xml:space="preserve">Technology generated approx. </t>
    </r>
    <r>
      <rPr>
        <b/>
        <sz val="12"/>
        <color theme="1"/>
        <rFont val="Calibri"/>
        <family val="2"/>
        <scheme val="minor"/>
      </rPr>
      <t xml:space="preserve">$836k in sales </t>
    </r>
    <r>
      <rPr>
        <sz val="12"/>
        <color theme="1"/>
        <rFont val="Calibri"/>
        <family val="2"/>
        <scheme val="minor"/>
      </rPr>
      <t xml:space="preserve">and </t>
    </r>
    <r>
      <rPr>
        <b/>
        <sz val="12"/>
        <color theme="1"/>
        <rFont val="Calibri"/>
        <family val="2"/>
        <scheme val="minor"/>
      </rPr>
      <t>$18.5K profit.</t>
    </r>
  </si>
  <si>
    <r>
      <t xml:space="preserve">◦Furniture generated </t>
    </r>
    <r>
      <rPr>
        <b/>
        <sz val="12"/>
        <color theme="1"/>
        <rFont val="Calibri"/>
        <family val="2"/>
        <scheme val="minor"/>
      </rPr>
      <t xml:space="preserve">$742K Sales </t>
    </r>
    <r>
      <rPr>
        <sz val="12"/>
        <color theme="1"/>
        <rFont val="Calibri"/>
        <family val="2"/>
        <scheme val="minor"/>
      </rPr>
      <t xml:space="preserve">but only about </t>
    </r>
    <r>
      <rPr>
        <b/>
        <sz val="12"/>
        <color theme="1"/>
        <rFont val="Calibri"/>
        <family val="2"/>
        <scheme val="minor"/>
      </rPr>
      <t>$18.5K Profit.</t>
    </r>
  </si>
  <si>
    <t>◦This shows that high sales don't necesseraily means high profitability.</t>
  </si>
  <si>
    <t>4.Phones are the top-selling sub-category</t>
  </si>
  <si>
    <r>
      <t xml:space="preserve">◦Phones generated about </t>
    </r>
    <r>
      <rPr>
        <b/>
        <sz val="12"/>
        <color theme="1"/>
        <rFont val="Calibri"/>
        <family val="2"/>
        <scheme val="minor"/>
      </rPr>
      <t>$330k in sales</t>
    </r>
  </si>
  <si>
    <r>
      <t>◦</t>
    </r>
    <r>
      <rPr>
        <sz val="12"/>
        <color theme="1"/>
        <rFont val="Calibri"/>
        <family val="2"/>
        <scheme val="minor"/>
      </rPr>
      <t xml:space="preserve">Chairs were close behind at </t>
    </r>
    <r>
      <rPr>
        <b/>
        <sz val="12"/>
        <color theme="1"/>
        <rFont val="Calibri"/>
        <family val="2"/>
        <scheme val="minor"/>
      </rPr>
      <t>$328K</t>
    </r>
  </si>
  <si>
    <r>
      <t>◦However,</t>
    </r>
    <r>
      <rPr>
        <b/>
        <sz val="12"/>
        <color theme="1"/>
        <rFont val="Calibri"/>
        <family val="2"/>
        <scheme val="minor"/>
      </rPr>
      <t xml:space="preserve">Copiers </t>
    </r>
    <r>
      <rPr>
        <sz val="12"/>
        <color theme="1"/>
        <rFont val="Calibri"/>
        <family val="2"/>
        <scheme val="minor"/>
      </rPr>
      <t xml:space="preserve">generated the highest profit among sub-categories at about </t>
    </r>
    <r>
      <rPr>
        <b/>
        <sz val="12"/>
        <color theme="1"/>
        <rFont val="Calibri"/>
        <family val="2"/>
        <scheme val="minor"/>
      </rPr>
      <t>$55.6K.</t>
    </r>
  </si>
  <si>
    <t>5.Tables are a major profitability problem</t>
  </si>
  <si>
    <r>
      <t xml:space="preserve">◦Tables generated around </t>
    </r>
    <r>
      <rPr>
        <b/>
        <sz val="12"/>
        <color theme="1"/>
        <rFont val="Calibri"/>
        <family val="2"/>
        <scheme val="minor"/>
      </rPr>
      <t>$207K in sales,</t>
    </r>
    <r>
      <rPr>
        <sz val="12"/>
        <color theme="1"/>
        <rFont val="Calibri"/>
        <family val="2"/>
        <scheme val="minor"/>
      </rPr>
      <t xml:space="preserve">but had a </t>
    </r>
    <r>
      <rPr>
        <b/>
        <sz val="12"/>
        <color theme="1"/>
        <rFont val="Calibri"/>
        <family val="2"/>
        <scheme val="minor"/>
      </rPr>
      <t>loss of approximately $3.5k.</t>
    </r>
  </si>
  <si>
    <t>◦This indicate that some high-revenue products/categories need pricing,discount,cost optimization.</t>
  </si>
  <si>
    <t>6.Discount have a significant effect on profitability</t>
  </si>
  <si>
    <r>
      <t xml:space="preserve">◦Products with </t>
    </r>
    <r>
      <rPr>
        <b/>
        <sz val="12"/>
        <color theme="1"/>
        <rFont val="Calibri"/>
        <family val="2"/>
        <scheme val="minor"/>
      </rPr>
      <t xml:space="preserve">0% discount </t>
    </r>
    <r>
      <rPr>
        <sz val="12"/>
        <color theme="1"/>
        <rFont val="Calibri"/>
        <family val="2"/>
        <scheme val="minor"/>
      </rPr>
      <t xml:space="preserve">generated approximately </t>
    </r>
    <r>
      <rPr>
        <b/>
        <sz val="12"/>
        <color theme="1"/>
        <rFont val="Calibri"/>
        <family val="2"/>
        <scheme val="minor"/>
      </rPr>
      <t>$321K Profit.</t>
    </r>
  </si>
  <si>
    <r>
      <t xml:space="preserve">◦At </t>
    </r>
    <r>
      <rPr>
        <b/>
        <sz val="12"/>
        <color theme="1"/>
        <rFont val="Calibri"/>
        <family val="2"/>
        <scheme val="minor"/>
      </rPr>
      <t xml:space="preserve">21-30% discount, </t>
    </r>
    <r>
      <rPr>
        <sz val="12"/>
        <color theme="1"/>
        <rFont val="Calibri"/>
        <family val="2"/>
        <scheme val="minor"/>
      </rPr>
      <t xml:space="preserve">the dataset shows an </t>
    </r>
    <r>
      <rPr>
        <b/>
        <sz val="12"/>
        <color theme="1"/>
        <rFont val="Calibri"/>
        <family val="2"/>
        <scheme val="minor"/>
      </rPr>
      <t>overall loss of about $10.4K.</t>
    </r>
  </si>
  <si>
    <r>
      <t xml:space="preserve">◦At </t>
    </r>
    <r>
      <rPr>
        <b/>
        <sz val="12"/>
        <color theme="1"/>
        <rFont val="Calibri"/>
        <family val="2"/>
        <scheme val="minor"/>
      </rPr>
      <t>31-40% discount,</t>
    </r>
    <r>
      <rPr>
        <sz val="12"/>
        <color theme="1"/>
        <rFont val="Calibri"/>
        <family val="2"/>
        <scheme val="minor"/>
      </rPr>
      <t xml:space="preserve">the loss increases to approximately </t>
    </r>
    <r>
      <rPr>
        <b/>
        <sz val="12"/>
        <color theme="1"/>
        <rFont val="Calibri"/>
        <family val="2"/>
        <scheme val="minor"/>
      </rPr>
      <t>$25.4K.</t>
    </r>
  </si>
  <si>
    <r>
      <t xml:space="preserve">◦At </t>
    </r>
    <r>
      <rPr>
        <b/>
        <sz val="12"/>
        <color theme="1"/>
        <rFont val="Calibri"/>
        <family val="2"/>
        <scheme val="minor"/>
      </rPr>
      <t>41-50% discount,</t>
    </r>
    <r>
      <rPr>
        <sz val="12"/>
        <color theme="1"/>
        <rFont val="Calibri"/>
        <family val="2"/>
        <scheme val="minor"/>
      </rPr>
      <t xml:space="preserve">the loss is approximately </t>
    </r>
    <r>
      <rPr>
        <b/>
        <sz val="12"/>
        <color theme="1"/>
        <rFont val="Calibri"/>
        <family val="2"/>
        <scheme val="minor"/>
      </rPr>
      <t>$23k.</t>
    </r>
  </si>
  <si>
    <t>7.West is the Highest-sales region</t>
  </si>
  <si>
    <r>
      <t>◦West:</t>
    </r>
    <r>
      <rPr>
        <b/>
        <sz val="12"/>
        <color theme="1"/>
        <rFont val="Calibri"/>
        <family val="2"/>
        <scheme val="minor"/>
      </rPr>
      <t>$725K Sales/$108k Profit.</t>
    </r>
  </si>
  <si>
    <r>
      <t>◦East:</t>
    </r>
    <r>
      <rPr>
        <b/>
        <sz val="12"/>
        <color theme="1"/>
        <rFont val="Calibri"/>
        <family val="2"/>
        <scheme val="minor"/>
      </rPr>
      <t>$679K Sales/$91.5K Profit.</t>
    </r>
  </si>
  <si>
    <r>
      <t>◦Central:</t>
    </r>
    <r>
      <rPr>
        <b/>
        <sz val="12"/>
        <color theme="1"/>
        <rFont val="Calibri"/>
        <family val="2"/>
        <scheme val="minor"/>
      </rPr>
      <t>$501K Sales/39.7K profit.</t>
    </r>
  </si>
  <si>
    <r>
      <t>◦</t>
    </r>
    <r>
      <rPr>
        <sz val="12"/>
        <color theme="1"/>
        <rFont val="Calibri"/>
        <family val="2"/>
        <scheme val="minor"/>
      </rPr>
      <t>South:</t>
    </r>
    <r>
      <rPr>
        <b/>
        <sz val="12"/>
        <color theme="1"/>
        <rFont val="Calibri"/>
        <family val="2"/>
        <scheme val="minor"/>
      </rPr>
      <t>$329k Sales/$46.7K Profit</t>
    </r>
  </si>
  <si>
    <t>8.Consumer segment is the Largest</t>
  </si>
  <si>
    <r>
      <t>◦Consumer:</t>
    </r>
    <r>
      <rPr>
        <b/>
        <sz val="12"/>
        <color theme="1"/>
        <rFont val="Calibri"/>
        <family val="2"/>
        <scheme val="minor"/>
      </rPr>
      <t>$1.16M Sales</t>
    </r>
  </si>
  <si>
    <r>
      <t>◦Corporate:</t>
    </r>
    <r>
      <rPr>
        <b/>
        <sz val="12"/>
        <color theme="1"/>
        <rFont val="Calibri"/>
        <family val="2"/>
        <scheme val="minor"/>
      </rPr>
      <t>$706K</t>
    </r>
  </si>
  <si>
    <r>
      <t>◦Home office:</t>
    </r>
    <r>
      <rPr>
        <b/>
        <sz val="12"/>
        <color theme="1"/>
        <rFont val="Calibri"/>
        <family val="2"/>
        <scheme val="minor"/>
      </rPr>
      <t>$430K</t>
    </r>
  </si>
  <si>
    <t>Consumer customers contribute roughly half of total sales.</t>
  </si>
  <si>
    <t>9.Some state require attention</t>
  </si>
  <si>
    <r>
      <rPr>
        <sz val="12"/>
        <color theme="1"/>
        <rFont val="Calibri"/>
        <family val="2"/>
        <scheme val="minor"/>
      </rPr>
      <t>◦</t>
    </r>
    <r>
      <rPr>
        <b/>
        <sz val="12"/>
        <color theme="1"/>
        <rFont val="Calibri"/>
        <family val="2"/>
        <scheme val="minor"/>
      </rPr>
      <t xml:space="preserve">California </t>
    </r>
    <r>
      <rPr>
        <sz val="12"/>
        <color theme="1"/>
        <rFont val="Calibri"/>
        <family val="2"/>
        <scheme val="minor"/>
      </rPr>
      <t xml:space="preserve">is the Largest sales contributor,with about </t>
    </r>
    <r>
      <rPr>
        <b/>
        <sz val="12"/>
        <color theme="1"/>
        <rFont val="Calibri"/>
        <family val="2"/>
        <scheme val="minor"/>
      </rPr>
      <t>$458K sales and $76k Profit.</t>
    </r>
  </si>
  <si>
    <r>
      <t>◦</t>
    </r>
    <r>
      <rPr>
        <b/>
        <sz val="12"/>
        <color theme="1"/>
        <rFont val="Calibri"/>
        <family val="2"/>
        <scheme val="minor"/>
      </rPr>
      <t>Texas</t>
    </r>
    <r>
      <rPr>
        <sz val="12"/>
        <color theme="1"/>
        <rFont val="Calibri"/>
        <family val="2"/>
        <scheme val="minor"/>
      </rPr>
      <t xml:space="preserve"> generated about </t>
    </r>
    <r>
      <rPr>
        <b/>
        <sz val="12"/>
        <color theme="1"/>
        <rFont val="Calibri"/>
        <family val="2"/>
        <scheme val="minor"/>
      </rPr>
      <t>$170K sales but a loss of $25.7K</t>
    </r>
  </si>
  <si>
    <t>◦Pennsylvania, illinois, and ohio also recorded negative profits.</t>
  </si>
  <si>
    <t>Business question solved in the project</t>
  </si>
  <si>
    <r>
      <rPr>
        <sz val="11"/>
        <color theme="1"/>
        <rFont val="Calibri"/>
        <family val="2"/>
      </rPr>
      <t>◦</t>
    </r>
    <r>
      <rPr>
        <sz val="12"/>
        <color theme="1"/>
        <rFont val="Calibri"/>
        <family val="2"/>
      </rPr>
      <t>What is the overall sales and profit perfomance?</t>
    </r>
  </si>
  <si>
    <t>◦How have sales and profit changed overtime?</t>
  </si>
  <si>
    <t>◦Which category and sub-categories are the top performer?</t>
  </si>
  <si>
    <r>
      <t>◦</t>
    </r>
    <r>
      <rPr>
        <sz val="12"/>
        <color theme="1"/>
        <rFont val="Calibri"/>
        <family val="2"/>
        <scheme val="minor"/>
      </rPr>
      <t>Which products/sub-categories are generating losses?</t>
    </r>
  </si>
  <si>
    <t>◦Which region and states contribute the most sales and profit?</t>
  </si>
  <si>
    <t>◦How do discounts affect profitability?</t>
  </si>
  <si>
    <t>◦Which areas should be targeted to improve overall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</si>
</sst>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 ;_-[$$-409]* \-#,##0.00\ ;_-[$$-409]* &quot;-&quot;??_ ;_-@_ "/>
    <numFmt numFmtId="167" formatCode="&quot;#&quot;\ 0"/>
  </numFmts>
  <fonts count="17"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sz val="11"/>
      <color theme="1"/>
      <name val="Lato black"/>
    </font>
    <font>
      <sz val="16"/>
      <color theme="1"/>
      <name val="Calibri"/>
      <family val="2"/>
      <scheme val="minor"/>
    </font>
    <font>
      <u/>
      <sz val="18"/>
      <color theme="4"/>
      <name val="Calibri"/>
      <family val="2"/>
      <scheme val="minor"/>
    </font>
    <font>
      <sz val="12"/>
      <color theme="1"/>
      <name val="Calibri"/>
      <family val="2"/>
      <scheme val="minor"/>
    </font>
    <font>
      <b/>
      <u/>
      <sz val="16"/>
      <color rgb="FFFF0000"/>
      <name val="Calibri"/>
      <family val="2"/>
      <scheme val="minor"/>
    </font>
    <font>
      <b/>
      <u/>
      <sz val="14"/>
      <color rgb="FFFF0000"/>
      <name val="Calibri"/>
      <family val="2"/>
      <scheme val="minor"/>
    </font>
    <font>
      <b/>
      <sz val="12"/>
      <color theme="1"/>
      <name val="Calibri"/>
      <family val="2"/>
      <scheme val="minor"/>
    </font>
    <font>
      <sz val="12"/>
      <color theme="1"/>
      <name val="Calibri"/>
      <family val="2"/>
    </font>
    <font>
      <b/>
      <u/>
      <sz val="15"/>
      <color rgb="FFFF0000"/>
      <name val="Calibri"/>
      <family val="2"/>
      <scheme val="minor"/>
    </font>
  </fonts>
  <fills count="3">
    <fill>
      <patternFill patternType="none"/>
    </fill>
    <fill>
      <patternFill patternType="gray125"/>
    </fill>
    <fill>
      <patternFill patternType="solid">
        <fgColor theme="4" tint="0.39997558519241921"/>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7" fillId="0" borderId="0" applyFont="0" applyFill="0" applyBorder="0" applyAlignment="0" applyProtection="0"/>
  </cellStyleXfs>
  <cellXfs count="57">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14" fontId="0" fillId="0" borderId="1" xfId="0" applyNumberFormat="1" applyBorder="1" applyAlignment="1">
      <alignment horizontal="left"/>
    </xf>
    <xf numFmtId="14" fontId="0" fillId="0" borderId="2" xfId="0" applyNumberFormat="1" applyBorder="1" applyAlignment="1">
      <alignment horizontal="left"/>
    </xf>
    <xf numFmtId="0" fontId="0" fillId="2" borderId="1" xfId="0" applyFill="1" applyBorder="1"/>
    <xf numFmtId="0" fontId="0" fillId="2" borderId="8" xfId="0" applyFill="1" applyBorder="1"/>
    <xf numFmtId="14" fontId="0" fillId="2" borderId="7" xfId="0" applyNumberFormat="1" applyFill="1" applyBorder="1" applyAlignment="1">
      <alignment horizontal="left"/>
    </xf>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0" fontId="0" fillId="0" borderId="1" xfId="0" applyBorder="1" applyAlignment="1">
      <alignment horizontal="left"/>
    </xf>
    <xf numFmtId="0" fontId="0" fillId="0" borderId="2" xfId="0" applyBorder="1" applyAlignment="1">
      <alignment horizontal="left"/>
    </xf>
    <xf numFmtId="0" fontId="0" fillId="2" borderId="4" xfId="0" applyFill="1" applyBorder="1"/>
    <xf numFmtId="0" fontId="0" fillId="2" borderId="7" xfId="0" applyFill="1" applyBorder="1" applyAlignment="1">
      <alignment horizontal="left"/>
    </xf>
    <xf numFmtId="0" fontId="2" fillId="0" borderId="0" xfId="0" applyFont="1"/>
    <xf numFmtId="165" fontId="2" fillId="0" borderId="0" xfId="0" applyNumberFormat="1" applyFont="1"/>
    <xf numFmtId="10" fontId="0" fillId="0" borderId="4" xfId="0" applyNumberFormat="1" applyBorder="1"/>
    <xf numFmtId="10" fontId="0" fillId="0" borderId="5" xfId="0" applyNumberFormat="1" applyBorder="1"/>
    <xf numFmtId="10" fontId="0" fillId="2" borderId="6" xfId="0" applyNumberFormat="1" applyFill="1" applyBorder="1"/>
    <xf numFmtId="165" fontId="0" fillId="0" borderId="0" xfId="0" applyNumberFormat="1"/>
    <xf numFmtId="166" fontId="0" fillId="0" borderId="0" xfId="0" applyNumberFormat="1"/>
    <xf numFmtId="167" fontId="0" fillId="0" borderId="0" xfId="0" applyNumberFormat="1"/>
    <xf numFmtId="0" fontId="0" fillId="2" borderId="11" xfId="0" applyFill="1" applyBorder="1"/>
    <xf numFmtId="0" fontId="0" fillId="0" borderId="3" xfId="0" applyBorder="1" applyAlignment="1">
      <alignment horizontal="left"/>
    </xf>
    <xf numFmtId="0" fontId="0" fillId="0" borderId="0" xfId="0"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10" fontId="0" fillId="2" borderId="6" xfId="1" applyNumberFormat="1" applyFont="1" applyFill="1" applyBorder="1"/>
    <xf numFmtId="0" fontId="9" fillId="0" borderId="0" xfId="0" applyFont="1"/>
    <xf numFmtId="0" fontId="10" fillId="0" borderId="0" xfId="0" applyFont="1"/>
    <xf numFmtId="0" fontId="13" fillId="0" borderId="0" xfId="0" applyFont="1"/>
    <xf numFmtId="0" fontId="1" fillId="0" borderId="0" xfId="0" applyFont="1"/>
    <xf numFmtId="0" fontId="11" fillId="0" borderId="0" xfId="0" applyFont="1"/>
    <xf numFmtId="0" fontId="14" fillId="0" borderId="0" xfId="0" applyFont="1"/>
    <xf numFmtId="0" fontId="5" fillId="0" borderId="0" xfId="0" applyFont="1"/>
    <xf numFmtId="0" fontId="12" fillId="0" borderId="0" xfId="0" applyFont="1"/>
    <xf numFmtId="0" fontId="15" fillId="0" borderId="0" xfId="0" applyFont="1" applyAlignment="1">
      <alignment wrapText="1"/>
    </xf>
    <xf numFmtId="0" fontId="15" fillId="0" borderId="0" xfId="0" applyFont="1"/>
    <xf numFmtId="0" fontId="0" fillId="0" borderId="4" xfId="0" applyBorder="1"/>
    <xf numFmtId="0" fontId="0" fillId="0" borderId="5" xfId="0" applyBorder="1"/>
    <xf numFmtId="0" fontId="0" fillId="2" borderId="6" xfId="0" applyFill="1" applyBorder="1"/>
    <xf numFmtId="0" fontId="0" fillId="0" borderId="1" xfId="0" applyBorder="1"/>
    <xf numFmtId="0" fontId="0" fillId="0" borderId="8" xfId="0" applyBorder="1"/>
    <xf numFmtId="0" fontId="0" fillId="0" borderId="2" xfId="0" applyBorder="1"/>
    <xf numFmtId="0" fontId="0" fillId="0" borderId="9" xfId="0" applyBorder="1"/>
    <xf numFmtId="0" fontId="0" fillId="2" borderId="7" xfId="0" applyFill="1" applyBorder="1"/>
    <xf numFmtId="0" fontId="0" fillId="2" borderId="10" xfId="0" applyFill="1" applyBorder="1"/>
    <xf numFmtId="0" fontId="0" fillId="0" borderId="11" xfId="0" applyBorder="1"/>
    <xf numFmtId="0" fontId="0" fillId="0" borderId="12" xfId="0" applyBorder="1"/>
    <xf numFmtId="0" fontId="0" fillId="0" borderId="3" xfId="0" applyBorder="1"/>
    <xf numFmtId="0" fontId="0" fillId="0" borderId="13" xfId="0" applyBorder="1"/>
    <xf numFmtId="0" fontId="0" fillId="0" borderId="14" xfId="0" applyBorder="1"/>
    <xf numFmtId="0" fontId="16" fillId="0" borderId="0" xfId="0" applyFont="1"/>
  </cellXfs>
  <cellStyles count="2">
    <cellStyle name="Normal" xfId="0" builtinId="0"/>
    <cellStyle name="Percent" xfId="1" builtinId="5"/>
  </cellStyles>
  <dxfs count="46">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4" formatCode="0.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 0.00,&quot;K&quo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0"/>
      </font>
      <fill>
        <patternFill>
          <bgColor theme="1" tint="0.24994659260841701"/>
        </patternFill>
      </fill>
      <border diagonalUp="0" diagonalDown="0">
        <left/>
        <right/>
        <top/>
        <bottom/>
        <vertical/>
        <horizontal/>
      </border>
    </dxf>
  </dxfs>
  <tableStyles count="2">
    <tableStyle name="AB" pivot="0" table="0" count="10" xr9:uid="{A69181E9-E135-4C3E-9A12-89F3F26DF3DB}">
      <tableStyleElement type="wholeTable" dxfId="45"/>
      <tableStyleElement type="headerRow" dxfId="44"/>
    </tableStyle>
    <tableStyle name="Data-style" pivot="0" count="3" xr9:uid="{00000000-0011-0000-FFFF-FFFF00000000}">
      <tableStyleElement type="headerRow" dxfId="43"/>
      <tableStyleElement type="firstRowStripe" dxfId="42"/>
      <tableStyleElement type="secondRowStripe" dxfId="4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9483588331132"/>
          <c:y val="2.3218186436372874E-2"/>
          <c:w val="0.64433245844269471"/>
          <c:h val="0.79536307961504815"/>
        </c:manualLayout>
      </c:layout>
      <c:lineChart>
        <c:grouping val="standard"/>
        <c:varyColors val="0"/>
        <c:ser>
          <c:idx val="0"/>
          <c:order val="0"/>
          <c:tx>
            <c:strRef>
              <c:f>KPI!$B$3</c:f>
              <c:strCache>
                <c:ptCount val="1"/>
                <c:pt idx="0">
                  <c:v>Total</c:v>
                </c:pt>
              </c:strCache>
            </c:strRef>
          </c:tx>
          <c:spPr>
            <a:ln w="28575" cap="rnd">
              <a:solidFill>
                <a:schemeClr val="bg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A00-4917-805B-AFA213659E43}"/>
            </c:ext>
          </c:extLst>
        </c:ser>
        <c:dLbls>
          <c:showLegendKey val="0"/>
          <c:showVal val="0"/>
          <c:showCatName val="0"/>
          <c:showSerName val="0"/>
          <c:showPercent val="0"/>
          <c:showBubbleSize val="0"/>
        </c:dLbls>
        <c:smooth val="0"/>
        <c:axId val="859107615"/>
        <c:axId val="859110527"/>
      </c:lineChart>
      <c:catAx>
        <c:axId val="859107615"/>
        <c:scaling>
          <c:orientation val="minMax"/>
        </c:scaling>
        <c:delete val="1"/>
        <c:axPos val="b"/>
        <c:numFmt formatCode="General" sourceLinked="1"/>
        <c:majorTickMark val="out"/>
        <c:minorTickMark val="none"/>
        <c:tickLblPos val="nextTo"/>
        <c:crossAx val="859110527"/>
        <c:crosses val="autoZero"/>
        <c:auto val="1"/>
        <c:lblAlgn val="ctr"/>
        <c:lblOffset val="100"/>
        <c:noMultiLvlLbl val="0"/>
      </c:catAx>
      <c:valAx>
        <c:axId val="859110527"/>
        <c:scaling>
          <c:orientation val="minMax"/>
        </c:scaling>
        <c:delete val="1"/>
        <c:axPos val="l"/>
        <c:numFmt formatCode="General" sourceLinked="1"/>
        <c:majorTickMark val="out"/>
        <c:minorTickMark val="none"/>
        <c:tickLblPos val="nextTo"/>
        <c:crossAx val="85910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574-46B9-855B-EB6AB89C43D2}"/>
            </c:ext>
          </c:extLst>
        </c:ser>
        <c:dLbls>
          <c:showLegendKey val="0"/>
          <c:showVal val="0"/>
          <c:showCatName val="0"/>
          <c:showSerName val="0"/>
          <c:showPercent val="0"/>
          <c:showBubbleSize val="0"/>
        </c:dLbls>
        <c:smooth val="0"/>
        <c:axId val="852358287"/>
        <c:axId val="852353295"/>
      </c:lineChart>
      <c:catAx>
        <c:axId val="852358287"/>
        <c:scaling>
          <c:orientation val="minMax"/>
        </c:scaling>
        <c:delete val="1"/>
        <c:axPos val="b"/>
        <c:numFmt formatCode="General" sourceLinked="1"/>
        <c:majorTickMark val="none"/>
        <c:minorTickMark val="none"/>
        <c:tickLblPos val="nextTo"/>
        <c:crossAx val="852353295"/>
        <c:crosses val="autoZero"/>
        <c:auto val="1"/>
        <c:lblAlgn val="ctr"/>
        <c:lblOffset val="100"/>
        <c:noMultiLvlLbl val="0"/>
      </c:catAx>
      <c:valAx>
        <c:axId val="852353295"/>
        <c:scaling>
          <c:orientation val="minMax"/>
        </c:scaling>
        <c:delete val="1"/>
        <c:axPos val="l"/>
        <c:numFmt formatCode="General" sourceLinked="1"/>
        <c:majorTickMark val="none"/>
        <c:minorTickMark val="none"/>
        <c:tickLblPos val="nextTo"/>
        <c:crossAx val="85235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lumMod val="7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BD5-47DF-BA09-5597F06DD57A}"/>
            </c:ext>
          </c:extLst>
        </c:ser>
        <c:dLbls>
          <c:showLegendKey val="0"/>
          <c:showVal val="0"/>
          <c:showCatName val="0"/>
          <c:showSerName val="0"/>
          <c:showPercent val="0"/>
          <c:showBubbleSize val="0"/>
        </c:dLbls>
        <c:smooth val="0"/>
        <c:axId val="856951919"/>
        <c:axId val="856956079"/>
      </c:lineChart>
      <c:catAx>
        <c:axId val="856951919"/>
        <c:scaling>
          <c:orientation val="minMax"/>
        </c:scaling>
        <c:delete val="1"/>
        <c:axPos val="b"/>
        <c:numFmt formatCode="General" sourceLinked="1"/>
        <c:majorTickMark val="none"/>
        <c:minorTickMark val="none"/>
        <c:tickLblPos val="nextTo"/>
        <c:crossAx val="856956079"/>
        <c:crosses val="autoZero"/>
        <c:auto val="1"/>
        <c:lblAlgn val="ctr"/>
        <c:lblOffset val="100"/>
        <c:noMultiLvlLbl val="0"/>
      </c:catAx>
      <c:valAx>
        <c:axId val="856956079"/>
        <c:scaling>
          <c:orientation val="minMax"/>
        </c:scaling>
        <c:delete val="1"/>
        <c:axPos val="l"/>
        <c:numFmt formatCode="General" sourceLinked="1"/>
        <c:majorTickMark val="none"/>
        <c:minorTickMark val="none"/>
        <c:tickLblPos val="nextTo"/>
        <c:crossAx val="85695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94182056425988E-2"/>
          <c:y val="0.2386634844868735"/>
          <c:w val="0.85261279947586288"/>
          <c:h val="0.47494033412887826"/>
        </c:manualLayout>
      </c:layout>
      <c:lineChart>
        <c:grouping val="standard"/>
        <c:varyColors val="0"/>
        <c:ser>
          <c:idx val="0"/>
          <c:order val="0"/>
          <c:tx>
            <c:strRef>
              <c:f>KPI!$K$3</c:f>
              <c:strCache>
                <c:ptCount val="1"/>
                <c:pt idx="0">
                  <c:v>Total</c:v>
                </c:pt>
              </c:strCache>
            </c:strRef>
          </c:tx>
          <c:spPr>
            <a:ln w="2857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4F8-4FB3-9EE0-FE274D6E57CE}"/>
            </c:ext>
          </c:extLst>
        </c:ser>
        <c:dLbls>
          <c:showLegendKey val="0"/>
          <c:showVal val="0"/>
          <c:showCatName val="0"/>
          <c:showSerName val="0"/>
          <c:showPercent val="0"/>
          <c:showBubbleSize val="0"/>
        </c:dLbls>
        <c:smooth val="0"/>
        <c:axId val="852352047"/>
        <c:axId val="852352879"/>
      </c:lineChart>
      <c:catAx>
        <c:axId val="852352047"/>
        <c:scaling>
          <c:orientation val="minMax"/>
        </c:scaling>
        <c:delete val="1"/>
        <c:axPos val="b"/>
        <c:numFmt formatCode="General" sourceLinked="1"/>
        <c:majorTickMark val="none"/>
        <c:minorTickMark val="none"/>
        <c:tickLblPos val="nextTo"/>
        <c:crossAx val="852352879"/>
        <c:crosses val="autoZero"/>
        <c:auto val="1"/>
        <c:lblAlgn val="ctr"/>
        <c:lblOffset val="100"/>
        <c:noMultiLvlLbl val="0"/>
      </c:catAx>
      <c:valAx>
        <c:axId val="852352879"/>
        <c:scaling>
          <c:orientation val="minMax"/>
        </c:scaling>
        <c:delete val="1"/>
        <c:axPos val="l"/>
        <c:numFmt formatCode="General" sourceLinked="1"/>
        <c:majorTickMark val="none"/>
        <c:minorTickMark val="none"/>
        <c:tickLblPos val="nextTo"/>
        <c:crossAx val="85235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8989351407316E-2"/>
          <c:y val="0.47420933993911724"/>
          <c:w val="0.86874815617935941"/>
          <c:h val="0.45091550112312739"/>
        </c:manualLayout>
      </c:layout>
      <c:lineChart>
        <c:grouping val="standard"/>
        <c:varyColors val="0"/>
        <c:ser>
          <c:idx val="0"/>
          <c:order val="0"/>
          <c:tx>
            <c:strRef>
              <c:f>KPI!$N$3</c:f>
              <c:strCache>
                <c:ptCount val="1"/>
                <c:pt idx="0">
                  <c:v>Total</c:v>
                </c:pt>
              </c:strCache>
            </c:strRef>
          </c:tx>
          <c:spPr>
            <a:ln w="2857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855F-465A-8D33-772FCEFBC829}"/>
            </c:ext>
          </c:extLst>
        </c:ser>
        <c:dLbls>
          <c:showLegendKey val="0"/>
          <c:showVal val="0"/>
          <c:showCatName val="0"/>
          <c:showSerName val="0"/>
          <c:showPercent val="0"/>
          <c:showBubbleSize val="0"/>
        </c:dLbls>
        <c:smooth val="0"/>
        <c:axId val="859022319"/>
        <c:axId val="859018991"/>
      </c:lineChart>
      <c:catAx>
        <c:axId val="859022319"/>
        <c:scaling>
          <c:orientation val="minMax"/>
        </c:scaling>
        <c:delete val="1"/>
        <c:axPos val="b"/>
        <c:numFmt formatCode="General" sourceLinked="1"/>
        <c:majorTickMark val="none"/>
        <c:minorTickMark val="none"/>
        <c:tickLblPos val="nextTo"/>
        <c:crossAx val="859018991"/>
        <c:crosses val="autoZero"/>
        <c:auto val="1"/>
        <c:lblAlgn val="ctr"/>
        <c:lblOffset val="100"/>
        <c:noMultiLvlLbl val="0"/>
      </c:catAx>
      <c:valAx>
        <c:axId val="859018991"/>
        <c:scaling>
          <c:orientation val="minMax"/>
        </c:scaling>
        <c:delete val="1"/>
        <c:axPos val="l"/>
        <c:numFmt formatCode="General" sourceLinked="1"/>
        <c:majorTickMark val="none"/>
        <c:minorTickMark val="none"/>
        <c:tickLblPos val="nextTo"/>
        <c:crossAx val="85902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DDF-4E0E-9ACC-6202C21CA584}"/>
            </c:ext>
          </c:extLst>
        </c:ser>
        <c:dLbls>
          <c:showLegendKey val="0"/>
          <c:showVal val="0"/>
          <c:showCatName val="0"/>
          <c:showSerName val="0"/>
          <c:showPercent val="0"/>
          <c:showBubbleSize val="0"/>
        </c:dLbls>
        <c:axId val="722239839"/>
        <c:axId val="722246079"/>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DDF-4E0E-9ACC-6202C21CA584}"/>
            </c:ext>
          </c:extLst>
        </c:ser>
        <c:dLbls>
          <c:showLegendKey val="0"/>
          <c:showVal val="0"/>
          <c:showCatName val="0"/>
          <c:showSerName val="0"/>
          <c:showPercent val="0"/>
          <c:showBubbleSize val="0"/>
        </c:dLbls>
        <c:gapWidth val="59"/>
        <c:overlap val="-27"/>
        <c:axId val="621883583"/>
        <c:axId val="621883999"/>
      </c:barChart>
      <c:catAx>
        <c:axId val="62188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883999"/>
        <c:crosses val="autoZero"/>
        <c:auto val="1"/>
        <c:lblAlgn val="ctr"/>
        <c:lblOffset val="100"/>
        <c:noMultiLvlLbl val="0"/>
      </c:catAx>
      <c:valAx>
        <c:axId val="62188399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883583"/>
        <c:crosses val="autoZero"/>
        <c:crossBetween val="between"/>
      </c:valAx>
      <c:valAx>
        <c:axId val="722246079"/>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239839"/>
        <c:crosses val="max"/>
        <c:crossBetween val="between"/>
      </c:valAx>
      <c:catAx>
        <c:axId val="722239839"/>
        <c:scaling>
          <c:orientation val="minMax"/>
        </c:scaling>
        <c:delete val="1"/>
        <c:axPos val="b"/>
        <c:numFmt formatCode="General" sourceLinked="1"/>
        <c:majorTickMark val="out"/>
        <c:minorTickMark val="none"/>
        <c:tickLblPos val="nextTo"/>
        <c:crossAx val="72224607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23804068445127821"/>
          <c:y val="0.18719019639161419"/>
          <c:w val="0.501940599610885"/>
          <c:h val="0.78854682439619517"/>
        </c:manualLayout>
      </c:layout>
      <c:doughnutChart>
        <c:varyColors val="1"/>
        <c:ser>
          <c:idx val="0"/>
          <c:order val="0"/>
          <c:tx>
            <c:strRef>
              <c:f>'Pie chart'!$B$3</c:f>
              <c:strCache>
                <c:ptCount val="1"/>
                <c:pt idx="0">
                  <c:v>Total</c:v>
                </c:pt>
              </c:strCache>
            </c:strRef>
          </c:tx>
          <c:spPr>
            <a:solidFill>
              <a:schemeClr val="accent6">
                <a:lumMod val="75000"/>
              </a:schemeClr>
            </a:solidFill>
          </c:spPr>
          <c:explosion val="3"/>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A8F3-477C-9710-A8469DE3FD9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8F3-477C-9710-A8469DE3FD96}"/>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A8F3-477C-9710-A8469DE3FD9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A8F3-477C-9710-A8469DE3FD96}"/>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category!PivotTable6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category'!$B$3</c:f>
              <c:strCache>
                <c:ptCount val="1"/>
                <c:pt idx="0">
                  <c:v>Total</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6-B6FA-43FA-B000-78CA7CD801FE}"/>
              </c:ext>
            </c:extLst>
          </c:dPt>
          <c:dPt>
            <c:idx val="1"/>
            <c:invertIfNegative val="0"/>
            <c:bubble3D val="0"/>
            <c:spPr>
              <a:solidFill>
                <a:schemeClr val="bg1"/>
              </a:solidFill>
              <a:ln>
                <a:noFill/>
              </a:ln>
              <a:effectLst/>
            </c:spPr>
            <c:extLst>
              <c:ext xmlns:c16="http://schemas.microsoft.com/office/drawing/2014/chart" uri="{C3380CC4-5D6E-409C-BE32-E72D297353CC}">
                <c16:uniqueId val="{00000005-B6FA-43FA-B000-78CA7CD801FE}"/>
              </c:ext>
            </c:extLst>
          </c:dPt>
          <c:dPt>
            <c:idx val="2"/>
            <c:invertIfNegative val="0"/>
            <c:bubble3D val="0"/>
            <c:spPr>
              <a:solidFill>
                <a:schemeClr val="bg1"/>
              </a:solidFill>
              <a:ln>
                <a:noFill/>
              </a:ln>
              <a:effectLst/>
            </c:spPr>
            <c:extLst>
              <c:ext xmlns:c16="http://schemas.microsoft.com/office/drawing/2014/chart" uri="{C3380CC4-5D6E-409C-BE32-E72D297353CC}">
                <c16:uniqueId val="{00000004-B6FA-43FA-B000-78CA7CD801FE}"/>
              </c:ext>
            </c:extLst>
          </c:dPt>
          <c:dPt>
            <c:idx val="3"/>
            <c:invertIfNegative val="0"/>
            <c:bubble3D val="0"/>
            <c:spPr>
              <a:solidFill>
                <a:schemeClr val="bg1"/>
              </a:solidFill>
              <a:ln>
                <a:noFill/>
              </a:ln>
              <a:effectLst/>
            </c:spPr>
            <c:extLst>
              <c:ext xmlns:c16="http://schemas.microsoft.com/office/drawing/2014/chart" uri="{C3380CC4-5D6E-409C-BE32-E72D297353CC}">
                <c16:uniqueId val="{00000002-B6FA-43FA-B000-78CA7CD801FE}"/>
              </c:ext>
            </c:extLst>
          </c:dPt>
          <c:dPt>
            <c:idx val="4"/>
            <c:invertIfNegative val="0"/>
            <c:bubble3D val="0"/>
            <c:spPr>
              <a:solidFill>
                <a:schemeClr val="bg1"/>
              </a:solidFill>
              <a:ln>
                <a:noFill/>
              </a:ln>
              <a:effectLst/>
            </c:spPr>
            <c:extLst>
              <c:ext xmlns:c16="http://schemas.microsoft.com/office/drawing/2014/chart" uri="{C3380CC4-5D6E-409C-BE32-E72D297353CC}">
                <c16:uniqueId val="{00000003-B6FA-43FA-B000-78CA7CD801FE}"/>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FA-43FA-B000-78CA7CD801FE}"/>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FA-43FA-B000-78CA7CD801FE}"/>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FA-43FA-B000-78CA7CD801FE}"/>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FA-43FA-B000-78CA7CD801FE}"/>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FA-43FA-B000-78CA7CD801FE}"/>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category'!$A$4:$A$9</c:f>
              <c:strCache>
                <c:ptCount val="5"/>
                <c:pt idx="0">
                  <c:v>Binders</c:v>
                </c:pt>
                <c:pt idx="1">
                  <c:v>Tables</c:v>
                </c:pt>
                <c:pt idx="2">
                  <c:v>Storage</c:v>
                </c:pt>
                <c:pt idx="3">
                  <c:v>Chairs</c:v>
                </c:pt>
                <c:pt idx="4">
                  <c:v>Phones</c:v>
                </c:pt>
              </c:strCache>
            </c:strRef>
          </c:cat>
          <c:val>
            <c:numRef>
              <c:f>'Top 5 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6FA-43FA-B000-78CA7CD801FE}"/>
            </c:ext>
          </c:extLst>
        </c:ser>
        <c:dLbls>
          <c:dLblPos val="outEnd"/>
          <c:showLegendKey val="0"/>
          <c:showVal val="1"/>
          <c:showCatName val="0"/>
          <c:showSerName val="0"/>
          <c:showPercent val="0"/>
          <c:showBubbleSize val="0"/>
        </c:dLbls>
        <c:gapWidth val="152"/>
        <c:axId val="852355791"/>
        <c:axId val="852356623"/>
      </c:barChart>
      <c:catAx>
        <c:axId val="852355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52356623"/>
        <c:crosses val="autoZero"/>
        <c:auto val="1"/>
        <c:lblAlgn val="ctr"/>
        <c:lblOffset val="100"/>
        <c:noMultiLvlLbl val="0"/>
      </c:catAx>
      <c:valAx>
        <c:axId val="852356623"/>
        <c:scaling>
          <c:orientation val="minMax"/>
        </c:scaling>
        <c:delete val="1"/>
        <c:axPos val="b"/>
        <c:numFmt formatCode="General" sourceLinked="1"/>
        <c:majorTickMark val="out"/>
        <c:minorTickMark val="none"/>
        <c:tickLblPos val="nextTo"/>
        <c:crossAx val="85235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E73-4E96-A0D7-F72027213913}"/>
            </c:ext>
          </c:extLst>
        </c:ser>
        <c:dLbls>
          <c:showLegendKey val="0"/>
          <c:showVal val="0"/>
          <c:showCatName val="0"/>
          <c:showSerName val="0"/>
          <c:showPercent val="0"/>
          <c:showBubbleSize val="0"/>
        </c:dLbls>
        <c:axId val="621886495"/>
        <c:axId val="621886079"/>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E73-4E96-A0D7-F72027213913}"/>
            </c:ext>
          </c:extLst>
        </c:ser>
        <c:dLbls>
          <c:showLegendKey val="0"/>
          <c:showVal val="0"/>
          <c:showCatName val="0"/>
          <c:showSerName val="0"/>
          <c:showPercent val="0"/>
          <c:showBubbleSize val="0"/>
        </c:dLbls>
        <c:gapWidth val="219"/>
        <c:overlap val="-27"/>
        <c:axId val="621883583"/>
        <c:axId val="621883999"/>
      </c:barChart>
      <c:catAx>
        <c:axId val="62188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83999"/>
        <c:crosses val="autoZero"/>
        <c:auto val="1"/>
        <c:lblAlgn val="ctr"/>
        <c:lblOffset val="100"/>
        <c:noMultiLvlLbl val="0"/>
      </c:catAx>
      <c:valAx>
        <c:axId val="621883999"/>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83583"/>
        <c:crosses val="autoZero"/>
        <c:crossBetween val="between"/>
      </c:valAx>
      <c:valAx>
        <c:axId val="621886079"/>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86495"/>
        <c:crosses val="max"/>
        <c:crossBetween val="between"/>
      </c:valAx>
      <c:catAx>
        <c:axId val="621886495"/>
        <c:scaling>
          <c:orientation val="minMax"/>
        </c:scaling>
        <c:delete val="1"/>
        <c:axPos val="b"/>
        <c:numFmt formatCode="General" sourceLinked="1"/>
        <c:majorTickMark val="out"/>
        <c:minorTickMark val="none"/>
        <c:tickLblPos val="nextTo"/>
        <c:crossAx val="621886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D8-4D38-82AC-3A324B6298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D8-4D38-82AC-3A324B6298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D8-4D38-82AC-3A324B6298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049-431D-AB5B-3DC44C1C5C63}"/>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category!PivotTable6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category'!$B$3</c:f>
              <c:strCache>
                <c:ptCount val="1"/>
                <c:pt idx="0">
                  <c:v>Total</c:v>
                </c:pt>
              </c:strCache>
            </c:strRef>
          </c:tx>
          <c:spPr>
            <a:solidFill>
              <a:schemeClr val="accent1"/>
            </a:solidFill>
            <a:ln>
              <a:noFill/>
            </a:ln>
            <a:effectLst/>
          </c:spPr>
          <c:invertIfNegative val="0"/>
          <c:cat>
            <c:strRef>
              <c:f>'Top 5 category'!$A$4:$A$9</c:f>
              <c:strCache>
                <c:ptCount val="5"/>
                <c:pt idx="0">
                  <c:v>Binders</c:v>
                </c:pt>
                <c:pt idx="1">
                  <c:v>Tables</c:v>
                </c:pt>
                <c:pt idx="2">
                  <c:v>Storage</c:v>
                </c:pt>
                <c:pt idx="3">
                  <c:v>Chairs</c:v>
                </c:pt>
                <c:pt idx="4">
                  <c:v>Phones</c:v>
                </c:pt>
              </c:strCache>
            </c:strRef>
          </c:cat>
          <c:val>
            <c:numRef>
              <c:f>'Top 5 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9A3-442E-8705-1D15B24052CC}"/>
            </c:ext>
          </c:extLst>
        </c:ser>
        <c:dLbls>
          <c:showLegendKey val="0"/>
          <c:showVal val="0"/>
          <c:showCatName val="0"/>
          <c:showSerName val="0"/>
          <c:showPercent val="0"/>
          <c:showBubbleSize val="0"/>
        </c:dLbls>
        <c:gapWidth val="182"/>
        <c:axId val="852355791"/>
        <c:axId val="852356623"/>
      </c:barChart>
      <c:catAx>
        <c:axId val="85235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356623"/>
        <c:crosses val="autoZero"/>
        <c:auto val="1"/>
        <c:lblAlgn val="ctr"/>
        <c:lblOffset val="100"/>
        <c:noMultiLvlLbl val="0"/>
      </c:catAx>
      <c:valAx>
        <c:axId val="85235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35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84548670546616"/>
          <c:y val="2.3217510655204797E-2"/>
          <c:w val="0.64433245844269471"/>
          <c:h val="0.79536307961504815"/>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9EE-44C3-84A6-442BE57F145D}"/>
            </c:ext>
          </c:extLst>
        </c:ser>
        <c:dLbls>
          <c:showLegendKey val="0"/>
          <c:showVal val="0"/>
          <c:showCatName val="0"/>
          <c:showSerName val="0"/>
          <c:showPercent val="0"/>
          <c:showBubbleSize val="0"/>
        </c:dLbls>
        <c:smooth val="0"/>
        <c:axId val="859107615"/>
        <c:axId val="859110527"/>
      </c:lineChart>
      <c:catAx>
        <c:axId val="859107615"/>
        <c:scaling>
          <c:orientation val="minMax"/>
        </c:scaling>
        <c:delete val="1"/>
        <c:axPos val="b"/>
        <c:numFmt formatCode="General" sourceLinked="1"/>
        <c:majorTickMark val="out"/>
        <c:minorTickMark val="none"/>
        <c:tickLblPos val="nextTo"/>
        <c:crossAx val="859110527"/>
        <c:crosses val="autoZero"/>
        <c:auto val="1"/>
        <c:lblAlgn val="ctr"/>
        <c:lblOffset val="100"/>
        <c:noMultiLvlLbl val="0"/>
      </c:catAx>
      <c:valAx>
        <c:axId val="859110527"/>
        <c:scaling>
          <c:orientation val="minMax"/>
        </c:scaling>
        <c:delete val="1"/>
        <c:axPos val="l"/>
        <c:numFmt formatCode="General" sourceLinked="1"/>
        <c:majorTickMark val="out"/>
        <c:minorTickMark val="none"/>
        <c:tickLblPos val="nextTo"/>
        <c:crossAx val="85910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D4A-4C4B-A6B1-E173133E11D8}"/>
            </c:ext>
          </c:extLst>
        </c:ser>
        <c:dLbls>
          <c:showLegendKey val="0"/>
          <c:showVal val="0"/>
          <c:showCatName val="0"/>
          <c:showSerName val="0"/>
          <c:showPercent val="0"/>
          <c:showBubbleSize val="0"/>
        </c:dLbls>
        <c:smooth val="0"/>
        <c:axId val="852358287"/>
        <c:axId val="852353295"/>
      </c:lineChart>
      <c:catAx>
        <c:axId val="852358287"/>
        <c:scaling>
          <c:orientation val="minMax"/>
        </c:scaling>
        <c:delete val="1"/>
        <c:axPos val="b"/>
        <c:numFmt formatCode="General" sourceLinked="1"/>
        <c:majorTickMark val="none"/>
        <c:minorTickMark val="none"/>
        <c:tickLblPos val="nextTo"/>
        <c:crossAx val="852353295"/>
        <c:crosses val="autoZero"/>
        <c:auto val="1"/>
        <c:lblAlgn val="ctr"/>
        <c:lblOffset val="100"/>
        <c:noMultiLvlLbl val="0"/>
      </c:catAx>
      <c:valAx>
        <c:axId val="852353295"/>
        <c:scaling>
          <c:orientation val="minMax"/>
        </c:scaling>
        <c:delete val="1"/>
        <c:axPos val="l"/>
        <c:numFmt formatCode="General" sourceLinked="1"/>
        <c:majorTickMark val="none"/>
        <c:minorTickMark val="none"/>
        <c:tickLblPos val="nextTo"/>
        <c:crossAx val="85235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37A-4984-8B3A-2AA74B36CBCF}"/>
            </c:ext>
          </c:extLst>
        </c:ser>
        <c:dLbls>
          <c:showLegendKey val="0"/>
          <c:showVal val="0"/>
          <c:showCatName val="0"/>
          <c:showSerName val="0"/>
          <c:showPercent val="0"/>
          <c:showBubbleSize val="0"/>
        </c:dLbls>
        <c:smooth val="0"/>
        <c:axId val="856951919"/>
        <c:axId val="856956079"/>
      </c:lineChart>
      <c:catAx>
        <c:axId val="856951919"/>
        <c:scaling>
          <c:orientation val="minMax"/>
        </c:scaling>
        <c:delete val="1"/>
        <c:axPos val="b"/>
        <c:numFmt formatCode="General" sourceLinked="1"/>
        <c:majorTickMark val="none"/>
        <c:minorTickMark val="none"/>
        <c:tickLblPos val="nextTo"/>
        <c:crossAx val="856956079"/>
        <c:crosses val="autoZero"/>
        <c:auto val="1"/>
        <c:lblAlgn val="ctr"/>
        <c:lblOffset val="100"/>
        <c:noMultiLvlLbl val="0"/>
      </c:catAx>
      <c:valAx>
        <c:axId val="856956079"/>
        <c:scaling>
          <c:orientation val="minMax"/>
        </c:scaling>
        <c:delete val="1"/>
        <c:axPos val="l"/>
        <c:numFmt formatCode="General" sourceLinked="1"/>
        <c:majorTickMark val="none"/>
        <c:minorTickMark val="none"/>
        <c:tickLblPos val="nextTo"/>
        <c:crossAx val="85695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AB3-40B5-B651-3A8C6D273141}"/>
            </c:ext>
          </c:extLst>
        </c:ser>
        <c:dLbls>
          <c:showLegendKey val="0"/>
          <c:showVal val="0"/>
          <c:showCatName val="0"/>
          <c:showSerName val="0"/>
          <c:showPercent val="0"/>
          <c:showBubbleSize val="0"/>
        </c:dLbls>
        <c:smooth val="0"/>
        <c:axId val="852352047"/>
        <c:axId val="852352879"/>
      </c:lineChart>
      <c:catAx>
        <c:axId val="852352047"/>
        <c:scaling>
          <c:orientation val="minMax"/>
        </c:scaling>
        <c:delete val="1"/>
        <c:axPos val="b"/>
        <c:numFmt formatCode="General" sourceLinked="1"/>
        <c:majorTickMark val="none"/>
        <c:minorTickMark val="none"/>
        <c:tickLblPos val="nextTo"/>
        <c:crossAx val="852352879"/>
        <c:crosses val="autoZero"/>
        <c:auto val="1"/>
        <c:lblAlgn val="ctr"/>
        <c:lblOffset val="100"/>
        <c:noMultiLvlLbl val="0"/>
      </c:catAx>
      <c:valAx>
        <c:axId val="852352879"/>
        <c:scaling>
          <c:orientation val="minMax"/>
        </c:scaling>
        <c:delete val="1"/>
        <c:axPos val="l"/>
        <c:numFmt formatCode="General" sourceLinked="1"/>
        <c:majorTickMark val="none"/>
        <c:minorTickMark val="none"/>
        <c:tickLblPos val="nextTo"/>
        <c:crossAx val="85235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59B8-4C7D-9A05-08267F2ED018}"/>
            </c:ext>
          </c:extLst>
        </c:ser>
        <c:dLbls>
          <c:showLegendKey val="0"/>
          <c:showVal val="0"/>
          <c:showCatName val="0"/>
          <c:showSerName val="0"/>
          <c:showPercent val="0"/>
          <c:showBubbleSize val="0"/>
        </c:dLbls>
        <c:smooth val="0"/>
        <c:axId val="859022319"/>
        <c:axId val="859018991"/>
      </c:lineChart>
      <c:catAx>
        <c:axId val="859022319"/>
        <c:scaling>
          <c:orientation val="minMax"/>
        </c:scaling>
        <c:delete val="1"/>
        <c:axPos val="b"/>
        <c:numFmt formatCode="General" sourceLinked="1"/>
        <c:majorTickMark val="none"/>
        <c:minorTickMark val="none"/>
        <c:tickLblPos val="nextTo"/>
        <c:crossAx val="859018991"/>
        <c:crosses val="autoZero"/>
        <c:auto val="1"/>
        <c:lblAlgn val="ctr"/>
        <c:lblOffset val="100"/>
        <c:noMultiLvlLbl val="0"/>
      </c:catAx>
      <c:valAx>
        <c:axId val="859018991"/>
        <c:scaling>
          <c:orientation val="minMax"/>
        </c:scaling>
        <c:delete val="1"/>
        <c:axPos val="l"/>
        <c:numFmt formatCode="General" sourceLinked="1"/>
        <c:majorTickMark val="none"/>
        <c:minorTickMark val="none"/>
        <c:tickLblPos val="nextTo"/>
        <c:crossAx val="85902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253C3526-5A91-44F4-B1C3-3816FD81A82E}">
          <cx:tx>
            <cx:txData>
              <cx:f>_xlchart.v1.5</cx:f>
              <cx:v>Profit</cx:v>
            </cx:txData>
          </cx:tx>
          <cx:spPr>
            <a:gradFill>
              <a:gsLst>
                <a:gs pos="0">
                  <a:schemeClr val="bg1"/>
                </a:gs>
                <a:gs pos="100000">
                  <a:schemeClr val="accent1">
                    <a:lumMod val="75000"/>
                  </a:schemeClr>
                </a:gs>
              </a:gsLst>
              <a:lin ang="6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2C9DA65B-9801-4F41-877A-59D1985110B4}">
          <cx:tx>
            <cx:txData>
              <cx:f>_xlchart.v5.2</cx:f>
              <cx:v>Sales</cx:v>
            </cx:txData>
          </cx:tx>
          <cx:dataId val="0"/>
          <cx:layoutPr>
            <cx:geography cultureLanguage="en-US" cultureRegion="IN" attribution="Powered by Bing">
              <cx:geoCache provider="{E9337A44-BEBE-4D9F-B70C-5C5E7DAFC167}">
                <cx:binary>1F1pc9u4sv0rqXx+9ADEQuLWnVs1pCTbcewkduJM8oUlL8N9A3f++ndoyY7NUWLfGr9XJc/UaCwK
QqMP0H260YD/fd3/6zq5Xes3fZpk1b+u+9/fBnVd/Ou336rr4DZdVwdpeK3zKv+rPrjO09/yv/4K
r29/u9HrLsz830xC+W/XwVrXt/3b//wb3+bf5u/z63Ud5tmn5lYP57dVk9TVL57tfPRmfZOG2SKs
ah1e1/T3t38k66t1un775jarw3r4PBS3v7998qG3b36bf9Xfun2TQLK6uUFbZh5YUnLTNK23b5I8
87fvG7Y8sDlhzCSm2vzcd3q2TtHwBZLcybG+udG3VYWR3L0+avhEbLz//u2b67zJ6klbPhT3+9sv
WVjf3ry5qNf1bfX2TVjl7uYDbj7J/uXibrC/PdX3f/49ewPDn73zCJK5rp579DdETtdhdnuvmn+O
BxcHjAMQwcRG6zNYpDowqaScWHzznN/3vYHlWXF2g7JtNoPkdLmXkPyhwzHPXnOR8ANTMdO06Vbp
M1AopQcTZkoKSaYf+hSUFwi0G5aHhjNg/vi+l8B80Ld+nt3r5hUWCztQzJa2ZPLBRj22YdQkB0LY
lAgOxDYmc7NMnpdkNyD37WZ4fDjfSzzObrs3R+u0qIJQv6YNYwfSFpIqJu5WA2FPXYtFD4RlSVMR
tXluPgXnxWLtxmjWfAbV2dFeQuWuk/CvXGfha5o168AUcDaKbnGA2XqyfKg6kNQyLcrpLgrwMpl2
g/S47Qwh94+9ROgPHa+zag2e8mrcjB/YStmE0S0XsJ/io8wDzhQVMHGbdSTu+95StBdItBudH2OZ
YfPHfhq6r2F1nWdV+Jq+hx9IppRgkuz0PbY6sJiphFDswQg+9kAvEmk3Oo+azuD5eryXS2ey2O9u
dXU73E/gV+AG5IAyeBjB6IOTeWzcLOBn2QKh2xa+GZF+mUy7AXrcdobQ2bu9ROg+BH2T//XGzZMm
vXpVR2QfKMItmzKA8AQk64BQEAXJYAinnxlI/61Yu+Ha/S0z4BbuXgLn5ll2e12H1039imtrInCC
CnZP8GbEwUJSgdkIl8yZR3qhNLthetJ4ho77eU/RSXK9vslfDxqGpaRsIQg3N2ZvBg1ioQNEQzaT
IOWP/RFW9bOi/AyX+5ZzUD7sJSgf4mQd5K+aZIPObca53MZDU37gsZlT1oEgNniCZW3MnHqKzUsk
2o3Nj5YzbD6c7CU2i9tk3a1fM1hl6oAQG9HofcINun+MjSUOODIMnNGtC5qZtJdItBubHy1n2CyW
e4nN5a1O8+w13Qw/IJYw8c88gWAi3WZKJW0w8OlnhskLJNkNyUPDGSKX++leVjDM4c363pj8c1Jt
2gcCIQ0S0Bu9q9lisRGR2hbj5mTMpp+Zk3mBQLuBeWg4A2a1n5sGF3lTB2/ctc6T8FUT1UiIEqa4
SbdBz2zh2AQZBU5sJKw3AMr7ubHJGLxcrt0wzdvP0Lpw99KwneX6/wYt0AKmmCXYNoUw21aw1AG1
BRLccrOrQGZovVyu3WjN28/QOttPtA5vc+2/anQKb8MRzXC1XVQz9mazA845s7Cudhq9Fwi0G5+H
hjNgDv/Yz2WELM/pbR9ev2a4ww9g7Bgy1NslMjN4lMgDCmqtYPOemropR/O8NLuBedx2hs3Z6V5i
c3yDkOdeQf+cJ3B+gIwNscz7jYNZ5ppSZN+QGbVsMqNuzwqyG5FtsxkYx4u9BGNjlxfrOK9fkbtx
C2ZKMiyELWmecTcYN0Q60zb3Pbm7nw8bbvBSqXYD9LT1DKez/cTpOAF7y8PqXk+vsG6QtMaaQXZm
W2gwwwibCpRju1vY2x0hPH+cxHmJRLvx+dFyhs3xfjLsyUR/y3V8r59XwMZEsYEy+VQSdfczczVI
FEg8wb73Frs5W3uBRLux+TGWGTZn3/bSvh1nN+H6VcMedYA9bMXt+43QGTSoZUMyGrm1e+jmTud5
gXYj8zCSGTDHZ/sJTN69psMxkb5BztPifOeCUQxZT0IkJdvnswVz/Iw0P4HkrtUcj/1kzCevXVBg
Iz3DLVNZ1gYRcOLHuU5lg7YRioqDH8WHj93L8/LsxuS+3QyVk4u9XCWbJMer0zNEMgy+A5VRm9TM
LBkw0TOTEQShkt87tcdJm+fl2Y3N09HMELrYT2J2gknbXMfDvZ7+ufNn2KExLdOWYlsNPQtobAEP
Y1kWo9vE58zDvESi3fj8aDnD5mQ/nf/H2yyrhqRdv2opG58Sm6hk22Zg7ipwH1s2yzqwmW1Phm+z
uoDfY8v2Uql2Y/S09Qynj/vpe97nTVi9Mk0jBwrFuEQ+bB/M3A8FiNRGnfUWpJmhe5FIuxF61HQG
z/v9hOd0rYdknd3cT+NXMHGoHICNg+t/ioolDyxCUf+utnENyPXjpfMSSXaD8qPlDJPT/XQ7p+uq
Wl8HTXVb19W9kv45MNw8QBEug+X6Ybue2DYcPiACR3XsWZH7i+X5GTxPhjPHaE/XTXgdhP76dQtB
bYtbCuVrD67lMTygBhY2eMDqdu+5nb5Aop8A9NByjs3xXhLrr7dV/eYyxO7Nq3IDlEThgJsAPlvu
NmPW2BSV2ELAHsF2f2dm4F4s1m6UZs1nUH293EuovtTr4PUsHGpwGAwcinC2BVI4EPJ4Cd2dr7JA
DEw5yxE8J8duSDatZkh8+byXSJyGKPCsXnenQOIMoqI4W7Cl0/M0AT+gChUe2Cq4nwObSPRFsuyG
5FHTGS6n+5lLOw2ravq3KMJ7Jf1zKjCd1jVRrfaQ/p9xNewP4AiiieLPbY56tlxeKNTPIHo0ojlI
+5nK+TrkOF/tvx5A4GogAdI02TanObdkBIkEQTmHoduwhfu+NyvoBQLtBueh4QyYr9/20qr9H7AA
KJ6atmJym1+bZXAssATYO4Fd6w0wMxbwEol2Q/Oj5Qyby/2k0J9v+1c95Uax7cxsjqK03UlpkAPs
uSF18yP19jj+fFac3ahsm80g+fznXi6Xz0iq4ZKF29t7a/IKrkbg/gdonNhbEjCzZNhTY5yZ0/nQ
B9iewvICkX4GzUPTOTz7ywXyRr8mEcBOjbSw3cm3i2aGznQ0FNloi94Xc8zy0RMReE6i3eD8aDnD
5nQ/T3ucomT9VTejUWeDXIygCgWBdz9wJE+CGQKSxuGL5HTa7fGSeYEoP8HkfgxzSPYzpDm7vdLr
Kl7fa+efGzOOA2s4xj6FmBtM5stFHSAxbYG2bQPQGW9+iUS7ofnRcobN2XIvPc15gKt33hxXr5t7
Bj7StHFaenvGRs3JGfCjcETTHSt3PzNy9lKpdmP0tPUMp/PjvcTp7LZdv+bJjylFIyTilvta9RlC
lEqEnihWt7Z8ATmDx7bteXl2Y3PfbobK2X6mzT4E4WtW2aJgE7c/wNPs3hjAaRw8QWaTb8s9Zqvm
OWl2I7JpNcPjw9FerpKva1x9k/n1q15KhDpbShnyzT8p5Li7lAgnCu6522ylvEym3dg8bjtD6Ot+
BJvXv7wBbmNRNnzgySf/21vvFErPABFObezkaAqHQqcq3Ic9zxlTm11M93OxdsM0a/5kJP9Pt979
/Ea8h9sCF+t6vby7ZvDRpXi/fno3XNx9OGu69QQ7edxGd8c3v79FJAMD9XB74fQdT1zI7MbBH01u
11X9+1vDnq7LsTmOglBqo0pqOi7VYUtpeoTCN8RCiIfsKWIFlXj7JptOdeECRIHzv5awpnt2cBcS
9vHevkFodPcIFVeo98XxUpzAwnxR9OFyx495MuAqswdtbH9/kzXpxzzM6ur3t5gyxeZTk6SC41tw
BhxSEBNlqChGwfPr9TnMDz5M/yeihckrxo0jZRg8csJoGI8axStw+Aed7OgGgd3furFg9KfDsWSq
pXjazUgrPbRjaxxVI6ef4zwdFqwh9oe0a43U+XVfUOi8LwVTh/OeTFnTnYVP+wIWUaVa5h0NNFcf
iNTtqRSUveMj6T8WMg2DZzrEzUd/6xIbdZIK3LiJgwwoTHjaZR9XoqSW9o7CQXu+45V5/T7XjZ87
uZHmwrVVpy4JSujNFWn8li1EkkTDocw7Mzsshd+4om155zR9Fh4WUaiPVN4boTMoTa6yPtTvS1Wp
w9Lz1WE36vAwlYPpZl6fvRs0TT8lcaIOE0PXX2gts3eq1cXK8NLwzBvq8Iz7kcgWzM+Cw6Ek6XHo
V8OyrKv0k2nw8VZF4XgZxFxfWoV/SpohXHZWkrlNkZCj0WTxKeemtN0gYs0ns2rSv0Y25h9G1kVf
TBJGTka8ZCXKIHNpmLZuk2fdEcm9fFGOpXlotyR3dDl0Sxr0hZPUrDqxaJ2f6cLunDqJ2ZokvnGU
yK5cjNrojsohsXyH98qTrm2Y+XVlp+l7Oab9J5WPQeOQsrN9R9t8RSpTfwtjQ3Xxog+0VZWONXR+
V31DVYkYqvdBVkQrK7NU5nYe5rlLgpwUDmFpdtVoq/gWNb79NVKxea58ogK3I5W6ieyqiByqtJU5
qTnksWNEYb/SrU18Bwe7gqs4SGzhhhlPPpCktQtXcj9/bzVdczI0WXdpD2Pixl6oF6aZYO5Fo185
PIzEh5DR86APiev10XAelEouK0r0t9TK21Xek3plt9IQTp/L9EanaXAYZMH1oKNi4TNbnPjKbgqH
jiJIlxWUE2Reclom6fgViTHjE8vC8T0ZPbtyqp7GxzJribGIw8gjjpEbF1yG4tjjhB+1XVYt2RDG
70nkNzd+JeurmA5Rshz9UWZLow7VO6igWgSevC7rxO1op8+yhLRObyU3hPWdI2N+4hl178Sx/0VV
RohJWiSHRmEHzmikvVv1XebmJieu8kLpWEV9EhmaM6ev/cGVxI7WSCh5+LD1nXkNWwS5HJa9Jctz
r0vM9zKoPoq+66hjo+ABUxurpxdme8pibi4j2t72qWWshDbq09jMxqu6zwcXyIqroo/jD6HKzEU8
1vV5KWrDzWr7vCxVuGzE+KfRaHZmjoG5NIexOjOscVx2SnYXWaYa16eqXQ0p/5R16VeLebl5FMZ2
13Kn9ttguM5kGJuO1zZNvpBN3EeJM9iFGTljFbWL2E9jsZRmM8TukJRyfG93ydAfJ4r4Q+oGfkmI
4xmGP17GVcdb3+nNpup8KCIvF83QVtFnriPbrxOHRr3ddp+toQ6WilaWvxBDoGPX8OJQOKIk0lG1
nWWHXTtK68/e4L69sobYFMep3VVkESbGYK+qqApL7vhpLVd+3I3+eRsLfJIVYeufyVI3gZOnOus+
+tLwbeYUsqyCE+UZbR46ldeJb2YRNDpySOYZwbLTvTIvo6YzxKrslbBurD4AUEEd1Ma7eCj8Rl/E
qZel5SFVVfzNEEV8odo0PNQkgxnOU0sctaROLi1vMLTrMdMbnK6R7J3o25w43dh2jSOMQB2KmrF3
nemV72nfiyMzNYjl9PEQDot0VPSzGeR+5FTl9LblSe9iGJruWpqZZzsZzYoVjxk7zpMe/TY8GxZx
k/DjoiLZu7Dv1LJOmzFz09LzsNjtLj8pOa9K12otuqKyyheJDrOlKFTtZhWxe8cYghQIeOp7r/F/
ZW1kF2NFvMgRmdEUi7bt0k8948UtB+1+D0FCfxWbPD8pBpWOi0b6SbDUQ5cf2yRRHxIRynWSlpCP
JS1deZWVfjK62Ird2E4hmyELPBNGnf5l2jq5ZKTuPyZxJMeFPab5hZ8GYeFMGVYK4xHLBus2Wdz5
1i3v2jryDX+4zotBh36wvR/64df/fM5T/Ht3e/GPN6frpX/8huqhzb3Uv/wUThJP+4vV/EOTNA/f
BWG20k3U68kvf6OBPyF6m2uuf/LwCQt8wnnvUwUTUTI5iNMD4fkbCZxR5x/s8a7dlglKeaAsxnD0
BBwehQw/mCB2K6ZtQOxq4HJS3H35iAjiVlKGm5FA+rcXV21ZIEVdJDMRZSuKFKLCdZj/DQtkEyf6
QQOnHsEAwWCYaeGwJY6VPyUwCY10RrtY3NrUqxu1NAteGIlLihbcQIimiNfc0KJaZeVQDXxRm70I
etfIPXLlZ5pnBmx8H1vvVCCGZhErIyuPOpUm1Wki0sIYnDzuRXEl4jrq84UhZRIx17csTm8tGOzm
PAngU9a2LQrvmqWslGe+DMuCOSkNK4jCC6HTDwEldZct/ETouHDyToAYUGsoIbKfpnQ4MVOWRX8Z
VZujzSNIt1P/MVUG5X6iIxQ6mhNf5lNJN9Q1UelHVNmiadgEMrBvvS7PovKoTnnCjxLeVto6Giu/
Djt3DAvcmJoQLzS91a+7p8gGP+1/2jphoP44OI7jSWp6/qj/MWJ2JYkMbyIaszh065wJFjhKmUYZ
rXTf+bpe6KD2eeAY3BiL7GPH2VCZLuWj7Ni7WgZZFTt5XjJNz5D2LPHsGSFnE8lCxg2nqxjBrjVn
HMp6KqRdmlU9VDK/yhJhYFZE0MfYOe1A6kGcMA8eYF3BL8TrFKQUGOki1VQc2UZktLFTBsBvmktD
gFagMkl7wvu4yNPnBEVNymNtQtBp093EbYumheORcjbje9ZlhcpGdlV5pjTSZVRXRdJ8LMc6LMAV
y6GEcIaVIj5Z5kOZ5sPCjsfBuOiKwjuulE4i303HkQwnaVBmtedkikivdhtBjORcpsofUxchSg8l
m0Y00OwdGVWCb41DryvLZ4KQp1EPcmnYjsYhXAwKJz0ng/BU8X0QGmagmXEjDd0Sc+GPlm+Vq8Tm
NSNOpmspv8eCeDUyyw+G7vlVMfXLFU5voUjORPnVvN+iGXIrN5h9A1aTVNJpSZFUfwbcMzPf6aKw
CT9kHv6sQe0EQY5SumeGPYeR4IYLXICOLD0XiCutSS2PFoUv2tAgfcBuDCuxSuaKjkixhgkz6uN8
DK3kLDRoTsEWy6G5iCtCxsBB+i2BUn6tiKcxIAAQJvw4br2dap1wOdQMgFqGJBrizLv21JgJfZiX
ReoNS4RhlRoOB1v3QOXXXf598EhsSxxmxNGE6YId8nTwgQUHHw1E33DZwb6uBipHGoMLd03Fl6Ht
cfldN9B66VQSu1DfczK0Wi3bEDFQ98xEoPOlP1WpIMSYTCSuWcCRvafS+GqMhCpq4wr3elupcdTX
wWSK0j4P8CcUmi7iI3fDtBrMwgFxZJBKhCRoLtJCRoObGVRnFyoNwEAXpci1eZ62YVZd/Vpn07p+
5Omw7nFcDeGNoLgrEqtlZqCazrM1Kcf+qte1xiQgTUygLNJ3TBhOr1lrXBRmXE6Lpu7y6SUEkX1G
WVMvP6QQHNdQ4FpRGHQwAY6L4GfWpxtGBPWjiI+szNCxcK00tdh3qeMAg//1gP/eFf5ghg1Lh8IJ
nAWbDzj1zHRofOkfbRZFK+JpUL1Zpnj5dVd0ynP8GBasgMR9dLgBDYMTEndyzVYjUM/KNmuL75bI
RSTcguCu29LxvEYp7dLRMuCwvGFjmZKG41lzt1QL6iGqdvquZrJcNR17frHwuYXE1jYolkBuyMTt
RX9zTTGyNKkX5MX3QmOGlktWxTY/NWnAhhNWNQNMsvLaZLxMg34YLKcJdFcGLoxpJ8/9cvSMI50i
kL/URlPJMzuUE+3peZsi+RI3YnIRecUU3NjQWqI9L3QUj5djIuMudkiSTK44hAeAk8gzFeBNBgY+
Xtpp38N/MBENeKlG4tf2ohAVq1bSaib/Efd+CNpU3nWvbN8YOsfO+whfkYMSQfLQyCbGUxcijdd9
JbOyWCENRNsLzvKxfq917GknSVJtImrxvbQ/8jkow7fMzjx+2ZKWwtFZtg/21JZZDuL167kxN4/Q
voWbJJG/5pbE9cezqcG8IUNAXSTfR5pWeop2iVVUTpdHeXLMmrLDIvx1j/OVbk5HvE0Kn4jkq/pb
j5UmVdClrPvGxmaajF3DJ9NiVlYMxyjbUsjvXsRGTMLObOrKP7VAbjBPfy3GdLvsk0XB8KdsTAtO
Adc6mxzcH88fuaiRtU1pKJlepjxLa+bUeSOM27wMSjCiIK4yutSelYcf28r2wXqKQOT+0rdrs80d
HO/sktapTb88STxbXvRMJ/bgVB2V7XltGyR0SzH2+QkmEQmciHAPUSD3kI4G4QgI5mHeBvDcx14U
1xP7aJEy/TD96Z1icFisWd8e/nrEdOaXbBz6IVNVvHl3oysinacjjqUXZF1ZWV/aJiOg5kJrE9S8
Had5i0Q550cB7XpM2z5WDC9+fcfXEeFOU5o1EQL9C6+X05Q2y3BM9VFYmGyiaSVibLoqk7aowsNR
DDFWndelU6RAB8TJl9qiJZbRr4dkziybDXZhwyXBqgFB1ATODHbJsnTMo8z8YtcBw9qqC38SoDZY
My3du3WMkrQBsnlBPy1x2MrJpOiiBNk1AorghPZieisvY9SZJCqy+FHYJZMekB7N5ZlX9vhUGLBp
iIOfymoVG5Zmq8LWLavcAZwVw31maLO4BkNT8EUmirJQaIqNitnQ6j6mVtLkwxfmt5OlqnWJqTUm
Y5hf18RGUs0Z6rwcLy0zmzh6auQUgPQyTfxhOaaS1v5KMaPpvoABaqijsyKG2cfaEdYkCw2FKca7
pJisWwOzeRSaRQezVsPbo8Ow9pDHdRE5Uqgi9TlUUddWYNSuSJoISyJQZoTfNvqZTOFUpvMrFjtb
ozZCFjAXyxQ2gmnyNxpJu5HLQZbG5xZpWFiHDXU0A7tvYxfxcuBnz5mFmTuauuQo7DEJ3BJKSObh
JIly0LOitz5XDcUMqQcc30P2dKyhHx4VPBdLrzPyvnJkwgYoPGm9DGETjB60hNxbUn+0ZGV70cqr
uQ1jgAXZnmtUfcEDpAYWft1ncFRb2Pyyy6DKPrEzrBWsogkOP+4nIJDdpnhRQ6Tac5KnOSQRcQzf
FMt6ir5/rW2uZlwRg5+cAIwE7txCJDaPGkC1KsMn/fA5CAaZeE7dxKxwvQ7pszNpjlxjgyLQsrAd
ZZoqChyty7B8R5KG9cIpEHEZJ9pPDX7qpYHF3LLLe/+ahNix6LyGy0VsZXlyw6Nk1OcpMun4m2kj
TboPvKWkR8IsypQo3BIxbNWsuk7Y7ZkuA6/PHZmSlL5nRFO1yDKtqBv1daM9J+/tcoycIGs1712/
j1sshnbU3ZA4vSEiHq2USRt+IZN64L5LeortgMNCdQH1EEN6fn1cBxaiQ9cak24cEaxjKhbHyGJ6
jVNiy0GuWmX52B5KjX783MncDC8bnvjegvHapO6A2C8fHOnXlVqo0Oxi1xeJf4SDmvWizEk3nngq
I+SQdjQwV75R2QFZFthv418G0fqx8UXlpO8/93XP6lOjqjPjHB7Dam6EllJ/Ga3Wz3KnyHMaVJ9U
PybxoRciZ7Mac26nuaPAHs3AtfRYlfYVTSM7uwnMIm/7BabKUN6qpu464sZJV9HoqPayUtgLcGyR
yEMvNWJ5pqhlxPFhKwuzSoLbwM5YDS33lNman44sbzGlR6qrIvjEJKklWWYZLwrruMEWQpC8z0Qf
l/4yav26a993wvPDcOXxtGvEuZeZrDyWEQ+mxHaPUCV2inYkcOtJZYedcnyDy7JGblSP0XDc+ZUR
hIddmMLbuLHqOAxsW4SN+DM3GimqY0yOzvDcjoG20LOmAOtSTj0wu5cfEjBuvNSbN40wTPAMxS8c
3Y15xcursSmV2b6LpC5884j2hmFZ7hCJuLEO+yyiaeII3k5+kQgjxHB8hm0Ktu69AX/iw41EoIT/
YeiKrrA+Rp4RdcnKiplhFsdxMyi7/SAjJkLllEpN8b6laxHEl5bvecZ4wnlSQVPGUMJkn8Jql4E4
MZinreQ9DcuQJh+jqItsb9lFMAT+Mg9xT5t2YbImkYbWSIi5JH4whOWCFHGk7UVWE0Nkf5q+maG/
NEqU+oI9tLJ0NWJMaNa0mxAexKUymL4E8oOyONh0mTg9DyqM3i0CmjG5ioJu0hhL6hgveYV9g4ss
tSaTz9vaty1XdXWOCTBm4BuHtdIpPldshhrUYoT6yghRjwVfUnnoLQkoAriMhhM8tOCBKb7SpJ/0
nHEVIUNmNIYGFEYW2wG/LUsENOVKhyGYltvZdLBKN7QD0RhAkDdlc1lHWRNm0JcRjPlh0GAHuz+1
I2sSOQTSxXghMbPQA8Oj8soz+mmCSW1MyIvBwHuJSifVtC3FR+Fi7bKDDC3+OAzGuB2P1oyVV0gj
BnhP9EUuL2LBPcVc3ikkV5zCCih0sZ093lgpfKUVGdPgvHq4U0aDWaPdLcdVYhTTb6wS8SkjoTYu
tqo2Nh+/V/Lmc4jCzfjUMosUAtDMCNqrOMSmgz4MMzZg0KU54k9VOr7J/JBcIAno58oRG6Dysa0x
1ZD9a7R/nFE1eMKhcdAO8oNKmxxaas00wUfMAvkrjT1x5rXKickwkV4/xR0nWKOWT8ortdFgXmAF
wa5txhSYIWI0t8gz2dGjobGnDCHZQLuZHtKLE+hH8hAtlsJKpsH3cggwT32qp24CHki8OeQlsYIv
oxHypn6HkbJJvZuJNDZDAykxyOlbaKgrtEPVDsPsqupgEn2jUGPsRvySJyzn1tIgIouj4xFHfvvi
0J+yRWTZhU2ONa0if8oqVB3wDVvLLK+o9DNMn0qAsWLwugXZ/VAhQz99odlOL9gStPGSZGRaDuko
Jvkz7BoF3Zcm8RM/XGW+je8NSkZ9dhRXA7bVT9hmroRRpWrrcKtyFbUa4vQhi/El8AA5Oo+KMIaf
b2k5SvIFzC2y20VRGnUWuqTyPXQuogB//WtRJwXyhgmSlkgZAKagObZyf1rODfwr3ouHRkb2KgZZ
7Id3TFVJnx/VPCdp6iaKJ2nreJWPlBxVtMHng7qs8ALSKJKztGzw3yHtkKASpKNIw5TYoUjO2rj2
kBTodITeaeDn7aVEzQOiAG8Yp7nfKZjyaNWz0oSFsXWQNPYySeFi02VvZJ6qjoWCq+q/EdlHsDd+
kudxfLRNkkd1Euho1QQJ4t3rgVe4Ze+oiAKo45DdrZkytxMoDFufsTdessDOu/pLybqgk0f1Zui9
8iuoiBX9GGNEMWoPsO07EgorV2s+qY/2xTRrkDOfpvgmDWNXcQcN0MacxluHoYkXjQmOz5ch0oyG
EyYjcra4VjvOlIOUxSDTU1ZQjU/IgU4xbCuaCvNqk2QZqUi0t2qyUnvmse+VI75j3KS1PITlyMiV
gsfIRXo0RuibpoidMrdOkJgQJ2ksp/VU8y7E1oIf2zVMJZMeykvOqgGWJlohsp2U16CAAfo1GzvG
DkOUZD6a41oQjPJbB3rmGe86r9I6PFMsmhKAeQN3d2rFHpP1J45U+uAtey/C/ulKdoVIqgVSF6ic
ciwkgeR37jOKkBzOUAH8ERUqGJXM0sltpMKbpps2NcXk22gyqnNkeVlIQta+60aRetaneMSm9IUG
mUZWYSxQY/Ed9hbzy+iKERqIOJnG4BWZAeOP8HLKUiUh+CqYtUrzrvgu1RCU9Ir3iUzOpCyLwVtx
M69q468uxIa8t4RHY4lwqgS5ZcO1ExQAXWJXpIvrz8QvI993PTGwoD/vLHCb8ka1YVua3yqUZmhy
qOOmTZVrmGMVX468wcaw08A79Aj2Kc3BKS1LqIY2mOVppEy3xZuG1TpWh/22frEdyQbLsoiQfHVR
CT1Mw7ozN0nSTvZPDf5kTcD+p8UbVun0iewuM+5F5vSeoMTAJwZ/mD7oMWQn0iUi92nfIEy8AkvZ
B1v0zsZ6oMUywkKdVqVKpyfbKQtOCUuEEoDp0SbXPJlTw3d1P2hmOdTUxP7YBJbf5U5HMmSm+TB6
yjzuymxa5b4xTunACrtfeOGgZfVxORLMb06Q2z/D3skkOQoe0HTbkdAKLq3EVDEuNhFbFkajFTtR
VjT8U7wxWPEm0VjirAVmg5GUUxKy0lJzvkj9tMw9JyhlY1w0oSgw5rrD3mT7LjT9icYFvEcfVptM
Yv0vd9/WJCfObfmLmBAgQLxyyazMuriu7rJfCJcvgARISEgIfv2stH2+abvndE/HPEzEvHRHR1dV
kiBtrb0uG/t9wwVS4BwpmsReNrmKLuJpNa3+siazZo9EXySdmcax7viA3Xj4cUOgRV2KnoANDH+X
mjDg110UDxn7B+Lrt4YeXA7qA1ZwhOKWhn+RtroF/Dw0s+ipkzLFVWdt67EbVokyOwf0soMGB+Kl
K1w/X679H7q7X/muy8fjtbOwJv54J8PvhLO2XgaryUBV/SiNHBwwrgJ9AHbS33/Ub0QTdhOBVRaf
BcoK/0wvbf2fqLWViZk1gJL/tUaI8FKWs2oofQdP5WV152l3eai253jCkmqKR/azOP79tfxKISCh
g/XD8PYploLVxzqPfr2WxsUR6FvePiGChTLWJ+EFjxuDN1PUuwR0/qf7/NcPRBDyYihleQRyMf+N
V4RUQMJhJM3j7CccFK3AiX+C6wdl7ufO/vsvGF5ou//F7l++4cWzn8AsyiKMx/ydyPQDp+20DOnj
z4qxdvuFtN/SeEuSg6eGuQNXza4f7BpvvBrtdKnnsUZpCGD8xHn0D1f060rHFaGVugzngrE0QQrk
d8lpy0mwZls8Pw4/NtUKXIc97q1oUNd75no8go7aDTszj3E4AFoE3eVCuIpnu5duRmd/SMZYJtBE
UFpgSZvVjB/H/mjCu36L0U+W6w+tSP0os3//JX5/jHhwEGgIXq0NSjbEO39+XTc4d+cl8oG764y4
VKb9OxBSJpnswxYwSzEK+f+c6koggMATi/fafbeYX17i8OvnZR5oBLPO7N3PY8+33QxHl0RlhU/T
YEzRv/s8UP6XkBQ2BoYQ0u9zIv+8R+O1ARPten7341gCSL48jUwM2BeTmS8Hxt9/4G8qFJo9ODQw
dje6DD3Ey69/lxomsnQN9yr/TDgI3Z8LMErFBVTpeLw0Xitz01iSkeoIdjE9QBMoBoA2Uy7x5LMX
vhKUi3+4rh8WkT/tILB9EOK+D/y9yNZ4R/Sv954QKCtZ35mj3iPSmTqCzQ03w2J0hpXfzD5B7i2l
acGO5sXY7Oj3iiVpl3C8xnkLa1BbSqHA3dxEFOwBuR+bpG3l1YbTPZF3je9F6LeyiSAafTDzPKKR
0Tyi01yPg92jpSSSpGasmE5Alt3EPpRxep//UOREinYifge/Xjj7W9F2LoeVx7q0D8FqcFhIrtAq
ZP1YDQFXqGc/IUYW4Ne6QvwABsDYDOU+/V6IfjQL4vvdXLsxQvFFc3c5yFcXBYCkMmJA+lNkcbsB
klKb3cVmuMCx4Ac6UbBY4LkRxcK9L4RZxnAvJqPzqa9SlQ3cFv9FWsw4+LriJxT5joGgja24v/vM
LsdwNjtwQ+gORBrVikl85AjbJs56Ar2hb8vBjxg2cgQjP/DhJQZwzeO7dFtyqk48JcGlnTdOgynd
fnRS+bqZeK46YUcQp+BQMugEBe8WJpsysLJdyVjMcN0n0X0+5ypb63bG9pyfky13u3yGYnDRpIDi
SJTeycVABnjuFfjitsI6h9h+6PQchrwcQ8DGbxuaR8POSerX6GOY+G1hdyC+GvUw5TkXMMROJiDo
ZTHv0C8lsgZw5NST3PBsq9VHu94KEoBbcCXAVZiwcqNbs96I3CxmL2BqWXv0wznTUDb7jpgjJcOy
vqVkFFtXNRSQGZbobBr16wTuJLAFQg8X0exnNZnhqmnTGzai8vLD1A1wwAIHf0dKoK4vSG+DBxf/
+rE0hu94bsoGgaZLw4oOb7PTJB1D1KJWZriMSMBmu4rA5c8ow5I9qSkPhsPYJ21SdG27PiVbn/Bq
69fm2FMXX/Uk3k+j9u4KXIR8zHQalfCndndZvwwErK/Tzw0W9RVtE2kK7L7ujWs1vLakl5XPwwbd
5BAvR7SrIIWiKblminyUAttxWlV6k669qjLadXi6JNAHnnlac9nbdzsfFlIDVy8120g8YMWm4+dO
2acopOpa06C9Hp1Z6sSARIZNo71y0uZVl6/sIVPdDHeQ6r/0Zm6qoVNtsdFpqpImn89sj8bD1kzQ
cSeVUPxptk0l5VN2WPEnTwwd1Zv20h7hnmq+zLkYjsKHw44YAU8OHSfySVGw68UAksUUQSzbl9Xv
7NMQTAmacTs+ryzqaxIt5Exhhu8RXwjiGwqi7aAXg2EPPGseQP/1cPMscf4lhFiDjiRU4aOLeNcf
1DYFdWjG5dE4CsoApaAym7fnGAEQUSTjysomy5uOvfYuyrcTPAT2s4koD2tp1YJGpR+7rXB42cBX
tiTZWAVNoM9jDkNBRcOFP3gXC3Q6o7xOzBLOZcM6+Ylwo248su/XJg0vK7RJLipo69azByC9JZlw
J/DXwbkXcRdVDNXvS7iu8VTsOws7NL4q+LCqef06B4Evoz7cPxnDZQRPgIKtcd8NVm43qKGAn0jb
Su2r8OfUtjMSAaHq77YwQyFGU1S6Nb5Y/uHqVWftZ32IlI2uk2H0Bbja98m6fSa2ae5oiO3jjF0q
kIOkL1o/ugzWbhnXNFumO9VR/WFTHqiKQKBGgMAKuBhEmfVtoorAxvQTtGVZxNEwHSVa/SIi4/Lg
w0k8mG5b4BxelvZl7rb5VXs1RsXsrS+bUCPdwHF90EwZWDNsPN/tJfVsvc8j0w3ltDv+iY9qLyDT
jO/xvom5UMqFCGBQdlKRZqXVpDlTJCA+GZb6Gw7G3kE4oBYf2ixFY4MZPaVtb1IWwD4+hCL/pAPA
kooBYcElzc18n66pOKDQp2mZ93t2tYSyu4fbD+6MtdMvkZzU0VkfHrly6ScdNy8rOt2XfR53dpwV
3Qo+j+3XDTfk2C2ZtTWA3Pa06DxpCk1naK6iXQrSOXdKc6GOM5BkWLSZyV/yacnfYq/iZ64b+YZ4
0v7VYoFXLpPRLYU14EhwUlSzn5cnIMSgSNbJ3QTaiI87kdMxHsIGviUQwnfdhkAFHLCoSIT3DIxO
ItKrDNJKqczEjyKx+gXOpxjX76JzSKb4wNPYfACzNt/nU6evwm3In8ZR79et4TMSECi5aGQR4pko
Wc7a0vV+Mo1+1ozRz7FwKA7RvLk7uo3YPGCl3oXxYq+9ztZTv/oY4SPLpmOTjrRCgwvnJ4iL/LQH
urlpmk4/7BHrXhjIjw/zzpZnHPjtFTZbdruHwQInZNofhrxJbqBRh3G5jPkAo/k2xVjvejrsbSDv
BUj0+9ZLNZfwdpCDXvn8QS2WIgSV7PuNzqm9ht1RoL8f5XMb7/mImj36Os4Euwqh2pVO7fQdc20M
bl0HX4IG7nZysyV07/NyGz3QapVZkNLsRiSxy5aa4BUbw1IMuWpu1kC19+BJhruAbtP7YdGf8Dst
qNo+fG9GIBhuM37ncw5zYqLC/pxLFX20QWPXcuhWcguzjn3pI+fmY4esDi3zLsyuaSM1O+RknPLz
2DFVQYmle+GgWFcs38es4PuSu2KMm+lOBlDsr7dgznCvU7Iul8CWg1QTeh2up4nO47vY0+Ahm/Ie
WSEkBmTd5Uo/8rZ3Yw3Rduuux17Ivgr0lMAv2DRhcMycMfvjxiZEM44X6EGqfPZ4Z67AXZNrK84C
XbUeyjADcimT0TbuFnwHN2Vsw/Z5zXaEYSQZ0huY2ZqwWkNAxOsFrfTyPunRv2nUEa2WJAVwaicY
g67ckmbnJPJk4s97vDWRKzY/k9yeIxQ7cmIUnP5xHrZJV50ziX3Kg1ZweGjaIdeFDpp2QDSF5v6p
j+F7KaKODg9yC4P9uKJV5CXJ5ojcrDn3UxlpMPG32YByWsFmu1cS3NSZR0tfIjIpzkuwecPfDVuQ
5nuM2z8RP1ZgWkZx8VmpKBnfLQvlbKm2lKdDBIrcSOwHBoGytOEWjTUN7dDdiA76ajFOIGrLffHz
VMTjBukms1xcTT1NZN1C6rsVPYjOivveX8Ut3opTpYx0GUgtrsOTaLWCoGiTbCuiFfp1ukTLXZDk
PitH3lBTZMiZgEwD6/Y+VIH+4nJAk1irLTpK2YRxjexQZKMSEK4LZAl1HWaytci69HELqMwAzCzb
+qFEJV3wA5IEPd5ehiI0s7Tu1KCKpJ1Dn9dizMKsq1XkZZLchoFL7Qvk2LG54jOjn1rnPu571760
nfrY5irhBdqE8WmFO6NuWKOPBIcHQZFINQSsbL8etmi403FvD67Tealmtasig9lbFeOYjE96GtJK
63QrLOsp6qtbxs9L2+yHTA4Q4lrf3EIjZKQMvbmE+XDY0PvcdPFTBguQrnoHtgbrAQumgKNt/RJK
JR7UPBlWmyxrb4yc5JOdzdLW1reuQXptbLMCObL8NEo+V9E0DwcxN8nTJEhY50snr0WTBLeR8PQ6
UpAdZWsgP+doixC9azDx3Wb2uHvE8AokboexIrmbTa3CVN7BAbguJ6XXpsjNSnw5i5aXNDVOFXk4
NnCiw9JoTybFl6s30NRPe4OXmzZQrucjh0JWaWzKtdg3oe9wyuPw71MxVD0HvsAlNI84dfqDRTC2
tJPq3vO+DT+CO/MH2G7yoyT5eMhUxu8DTnTpxrR7JdP4MnB4uVo0bocsavgH5EQXWSSxlB9i0uiz
jeLGF432nJU96M1zoyJ86ZaAo+69K2EFjd9xtCVnt4b9Z9HF2UfRtOGrCOP1xkF7rRI1y1MM0vc9
6PNIXGoa0pkxJ/Nt2jQxcCuK42UR0s9UXKyiG2JcOLV9ZN6kY0FfD2kPKRN0sExPUzL1sjS69wvU
ol2C7stWHpbxgDpSpEHPk9tBmeit67pFFBECTlPBh6xjpcDfLUFgYU10m0JiLbVRVqGFd4MG1hLt
eVRy+UOha+tKoeKYfMTBu+oiR0zLXQWLSKtF8eCqn5Po5aL8H8LdCVv0W6DeJYnnbxYBTRwP6DwP
0jbwM8kmiW8gvmlksWALKXQLSHPjjVVvIlp8XxoQha7o3eA/L8uGvYJNiT7NKvCQXxx0J1dAU3P1
xB1SafPcwvTU+x1gHsbPr0hvu+YwZt1yTRHUQy8LOLJUQzMHSR3MI5IDZHfJ+8UMw4dMOV8KE5tq
IMFM7uyahU/Qx1gOXw8wXJEuazccV4CqM6rftNZ+7joOKJcDesKHEci7GLG7oLTNxUu3jSRRtVYO
/nt4SrCIStqNHafCHVqXQgwZRckFQJquL22sK5tt7iNg6nhq9tfJ2Em8i2S4mgpdRSNQ0vJU7qrU
oW2H7RiQiE/0XWpjJOtEOPfxpwHGz2AqXcA8bw6QvIQntwJBTpmX6LY9VYXdu9HYMsOBm2xVBwWK
DYVFJoRu1eS2ZhTXG2tA6ZTGogFT94ODdxopUYRFcnvQVs39a9sKKttqxVaBEIKUUDzpwvlZpsuh
BVabTrazwfjNzMa7pO7gYBqR2Zuhlj01JIJ6clSwOi1TpTcaEH7PrRJ4DjSA4clyeJHB4iPcqvH1
v45BnhHcR8MRFsxV55PXRCdR9/SDbg3URTJYhvxCbkZh49U1ZgRdxHco/hclA/twz760tCE+PcIZ
vWO/zaHJ+w9WrV3QFRODDTxAZ9vwNcURgXK8vLcdCAV2swBQ+jvCc7LR0rbGzuK4Q5/C08KRxyV/
i5md3Igg+WK36Rph+ijYi17CJ2FK2FbisXmKl0T1aZ3CatrHZ2LtvEk4ifoFGAe9QzsflGIc9ThY
ZCXgI7qNYMcCdFc5KuaWI/O5MHrsl2zcNgUe1YEL7UuYouyw0rqdPO2HWq3wzOTgDibJbnZAP1Y3
wZA20LFckytbhHTOaZ1te0yPUO7G94rZ4SWAP2YpIolQXEEt9k4Nv8j4hUwCKAsZGuRba5mavKuc
htPEF3s0Qz7cU7t9z+qc875196A73RWY3P5GkiYuRZTaWx5u21ireITdyuWQclUwPPHcr9lpBoTL
inhSGy38tIrpqBcCH6Jnap0QXXHii9oJEqCNpmNTpDhHbbXE+/Zo+mD1AAjBUAOBokNsuEqSo07p
MlbNyPxbsDd+QzC7XefwkYleJNWKKcmfNaaw6wKRYLQG0x44dCOah10NOKHNle0S4b60gb8wLkDU
0VTuomsPyI+5JjiMNmSw10Qz8usNoVLWdCPmKjQy+zC4gYKwzJqolSUIxT5Bh5pt5m5kKbFVRBK7
vMK8AONDoRV8ciVcGbMDQAojOINAbt216LzHgs7A4bcekpkv1lhkdSbS4Ry0RsKMbhNEtOCOUyPM
F9FmTcWmJIeoFCzdEeknPJjMt0ERwx13Nath5qUFYfa2w3KAtdHkDzYgEt9zV4c0VP5+w8OuaN6w
vOZwR3wNYD8CechVexOgDJuPaC7X7iHjo76grjjqr4Bg0rOmWdK/oUTG2zF2lD/KNW5uYXRsv7Q6
xJ1n6+5hOGssmJF9732herK+MJ/Y+1UPHb4C4nXQd7NRoppmI+IGIskfQ9CHWZVzuZ5CkBZ9tcLd
8scaU+QbE2Ho1UQ5h8FQJ0+YvyAPSzSR11SbsMgzOAk7Pezw2Jt9K5AO2u6Q9Yz6ClFuh8jTMMHi
nvcud6c21fCXmWmHobNtVo/LzYeLuQHdcKmmbIsO0HiglJIYgceqdbFD6Q2QWOiLRWUwCMatmQEK
ps3cxlbZmzYKHatI0qrsACuDel59tsA3vEz4ltDzs49Ud5iTMAKAv5uDC+I1GHg6FcDUW4/kfpPD
UCIQOK5woHN4p0CX3O8jGIBiT5VKa+FgkatiMvb1Pnv8TpvAEAfjx4h4c6y+raab6qgxvlyXZPuQ
oVq4a79MWlXD7NijSfRi8XFJMqMh6MECjZG8jYcmumbdIDIYfZptLHTY5NdB0EVv29CLsw+UuYfb
jmOcBIs+IVtnJygFWb6VfWK4LrOVIvVt142bYtBsaWrb9WxA/dXxcM3DaEsOS7om74OmU/4OzJWI
QQZg6EgxqDH8gJEA7VaMsFLcSXhESJ2tyYamII+QS5gbkoz1GPLuWSReryXOTaA64POqi/XMLvct
fbfGK2joOJLNHRvG+HWGT6ItnB0+xGaUr3qRssCMJ3CP8ETC6tQ6LPlBf2iDFRMkhPFBGQB53GqL
kKAB7/Jxam1w0hybutK9yN4tdpHnJZmR1tCZuAEvkF0FDWHvwRj3GZZBm76paI9rT4l5dHqLTgID
2aOSO7Ze0BoGfST5BIonM4Zdmbib0mrPAwCnsc/9ccIMheERKd6+0iC3Ko2lTss5TmwN+BJeT5vs
4O5bw9eu2fxr3ixhoYwlCBYmoh7Z0HyDMZhUNKHLCwPcP4a0Cd8kPOSvBL+SFIHHjYNp/xWpGXbr
IdMflVuw65j9BIvxcq8s2ZqCLZKE2Af7fd4GAogmpOMR54Ge0GaYuGIZ7CX47Zt1jvQfHGRHxTwa
lRkTb/bCd6F8H7CBPvEupmNJweqflJpCiFnwSiLz/3mzYP91LRT4IP2GA0qMroKKjRzSKzpaOapH
TY2kybuFdzOqvMErm+Au0jNy2ZD5/cbHGVoDJEP5jm4ww2zHNULaIqpiSfzSnYjtRr6fYMXelpcG
4wSSz8lEpbjiko0LLRuqyRJUzCV01SheAn4UJL7gcOB52KekgnUu3AEbGdn6UotUE3+ymweLWaSR
Tw6UTiv7mE7TgqIyKzH4AXUs6UhSAefBaVAFW9q2sKRgComDoRgwHr6oDRltbBoY0WkCM2en5Fcy
BxsmekCShNWuNmrdRAfNsW8F/D6qbS42cKzBGTJIy9udzA8uZgtamD72qdbvJVsbxytIqQx9H0I/
ved3nEuDIRhmTVka1kTF1sxvVuwu3Ar8FdVv5SopIFmxqw6V4apBiJDnGO6yXb4JTVuSD8eu9S6b
/7AYiRElRd8wgf8HN3uW+utgMWiYr/lmmiEtPclZ5g5/L8/9qiVDNYRXAm+GvKjzEJSREfxVmwNV
xhYCn//XUaqLoOF+uEHiZNKQlE3WUQvzliM+QFSh55Do/uECfhWCLxcASR0R0vwyrxARtd/EwT7Z
kCJq++yL+HEB4w+PxijyASsukNDFfiil/2qaw383hOHPMxj+r0Y+/L+b5vDLrLlfpzlAa//T6vjL
PId3+ivmaP1vfuXnKIfLXElkyqD+YAI42pDLvISfQ73wpuT/cQnAQtOjmN6Fn/rPUC+KF76mEbRp
NA7ITcOf85+hXhg1iu7gEghFnhcBepL/q3EO0cU08CehGTke2AkyjDgiUQxbRPSbyC+M3cVq8/6e
w8eAnRaHxCOL1AqYcRtF6QOMk9oc5UAmfcAMkzBPihXUBUYWObn6uzkGVisyMYsLkSqW+LFjiK77
PxCUCAQpU6FH+OoncdXuE1nvl2EmX0aiVnAhmZl6hm6xYzCL2lC2sAB2kWDuKHPa1shu8PPIp/Db
ZSIVEgWXIEEA0xSsuqw9Z4LOGFHQ7qVfsuExQb05trvcqzgfyDt0dJAuYR23CEyglxDFPiiNuoLR
Ti9Qdt9g++6qMQkwlQrTwe7SzvWnft/5jRe0P2VwTH5cuY1qShSoST2l3aPOmOgqI/127ywsaZWK
1lHXscI3LpjdF5BT86CqnHTd9dwIdNHQipd2Td9g2F9ejEs7fgfGNKjw4o3sXa8JhXe+RyS/HNIN
NtAMrEfR5B50sSFLv4EOW9CE4klsr80mpyIAJ2VBszbtE4pEA2Mw4iKYG4TLP/VI013vq/evtO/D
5JhST07tFLs6T4EnSzhNx/CQYbhDW2R9rP7YtIeMBgeiKVElx3NgJkzgChKmbAlPAXvHxJoBTg4U
S4LvPSYWYW6P2SueGKOrdMi2D2gq5/Qe3wS0EprO0VcAq77qiY1rQzR41IB332CcoHXX9uLKwEh9
WFsQp8nc28rKLnuYdwoefupEW8EZJR8EUjjnTYI4JOMcPoA0XWu0sOm5odkGZ4ZO0i8rvOGVh9EB
qaUQ7GOHV2V0EA+QdEDobwrUDW0Rs78lk0V89BwJumL2Vp6AQWQ1bgRV5egw8+ueirmTp33qQwpE
3W/tVHRI7OrCjoberI1ARABRHjhXQOeGNIYVcMfde7CmvZyHocsQS5/6tcoCn6v3g8bRVEAsJtXW
5Sm4T8wRG8vY+8thGqFVOiPPpfObVLXdl3HONlWC3hJZgbDmGNy4BEPXIFV6cI4B62/ctHTXaTOt
n6KxSxUQ4WrrTcHlevLt1iWlQScI+gt+9u4KI7kieYXw/RDCG7otYYnZTcFyRfSYwQPe9/e938K9
7GYHXkhqTBw4yoZlyCWqrQeQ4RJah2qUczdojCxo1IDGpezwNIEfRheWBDH0veDBlLf36UR6U+rR
jtmthxvpbjDJxa+aYaBQG2NoFwlp4EqeKQYjSNbfBVIO7uCaBv1MEpJUV+PA1teoNxKRDT+3EJPN
4+4Xvj/kNvgc7PmEPRWk0pcMoefkDqNMzH5YMP0DRA4mSrz6RhJasM12z9BnI3mE8UBD4ySUtyD+
gIOuUIm2J1ALXp7g8lmQ2hgGZEQG0kXrKeNNfIql0t/WgL4kNmU3MZoHZBBE5NTVKgAbTxrAtmIq
CBH/NuR2h2vuAUAL+xH4hCNr2qKaJRYEpthmDg45ZmcesA1k6Rp4f+NDjInKYvR0FT5JHBlrTD2E
LWjjHs9KHlq18wpptvghUBtxhxhW8yrNeXQt0ymvY8aDvA56xNmQi/HhM4SwvoJpIMJzFpja96bn
DDIssOMLIjTugyEeTbWWlGKvAU9VAUcDMIYpkKRuW1oOiM6aGiPTWn2NH6AgXwKwH0USpWprixRz
orozNUGCEPiGflqRgm+YYFN5C3I1wniZtkhS3cYFQvzgVmcdy7pZxhUaqoS6RDEsXllWIDM+PIdb
G793K+bOYQkvsBZ7oHekz6KrlK3ZQ5r0YdUuzVYtUQfbTT6BTpv2JaqHAJGtEnq1f5waQ++GMbIQ
0jA0IrxdtZS3+7Kn/MhmicZq8a8tzMWIXKX9HlZh3wysdI4sUMMd9/Z2REt3t2+heRzBiyE+gfOr
fQi9a3RUcDps+3Y1xtmSJWD2IU41Z7BAK2wzTIQ/ENy/wlP/H0/H+m/xFF4ODQD0HxPiX+AUxhlM
Xz8v/We7/BlT/fi1n5AKg66yy1SMFND3Aqgu449+QqosxvulEjgD4gzDO8E2/wlS4W3uCax+QE3w
gCKijevA6XCZk4qX7+bIbiUMI7UultV/OSf1O/7/E6Si8OnGeUSQ4MfkEPIXSJVEGwZfyN5dSQwy
qCKMkKm7fcpLHOWvWyreGHEc/od9qScw2CXmspnC+02cWShUSRb2zBwT5wBZt1tvhxvHLmphkN5F
2GUFuP+pyLiD4n2h4UDu7gcaj6SaW6R14eLKDyoP+jJPbV5mefSgGkcqNNqQUbCS63AGRdqG+EwY
NlCcMfGuhN2QVFyYVzfkzzbpJVpHGYEd5m9poEg1IGAOBn+HZuYyfVJOv4asU+WeuBjAIAlqZCne
g7F4RJz7zWl8fJqo10H232S7gJuHl7HE6/MeAPVMEU34Pgg0Q57X82sacmzZy/zMNcDXw7hZWLAg
X1QuyE5aMyCYZakbg1vj8qZulxGZZC6+RSLwRZriVkqmTUVm/FFk/eOCYr4kvgJuA2GnsTemajR+
yhFcg1M0qDuIcpjZgZOSU4w/lYhIVemc4v8K+rAyu9SX3+QUqkWfg+zfo3QCsMAtULB61ckS7g+t
HB5yvCa6Hgw+cgDVcZ3QGZe/xlFtgZiR80lFRfb2BW5rKHCZZVUup2/bNMurOdbQdRucD6vYItTC
of3cDAGKuc6fc0KWOp4GVRoCPvFCGBzowhjSWC4qNc/NM0RZAd9ACs9IMOwHMNH71cpw92KDD12T
7MTC4Pn7IunnjVUbnU2lMqyDcIsfRsfAHZAcHq7QAbThH1CCHlyPi2q5oKc40Pkh5GBwJQwY5yxH
KUaVxypa8LNgqe96EwrEiE1UZ0ASZdqkF9odC8sOI4BVktxhPX/zOeg0jPhlxbD2b7CM49nv+C/e
JL7AGJGpWhcGXtpJ/M6Iu2RCIIUoU/stbGd5qY1+/f68xxZkpBuwrBC52A9thyWDzhuPfgbRiTN7
OJOw/YZNjlWd4mdZh9XJMiwVedkL7bxsLwMmhuFggyAS4kKw81jhlOjvINGf8ILU523Hk19n7BNM
0mjOKwJ3t12G3ZFn5jWDKaBMkRPAhsNiYtiN32/GpLAp1gA/qsT4hjxQVDdwLZyHCOEu2mDRDsI0
523Kw0cQlarEPAM4IPTmynhRComiKKq1kKQaNcUtJQ7X0HbmmpnAH9s0Cm/+J3tnthy3kW3RL0IH
EkBieLxAzSSLs0jqBUFNmBLzjK+/C5TVTcnddvu+Xkc45HBYZKGqgMw85+y9tlmHkDu6xdhmyI1A
O5jobNKC7nzJXQYsMgCcml25Bg8qHVhUU0Osttkcqa3OcwJ0NrkdYnl+e7zMdFkOOmYyuoEKu3UJ
nxL1aslJm6/bir3sFMV6sZ90M9syeuUxzNwyePtutZy3r4XFpY0JkSWEW6BgSBggwKpoWPP94ahZ
dpxwvH0bWdkWK6q3Q2mrNkxDquDtBljvcB7x28Ra0EXNLGMe/e+ttXjL4e1r7rAE8BxwG01MWLdD
KsLXKpHaQca81UXjtZhLaAfsrqxeNPpR3vMViOxbBIsJcSJPj67xNOeYxQOjEOFJb/ri0kmYk8lJ
7t0x/aRFyexrGKQuw8zItjhrkqBfdO0QSZ7TcpHicnZib+fY3GQFpLlLjXlcsBQsX8wbXpFXub5Y
CmZ31t6LFdJQbeKXiXEIrNa0A6fTTRQQsqX4bJvjCH5h4xR04ack12EeSxN/UcSiGAkWt5GvTnMy
bx/2xm1MruV+EcW8rzoWk8oahgBmMtCDgUsYe8FT5FTlIee0e8gd+rZva5PhTQaFDd8i1fkAuUd7
4HfHN7LhlmikdWvMK0g61Fxfdoxbs3TkZqqnCtMRSqOMCh/xl15cTtSN597JvgFS46OZeQLePmvb
k9kmy/mVaKi8nVXY2daaunajuZIl0JKMekAW3VCO5RtGiWrvhvW3mmrIyft0y0Nf+Wg2p5OlqWQn
muazi0B0C82LI17tfMhLq9xmWnyjjRR1ZZf6JvDmE+UxuFZNtUoAz52RzGYjwNdi0uCWwh75yDwS
16jNicDeUvy1eBmXJv1kpOW0EVXqAV/WjQcZIbZo3bFKr2ampKcEgoTro5FgII/eweq3ayfUj8uk
u4FGZgPntoWKnF3DhDgN5gyx7gRlu90uVlwJzB+1dqrC/pWRaPml9YbPVqKXvR+ZU/bNrU1tsVkl
6JcHPBjjgVFHuWOeTomI8An8XJUi0cpTa9A2EVvRBuZKeOWN5aLtlFmM7TkzcHcfC89q8wMe7E57
npHQBjFUcHUZxp7ZUQgrYQf1zGTmLAfbmPEiw9u9K3BcnmLHfnh3FLv5foJ5j7Vc24q/nGss+lW0
Hp3VSvSrb0l5WBCxqfYHJ5lnjAnxtyRjczEL96FvSpPbiqfOSrjT//h1f2lRrecpy0Y/hbDd1cmi
/qVF5c2WMXtd1R/E+LbY8QyaSfalGLXMn6rs2x+/2s/NVY6I66utbjjDAvBCY+7n7u4ygn1IlqI/
qJkbZD0JeFmobSFk6N/f199FwJ8EJRhoivhU/3MV8D7Y5TtT9+0HfuQk6CBwLU5BBios2o0mDdrf
zv9rhIJwhHgPzv0tJ2Htm9LmXPFeHDRZqwDN/Hb+J2CbDp8u4JAav6Ur/EAA//ZU/FFOwu8Q/8Sm
ENOwlhImtYnlWj/fQKB4EO4VUh6HSa/CjZEu2R1y8PCEMY1df5btE51WTm0Q3XZinMKTq7rqhfHi
9CgLt3qx7LR90s2ifWKAamzffZL/xUPM1Rn4x2n4Sson+40d+84I6aFOYpfyrGM6WOWrjK3pptbj
YkWlECNQJ+h2vIq6oK3KzPoTv5Vp/Ezz4eEiWQ4IJ6pRfeVRmusS8+7VQ2SzqGGS+siy+wxC24T2
2CfeVeY1pc3kTDqXhu4WNh+T7VxMlpc84plNPk5LsXxxGBbBHVhm8wTUoN0Crlb7TjV9tm1Q9tyi
EavmYOodsPVj3l2KygTmrVeWvzR96KdTDjzGGlrgwMasV4Ej1n4WPBJI4sJxNj0j1pnzXazVvtlx
oh1S23jh6Ak7r4UstLQuXRyEITRWVH8HIrfYlbguBl/rTJduL2SVGHg9B2IzsfQnrWm0rZs5Dz0z
SrjEC5pBVJJVcW7od261WBsHn4VzOGBzCoNMW9ZiioYq56hxgHUW0mqpYPoHObCE5yJ1c2alrScu
5ZiGYEPm7ommN4fZRFdMcnViExA7ofM9uGY27xCD2Xv4mQkjdWPkiILF9462WnqrtzSINyki3ReF
zQspraM3GzdGK4oxv0l2AyKN2UfuYN9NoRtRv9S1rXy2vu5B0LMFuO2M/ZGyWkWbwii6uymBsxEg
GmxDP2F+tstFxvpZhB28JlpFldC2VrSYF8W0yiCjCCaRn8Ve76fNQl8JXZ51kINhaBwl6L6OUj47
6exuY2kXN1nRTLs2opGP4idefKuBteJHgJN21EgNnpNR3szK0PZI1aMvdWwMu0xPdl43DBueVO8I
gi6/W4yZghWsXnpaUjfduLJzXmOnqw5Lri9bD/DYYU6akg6j0SGGcVJq+aAeOOZgAC3avdulghQD
dzpx0gg/mKnRH9CgjKRVMGT9ao36cA1EFvJUUjj5V8CDWUnNw7m0lgmGL09ENWEdw8KJyXYaO6Uw
L+7jSEvNc58lPUekNMzJFRBNnqCyrIFTIbszwzoCLhUWZBtUHVtfylnY5ZSc7g29HL9kNN6FP2Qx
LW2/KijVrtraa5LXgVZndfCKwTKuadmHp6VfzKPSzXR4tqck8lDPG+XrouEH4JTXMw9wRK11n4uw
T9EXeHRaA7srrWTb9Q2OHbrF89UAonimOkVEsu0HbUnuZ7Oc58MMtaCHdI+y2C+LJo82qNGj6qPl
IavxM7xDhe/NjEmDaMxIDKmjmK2gKy6beLVJ1bpZvqJXMo8CSsQqC9DL4wwB744+y7oY0oVHsJMU
1+mC+w8jJMWHZni8GpUiRVaM2rcJFzFua9mGrR8PVvvUJSg9/SYZuPopcpZDXU7LIYHcAGBBli/Y
Cz2kN5ICdxOPPMiMLfpJ83t96j/padPrV8SsSP3shaPZI6qrytemVR4D9bX2flvKPd55jMGKsqpL
UbzyXrvhPCXG8kG1pobgNRvNJWv3U2iEatmwE4j5VfY4Y6oT3mOdf2URYz/uo1lExOuUYhmH5yKa
VEJJC0bptZ+7nFsHGedF2Sz2uaZYHjZDCQ9xN/Yd6SoW+vw9QBR1PRfxQHOkTGh0ANeabvskMq4R
hfFgMS5X141U6EVQhuCVcmcsL3RoOsOn+ozzyxwdCTUqV8C9m1cWjB6BrgtNxEQzxJRhv8FW6XzU
hmLEVpM0mRfQASnEpnTtGQd9DMMYUoIzvpQCzWlsE2OwcW2qzJA56DEyqFSysS0/taJ7JBvEPg54
EuVedN542wOxUxsts8Jh79LOsnAeERazCgDDwJLIRkWvZ1exOYTIZbW5uIzV2DwYWT8RGhL3KCqG
wqbfY4p4V47ZNjVKbQkUHshLS6XlRRgP8WXvLE3rd7WrjlPtVnLrTg3dfXpuRzhySP+4gTSMLrwv
3rI3I8qpVemLOnfWvhhCGX/FJaOU7xwqNdo+M6vfgPR/wzoeBTgOrd0UsuC3udk+ve3hfx8c/+Tg
KKg43512ftc9/h9OTGWB6/xfsQrff+THMJ7oWt3CYI52w1xD7Dme/BjGi/XoyDj9eweYrfCfw3iT
QNz1p1zgAfSd7XfDeJPMBdpXdLw46gHHdP/KLN4wfoZUSIoNyXWtzWldcHm/YhMYBraMRuwRgliF
tZgCcuxyRTdL2qV+UVaDyzQmrZ1u6feZkYN0eMIgi5AmK6q8fTByq1saHheTU6Nq8KmOKc01AL/u
fWIjMLRhzqcMOlnFxgnHgAXanlWg8OZDqo2jhu4TAEc+HJHt5u2AuA9BXVddFWpOi80wJFRenlsV
lxLX/InAqkE/pok9X81WGD6kZl3hCLaftbYc9iOd4pVsCH1QptVlmqMTypnCCF/KzHiImdEUQRJD
3/G9fOQ5AVzK6QNd+kiAykIglq3s6W5Bdf2qVwZKW1LLhisw4KjRjbgj7aUZ+mSh4RPpal9Mg9oz
86KnJb0yOdp5VDtnj/0/DdpZB5epMXyk6zx3+67JmKFrK2A/zq3sUIXNuEuXxmHD1wp+MTrOcGI8
HA7XhgyLl26cxd1IJgLChC6FCNi2pPBEOHVILYrmxW+zvGEoXg/PXWPNH8KldOygiepqYmGFsIJK
WPJGUXj3xjMk9hoWoVD71rAbPEfZsLWjqhYs1c3lCFBxdQxjANdpnVV+ko3yaJPx8sFL5+nS6Eav
3ScpvLNd3DY4uFnorA102Vm/rWnJGMTL5HuzU2HA6j5hREs7h5lbmmqBZITr+BzMm3Kj90i9sMHk
bIhhvMFE07s7YxzH7dilZQD8YIh2s9HpfNBRVclAtGr85oSJ/kp7jIAaudYva3DVFkjP/JqTQGLs
4O7JfV9O1b0omvgiszv1XEIE8EN9EIyWtag7qCGO9I3RONeQpZpNb8ThFpsbOD00XzSDdDGJYRtF
qt7NA26a2Gm860nWbG5h0wc90rVT7IWT45dmngHRNDk2ybgnaCrVyiNoFePY5RiCCVgJP/I0YDcF
oOh9Chlgs4W23ZDto642HkKV9MdxHY4bCuEmM8mwvUea+lkfpbYZZnfZAIFHeMoTkBxLpzKZhiI+
84LIdsVlbivrlMXSfQEqYuyHNmbez+xYiA0nWZZ+sofMTRvWD5iwm3Pt6ssn1eXhBmzc/KFnnHsI
F05LgYasg5EQBQB9dq29nsupONcS4iKH1TRNfGNIwkBiQtqIOCwfbRrajEu8gv5QEj119eoYRt6q
7jKrMoJ2yTDDdvm+Y0MOGidkvAvQS7+Vcd0HM1QIb1cW1ASsLKEIL97E/b3squsmDz36gbr6Wohs
PtYePP5ppX4M9L7Ww/znVE+sDYS7MZBYuw4r1DEoLeN1GucnsGIyKDjIIAIZDKehn21CnVCQqulf
9vbN2DJWXc/9kk5e83/QqP1/nKmyL/2hRG3zVb2Or83X99vi95/5MVAlQpJkDlN3LYep6tvU9MdA
VTJrBcD7hkb/vvX9yJ0kctxkLySr0WLiikbtfT+F86uQOqmTBhAu3fwr2yJRC7/0HUHx25ww4VSR
j8kG/EtHLksZMQkwfocZQuMzC3BR0SowWagRnXB/Og1ikKqeb1RpLKtVlxmV7nikHurVLiUZYj21
LuI5THqk/EWR2cD19fHr1Nmr1JZy3Q2Bv6qouylcbYXrqY+cpels8ogim2G9nU0dPsrk4WjkQ0wO
ISOu+5SAoctp6pazSmXHw9QzhnPqNkTHiyfhRBWcMWFhVgKWDHDA6u8isKe5wOmf+nYO80GbZLqn
NBCGbzZ2dXSWJDyWWtPdoa+xTkB2PqZOrT0nKqedXxe2b2Eq2veeEW3hihO8Rv7gNU4Bd5NP7e1A
7Su1jDeJicMXMSoVY852nodsbZYmMCOGqXs9yr5VuDeBYnr4eQqdSTT+H0S6dVft6oVXjwfj1jYn
sG5OdwXS2/R7g5mNcB9IsbtChY9Iairux3oRlxM9dV9ltEEMbHb8kV+Wc35pudVzmCMzX0Q3kfEW
fWReebTrcvCVad5mc/axlozSnLK8n1JteckAWG4qM443GQK0HZLvIUiSIuAWfJjMcBs6bCNI6tdL
gBoj+dVYnM29szj6tZlp2o51nXCz1lMfyImyPojJZMS0DlJx3Zl4Sph1MUuu/VjH+bVUN8BTFhTG
2qkDNvhaWqJ5qDgxoMfHXxaYldpCucBgNspD6C6IWWRXX6OObp6tzH2w26SEpUDGpmhn4AUhfpjF
8cTBq20Xo7b7qJaKVhKnrEfMXWiboGU7THza/Nbwwv6zpsNwDBzK3tsOO/k5T+oY47URT8x643rZ
KnoDpiawwDdsphujNO9a1bFAuyEcSTO24aXYggpsSDaxQmmF/K729k1tVtkxqgT4gmRG3Q69xe/I
iizPhpj6iwhJGBq8RpOPDhTHCyu3dWr0bti0hIAGeZLiS5F8luVO0C1scOzM+sU415KknFQnR1Cm
3fyNcn7R9i4ynPDb7DnjlTIaVPBRweRPoZDjJKqioMpTcf93+fOWU/yn5Y/8w4X+f4C/F+1r+36h
pz/Oz/zonHv/ABlE8hedBBudy79y5TTP+gcjD/LKYNuTTCQ9utY/VnqbsGmIoyje0QijnqEG+9E5
N8mZFvxtpkG/iWr+QuecGKafV3rSEvgHwtnawpe/zwQD3G5wfumto1Qu3BAJ66wpumG/kJRwUlEt
D4tWkgBUjuP8BY2lcykRAVM7CDHelWVP76GttFflKFylqK7PC8TIB5sTFNO8yiYOrrWcc6yG9m5m
Y3jIWwn5pkf5m0e2+FhWIVTY1ElPxDBvSSerPxGumR4mzW0SEo/HCXteXy2fAVyj3AsZz5PNmhn3
rNPZCQtNcRE6ptr3JhMq3E1XpaT56qkQ10WKnk4MLYiHJId1m2u2ibgyck5AbUHFhGq6LtER7yvl
0pRro3VltCfjdtJ6DxpRpl+JOQFBAbdz8IfSrHeGQwkhSiN6Fl7inYWW3YjJ7q9CQzxgtys3wsYL
VtS4mX29rsxv5jxjI8vpaLpiKJCS5E0H0Qvdq0hBrLHPTy1gp6TfS6VXX0aKsZ3ZsDPWSUOF1ZfZ
Y22lNlkcykr3VT6lB2BQwHWtEa+8M4ugE0b/VLpJiCkpHm+7Mlk+e/NI77rpzdsIDNEBrENztk16
UtLmwwGkmuxw6fcXOizsT7nZTxv8yM6uGtSwd0TG20DVh6inUFCwR8A0mdV/0TzTpyk3B6ZXXZAf
drRgaW97qP5gosti08rwKs+q/Ki52hH/WLbBvoP+cGjqfV0P8luEjQ+rZZeAuLDGPTL78IjANr8h
emihjNFSJqh4SLStuaT9RWXN6YdoTrwXp7bRewK7xklPn7YaxvrBC63kauHgcjUyxBn8ns31iaiF
9jLtdXVvlVa1x9lkeP4Iev8gJ0V/LVt3wWV2kiv0mMtudhzICFrlOnfESAkqFppTm6Q1h5Uhpd94
DfcKYio0P+liqc89dL5zSDriAWiSeWF3ldrnlY1n2HWS5xps+rmIKnmL/2o5TPGMR1gbzAtjlCuK
tYyugS63D6hCPdRWrTrmWn+sinDlGxTSRWpWGS+IVuyrGiXHEf57dUhThQc0x++/G61YXqtqvDDi
0eJ2rJuDhu6Cbm/3GveYk5CoZ2JrVKHzCm/mq6yn/BjNFeLNOZfHsg6tneMi9pmdwvhgWtlnZC1V
hGrBMl4ct3goB3P50LbVjHO00G/L2EaDNcUggwmEgHiwpoqd40FIJM6QeV/B3aQ3DgoQTEKo8z7T
5Yz3xbAKt5ZEPbqJngcDuqYtzt38Io34EkfTpE/QQ6pw4U7fI8/t8EoThYSkVjx0ZUGjcrRPJYa1
AjxlsNhOjuBDpdmtKQSGg1Ad7HnsTna4FEe8Yviaqj7Di+aZLygsMBGAGN7hnK83TkvwcVhM6V3V
6tbXBSd6YGZpHCwxsCsMwtkznoTpEbmRdlsZnGr5Qh34xXEGVgiHxY3GAGRUdn1RN1gwA8/byS7N
9yEwiitcaArOyi3C6uFZI3SShAVT3KZ6ZB4QruttwHhoOBf60Hw2u5krsfQNEAtnj3l/2g5K9Kji
6HE9dyRkVgy9F5VgG5tLZLhzdL20ZbbXOOhSPM/SCZphsldPFv3hiOA6FIgtvaKyXyVu3vAYLTMd
bJV5mDtpgrDMtYnyYdjoF7Q5qquZg/lWCO05NbLGZRRE2Zsoj5Beuyb8GatFgNTrCeKGzqgC1yUN
hNo30qz8pGBPX4Rl7N1KvMvHtpVT7q8S99uk0zJAeBwXaXS92qkz7TmquDc6VLWOU4ipnwe31Dnq
54vikKrsLaQm74PHrnFmrhU/kRKeXObL8NEjWeXAjrgE+EaHM1KmhFtpTC/b1AaDPWveJQLn5qZL
w/oq1cca+2iiQITk1bYUbbQTHuyBxYirrWxr8ykbc5TOHe+yCd1yF0+p8XVxov5qJAXv1TLrdXPp
F+s5zlXy2BliUD6J0d4OP060h4eAv32OxkATYXwjBNG+zG+lP0T1dK/3fPRFLJfNPHfVtp0M98Jd
PXObSZXxtemkIzcanRdPWwU6ld4ve9TY/b4AwHHMvKV6VD0wPIQySMbC5SYbTGuL/h+Uy9zpCx5t
rbAAyUy79eh+FkNknJhiZR/HGhbIiGQDJR/bbcIjfkFCZnUA80k4SlY33ktm28kmL0b9WYVk3rMy
xcewMzazYcubpU+1zxX40VNFOtUOfEt7LZJCHSXi6x1cw/ZWzaP7GI0uPX8UqvdYdGAADA6y+RnM
z86kM3Ru5vpTgan6s770LP990y0IQScr2k9YbzcLghbfaLULid4cS33RJJhZsJOTnOILzCEJK1qi
365tIvb+NI0QwHIQ8dMechEGIq+7raNaHcqYRxq9iZNhJWobKABO6NbfPDA/x0HFhk9ImnaZQBGC
wpTfDKvlqZP9CygIIurL1ZHtMuz+lHX2C0ClVz3svzlqeSGd7a5AMhWQEoC0zazzY4PJm5F28mCg
6T1VseM8oFQ0PiDZKj5TQU5PTLleAJPaGrd6MtPQPFUR76I/VTUz8m5P6xQq1xVHLWY8KDMzXW4T
o+wsGA9JfDlR12OLnnr3pu7q2X5u7fBbj5DOpTk38sUBCDSqnQbpLMBfsSfooFr2ObbQq6SqtfKl
YgHl7OUNG8GQY1dT3uUnV8sarJ2pAXXJzC5ENBenvkmcFznL+qPuhFF6E06xunBiSamF0T8O92rJ
FJ1gMEBgHoj3kukX5tCt9ijrcJJbEZNlBFwQ4NWxpqjYFJqO9ggl7W6w2ycSzke/mRDwEqiF/T2y
nnBdjgcUbYSn5F1/5m9OOw+BXwDa6ZQ01iXFM153XSuln0XsMsA+tANnkcdiQTcZMyg+sYOQlqAl
EaRAJYKoEPOZpmV9bvg2Twu1fhcn4+vKyD81nq35raX1e1FMM6rM9bhFVlzPTNFsLpLkmIU7UMuE
xZRhd4AWaQVZ7Sb7FrhPMIfWbb7E7Sattei4WFF3BPgXnprcSE6dTlkpFOnKjqgu49AGXRU59cfe
tFUArmDeJ/WQYOlvMYeA9Nk2iSq3Y2hViDrjjI0srGB98TUfenrofqeMfE+yq/7N6nEgB1VWQYyi
pW+KL6hmbfeJ0WfhtJ97y6kz+RjWQFS6IKlVQurF30Xcf1PEEeNJAvcfiJ+eMKolRfS+iPvtZ/45
xbKwMqz52zTkKJgcqqh/TrEE/4tKjBsUNdNaqf2QP9HjE5Rv9PbfTKOr8uad/QGjqdB11jhkOXTy
/kIRt6qb3okEdVeXuLpMyk7Dsojz4hJ+Uvj0o0hkWI/nPv8StYq+xKd3n8a/ETD97L6Wv3uBVS34
TkLUTCYS84kXcGkHxW7u995rMpwhAAKF+eOXkr/Uo1DaMefS2jSZGFKP/qo8xCoklISdcpVKNesp
dDPNIMxm5pExslp+bNMpcj/HiCI6fc8T1jJoLhWQWQIVTb2O8i8lwSBOdB31VswUcR82kU7Cb9F/
TVydsfZlD1BAsy50u1qOqvXSsHlwU5KibUhD4cPMkIdmjDy16E5u0rpkFDBz6igIDSwYMLhmI0Hj
DLaGvGcc2KvA/OR1nN2TJRUNxDOhTnKIA13pAshyZvQARW+cGjCkj/OkepIi694JlmFW444QXWXm
Fw5r8EZO9nLGjyLHjxoKIQQNEeoDtzNIJ3HwFF9bGjL9i7TzYoKuIc9ZxdYciILRqqDL0m4K945q
knb/96rx36waUnoMi/+zYjJ4JSweXFby0/D7+0/9WDaYcKNI5C5eQ6fXFs+/lg2c6Ay49TVc8K3T
T8vox7qBbUog1UOXsc7veB7+uW6Yxj+kyS90uFPfRuPir6wbv7DY32jzwiC2hFAEnZDJddL//rnm
eAwbtO+nM1oKgqdHiCzM91IHNC1quFtbk/MpnThVbXU96yiwrOExs1oOc61X1E/vPr1/s8iIX1eZ
lX2vs1KDWtCpzFcIwPursYq5yry4HyiEC3GOMhpJfu+UCPKmgdrOH0arf3EY1iV+k7t4Suu0YYhN
1JZjQXFxii9e1+FC9+IYwJJS4hGXlCv2sy3Dr4Kkr+m7oxC4QvS1/DdXbPy68K5XjG6ZiAcyTXQk
BL9ccYL8kSia7kyWXRRtbBL5HgfAA+aOoo6zzjBPIt0kHFqRF9ogeuZMN/f50MwCNGHZfeHU1Yog
0Sq5wclPm77LYx1mcyMzQq7KNL7JegingLbaDRY870Mb1xek98lpm2DRvUqaeMi/P+//8V39/mvA
xc6shs2Oe8N8e9PvFnvc3oC0KtWeiy70PpQRmxetICorVG79dENDzruvQqGe//jrX++195sYOEyq
FAcXH/cif6yX9e5lpT5FVtVGxblwF3Emm6w/o3gi7S2MP/zxK62C119fibYqOBGAJx6b78+vVDE5
X2qG32ew4dYr4ZR02sLOnQ0/q+KtXhObFZj6jAUHIPSY/9lNs94UP788N4ohDWzraIERsfz88o5j
JoBMIAev573XPO3la6bWa5BLjj2Y3r4/63z1+1HVb7230vkKyY6sQ1T5OEXMRsf+k0KZTR1glNBL
DXMTu/P8tdKGaqNr4G8DBBlWc5CmvfTfD5H/8fb4VWvNuZfpJMvGekKCiWGtipp3X5Ru9xKldahd
iT7MXxMAThFG5qyjZKXbWUSnMU6yT5HrwfxeamKkgMskARW2861zlqUM5jhyQAGlw9eE8KEvg6Ta
Ov3xV0y6yK+fMl1zbiLa7h7CdTQ+P1+l3dB+auLOvEK1UYWeu2HXXPZrsqbHzKrviT6q9dshn2Xv
A4CgwSIKxCGo+dQ6zs/Q6t1VSjLjd9QYPY1pji6SzqtfIYp4hNfsbjgThEH/phWA2oduIEzb4jyu
YoJ6lRVEkUBhAHkOtYExxPkBI7y6M9LohirNnHzVO/W5Q6nQvWkW7FW+IJLZYG2w+mXx9dFNL9Uq
dUDDYp3iVf6wvCkhRj2GpsRNl9BsXbUS4yqbEKuAYkmnz1Vbd/e9rqGuQJPt7MK27unWGsYDw66R
zFBHQ5NBjyP8hHULpUZS1NpHiAL5pgIDeiR5rDqK2lNfkqGCf4AEI7tP3tQfwyoEYT6FpGEVhwjL
8K7h1k5ba2zqnXhTkShmDYCjR2Ing2EVmuStieSk8q7pJaJCIUCrO7DVGGNAfB6KK1Aiz1OuxxdG
41X3EjIi09ZUM1BF5Mura5fNlh4v8n18cdEOc7/+aqzCGKI40MgQnIFepnjTzkAxoMm3CmrmaNXW
NKvMRnVmfij4q8QNrSoc9DcoctI3dY4Tjg7j0FWzY63yHfNNydOg6YmsVd0zmgh9kjfNT8qd1O3M
Ny3QZDrTpQ3IToXE6dRdnoMUWaHLX2L09sby0sIgWCF2Hn60rPxszHnaMZ3ru76v9HOXddiSgCTW
y54Yjy4kDyFJ0CEbqrzXHc08prOJ8LXnOwgBA+urzy+Gsb0pwlWg3qlsrLd2NkZ60KhOhNe4yGwI
99nsjIydJ+V1l3aLlS3yx5D+2IjTTmo7W4vT8Jpuk2lHARJManJhZm2+K1TSeD7wJ9B/22lFzWjf
sTNziNAoKNuQ+QnC8TGkIeqofNuGnAp2dDryJXAXyYpZgPsAYRI3EA0GhrPtDVRGUrbKKHG/af2A
F3Cjl0ZHCITbu2f5ZvYvfrP+F1NbQwJokV81QJOj2CEorR2WGnETwJrdrOx8Puhti0URr7fCxEcp
rvYNMakatmvLeNKqHAKBadoZIqQs17VrML0aptOuKJ5SrK750URbjUuTCK47fKcmkHeQjuIiHuMW
K7QTI3GjWhiq4p7N2DxB2DKyXV9xBduyQ5W6dcW00IRN52q8yl20z1uNR6UhIUT0pwaru9ow9Y76
1XbI15k4LeeTYiHG/iuwM4+uNxeQI+UBs3MUqHoOEKWQRhCiUZubpEzCzdKHGTLssak8EmXH1MLX
UKcLQLx00S70UFk7UYWQ7LFKOtVWzMSeHuNEjNE286wY2Q9/z1+nUwW3T0Q80jQmwEfh5mofG7hx
wFwSniPjjJUyobvsDpZmPlCLGP3ZrjxmWAV8tSvZF2xJEdE7/IAHzNXcEe8riheIvEV8qvGZ4g4Y
5ZJckDDePVipIV/lFCIMdzE8m0QdTgy4WntBLwgoMyWXxiRaPcA9sU2It31R48jJIo3S4b6V9vip
amLzMDhjFGLgAJ0EgjXk90hVEnBcNAMcCeIArNu2k+JBdJBu/ZFmnMsEbHboqBt5mhwaUNLM+xj4
G9eJ5ngfCr1eb840rVuqozZub6YZZ3eg16sAMh4LLqyE/S8u2MG8D4w4uLtzVkm8GWLFl9DoCY0b
NOlZdme4eAOPk5WO/VU3devhkynPjcw0e9qWtJzHY1kuC5BaI+8WAgqc9c2vlz6yPnFdKw3DkgXv
oq8ZVPhxVmZL4GUDj06laCfeFqT/oq3vORVE/D/WVKMr4utaWDPMPbOK0efHY7OiNbDlrjaUvgZX
vSKttt+9APw3cHXeEQsIsN71nNwV+QfkFd6qe8fDQIBuxn0BBf11LGDR+lOTzndmN+ntRcQxN0X3
ShLUvctusYdPJM61F9UvFmZBhBxWnBin0o28Hlk3RMHN3Dg1kG2ivvaVwcdKtVrPnzOVyZupb8GL
1shKsqcRfWh7ANudfyMgdF1DaHKhsEAjwiyCVJR2V9m596TpYb7LxyqqfaQS9XZuxvguIX3nAi9n
KjfSaAySC5W0HB9au/ehSbUh2iqj4DFZtND0jlZRivprzoI8A3jgltqSuMA98r/sncd23Fi2bX+l
fgA1YA5cNxAISy+KotTBoCgR3h14fP2boDJvkiEm+bLaeRt3qFIiEUDguL3XmisxAf1uQP/2PovM
UB812ekoOtys7VlpjV5l610n36RLnI0ysU0/zG4rtR/Eq0zNKqcwBPJpwHTvj7m2hHIMoRXu8TxB
41YABxLE3fft+TjZ2aekb+qVYzc7kQPX283DErYDF72ZaTgj9DgvrFGcKS3gWD+qi7w/hiRJR0B3
mjy6ZSfS/FDJUSJxx46bHt9OQ8HBHXqnZhWY6k/05rX4XiuptvcwkZR0+ox5GWZNhBxK0luC13hQ
gmr4jvQToUpmAyrYo8LSrqn1BvNWdnUT+/G8KHpjvU2Mq5G6sHmRW9UCjMfRYp0LDbeaN7G7aXws
53xrg1PQ2ZezvdQmmibzkfyMct1nBENsZ6fm7U+xWtnrKQCG61ENteovIDy12yRC6shwiN073vW8
uSpcFI+bTq9c8kvB1AyrsfuqU7F38Jykvf3ZhCg/wFYIW0HkR+b0N3XQuJCxQ95ov4oNvk0ODkh0
Y6NNyzNbVpFxRTpCZu1Ji3e5r3FUwvNUKtWwzhsw03QE8649zxAIcIwkEXbTRAthbBhVdT/VgnE/
YcaNEQ5H9vnzrvRfD8EHIhpSchep4t+XUs4hgpS0JV4WYP/4ob9kNCRWwuCjS/XsBvij+uoiluSo
6hKB8KLwqiKsgQKo6vazFHK5+J/qGWsxFnD24x9Qe6Vi+08KKObzqfTlYc61QZ1Rx3l2KhhUSl8f
M6RmJTXLbHSYeQ9Jqc1Ci4YXWnZ9Qugt+q9qmNtEUJjlTVxNxcU80KqonVzVvALOia+xLULUmM40
n/QxvYxwuwGVV9BPAqbGScg+pIW9sKJQWNVr0xlprcHFXRJOAcVtoJFFxz4byjM1BIi4KvXsrIpk
emWXhrPNiYlitx/YW5FmovXCXAnWTZda4MojuU/ZB553zcSugwAlhVQS2lorUqD0o00I9bc0Jydu
PdJE8gzqMkQq6O2uL8hNKGshhtVC3d536vc0ncsHMgOd8zk1SCeQowNdgrmRHDlrRK9OfPYQjE4I
Rdwl4gs5tbrXaMPsUqkrjxzA6ye7it1LIymcfRnkACBHPaipLlfaVYyMectuTd4I0FCHJGWpo5AC
a9bDC/iT4CwVJgVzP+kbBvYklrWLUC3CY1PNymNhhbJdaaB1Lpj7i/0U1/e9O9Y3oBisbRo5/eeo
attP2BZoa2fKLL+LwA7vpZJiseog4AO8CcmxgyYE+twpaI+zrJPlFMt9ZLqp7em6Jh/qaRw6TxfD
F5zQxGp1RfY9iyGhuXPcbjTogI+zCliIU+klZiXzkMq24iQ1z8cqyKAmmnazsUen0deS9iKBL1On
S77PML1nM0cnk6fU8dtypdnojZEdJ80OPFnmFjdKgA5OhqDDxQK1IwHQvh1rKGAozqMvKaH1qTcU
laEjEYFSngMZ0ojuMmk4RzoHAKb/Md3XHDvPO+HCT+hKuomrSSMoISKHHZ3uMpcPTcFpajaAKZOp
MjwhWoS6WiH5jFHrL+taEhVXsQVpRtSTfRbi6lyb89StdOnk51WrJGe6YmiTRxqhUFalmEhqMcsq
vAtQAFkrtwvF93oc8OSllQmYP5P8q0rNd3M1s6T0Nsl7pUN1cM5N9xohROQNjuJXmDC9aOrx55oX
yBr6x8I20r0q2QgNiaKAqW+6aSuKaDzOKA2aTeK2xWe3TIJ7JbdC5RDUep34bmFrP+pBbagJqEN3
02PHC/x+SrWvLSexgq5k3V1rpHh/kxNoercatIdUGhIZ6NTCoR/szNkJA6PdSjpuuWNbw5qdG6NY
BW0ELLwLNOOOfUZ0rDnDf+9QXxQriH1T6NlyznZVWDjIj1UbLR0K0D04H/eWwIyS9ntiB+DgUdJl
sICbcuNERf5ghpH7Wcbiu6IOi0RbGtRlrOmnWdGk553QymLJkynuk7Cj1IhFCWcKqjn5tbUFO8rJ
TirYyCUxZ0rf5auWAvdZpJMUUrXyWmscV6BFYzxLFU44JkPhO+QBYY+2aXL3oE8IkIgXik3nz0Nb
H9JSI6FIRXU7G1Hi8BwQrqFTYUaTxmR7Clb3LXD8+EbvFXNbxsQCrxW3DYQvbKl+1TEo+8Ap61Wv
q3jLXUplyRa/cIaYyagvMCnCkHdLo72hxiN4sHaefEnjBEt5rbXGwGQWdJjdx8JZ9DLVt96eKrkT
itOwE3Vhj5jq1FyKRiqPJRl26Au1pL+a6klhcpkjl9Z3QlaSK0S/UZyo/mYNE8lzJK58nUShnRtN
HOR+OzTYtQ1zkgH+c6O+jCY3AD6oV5w/oyHYR7oC7UVTq09h2lRrJ3WHo7QkYt8shVhd2AeBMwrl
XQHWKqJt14cI0RMO9ShaRA0OKL8NC7PbInzA320IBGpkuEgSd1KiBdEOW36tjvOP2ehHMsE1q16X
RpcTwIWUHGaZk1yOhBD33VFktUX/Ssihir/MSpgVu8kWhPTcO2RPEuAYSUNr2/uum4hzCkiJX+lu
Yl1qCQd+Dnzyxsoz9QaQQ0ioGHxyoKzzvg+HO5MAxJsae90NjJwAN2ucBHeDtIp7hF8OZRm7GBD1
hekdvW6sm83AsHJisukx/OZXICJIYQ5zMKxxKi5cdoXgzsAuJaaEaqix2iGVmwBG6eSM1I5dE9fU
5PkF2Rt8XCtVNlikIh5MRhNsIIkdYaVsrLNa4+MDtdTPTZPgFParbfBJONLCPJcOt+DcHY4yfRD9
NGZluiRbq8O6o9Tl2QT2HAVDVX2CE2XvQ278saJQsx8maVJArDs8pjUIHJGMQJqo9O1CLZs2iaCA
PGpt59dt0PkpzP1+3ZFUeNTb2eaIHmHwGpKrOuvkyqyJAArKrBFMsmlwM8xYEKxEPychkryIYhZI
KZyuvArhnm6X53kry1E7c7HM7Zgu7G1SSwXgbt8bPide8zpz5+gH+sd4F48KvjcJZYjrqO10mDia
XSP7Grbu5Lr7XuuaOzL10Mto5HMwnmiuojRFc17ZBMA1AwhdMpMmdY3hn4NNZ7g1hTCCBlBvol2k
1aKBCIhVoqwycdmleXCOCH/cNyyM8Yq63kXhOo9qGbuPWgOGH3+WWd/HiEG+qcBd902pVNvCiMAi
xT1TDa9fxCItMJVReFftTdwn6VXgsgWp4IKt01azvupl7Fzq5Bz5LcUuyHVupsfbeaAE4Uup6+Wn
YnLvY4SpzNgRpLwjspxugac6euT1+eB+jZUg/QTepKmvLOTDzQ6BdQ26yCJ9mIAwrVbPdKuNWcdc
KFyE9aA4AbhXuDx5bC7TJ1mHBJAazoQMykIv61q2FxXFog8Nh2scJWVybMkrznddq0T3ZmWY8YNu
McQ5jy96IDnMEnFQ+ksqRLmUzta2/CUj4pXVERVhHl0kRjVqI7a945cUD/9j0o/6ndt29q22yJNq
dEr1IljKF+kS9hfAGl2feza6Jgt9ExPgk0DvlKB7shcBlFEuWiixyKIa9FE2WtudZTvZVa1huBAw
cPlydPygCKuKtK2fjBlH96qtapRXQ204i1ouznaynNprmiLp5HW01xG3SbK8bh2rk34+6/N1BFMM
TdAvqde/p6f/nz40GW7oLf7+8ESdv5QPP8qXh6dfP/NnF1qloSwMx0X8RMMJeudfXejFnW3SxDQ1
0PYo0Di//NmFRtaCCoMWJzm64pcP7a9DFF0V3aVvbHIk0v4ZD12cNsQc23FA5NCJ43KY4k7OUCoa
NzVQqG7ipqwTKIiuC1v4XvauKOQhUXMbaWDKGhOxD2gAXpln4MZz0ppzNJl2yw5yEhVeH5dUAuO8
+EMvQgQONGqSZ541Ed0vgUTqxGYcn5nhAD1iNfNfg27HdM61PqsmwvIZk3GXd2N0pvU5wSO8/o6t
IHpRqPD0KLbyA+nhlNZSY8gA2tXof9m0FDJovdJqiRL8lODQIkrQESGgXYR1XeRexjGMQZJ3yC6G
IafkHvVV4m1ZC1h+VvRcAYoTd0xN/le77t+aw0c1B5u0hveGzU1U/vj5n32TPRRIlP6iF7BvXX7w
j7ED+FajW0sfHKPOa/sOf8XmV6gcq0/KDww3XWNA0ZBD0fASXgARS0MN8kzQ0s1/Unpg3Xvd4SSh
HgkI45rPgK3IWCRpL/uwtQw7mbscMhS7gTM7ReUnF3pj7NN6zSmomvdD3vfnbIxihLWQYUNT2asD
EJeyIwMUBWS6rhqRX7vkdl5lnXpnBmrI+k1K1KYUg0Mvgk6U1Gw4SpNCjBFHXEp+9kWVke6pj6ij
xkE+uEZ+bg3ZuaEMtNGhb7XS5OQ8AE5i74l2WMZPndrFFznP0avtiuiYggxCVXFIiDGxJsfqfCRq
7Mpit0DHbHhY6NMrM6XQJ5DqyzZ+arAArHP45r5dOhe2MW6H2CaaKSye3LQ4H7T+BukqSxz5mEJP
z7tpvhLJdFRD/hUFYnwM8cNUYb0s6/nRbNMDIYePIAPu66kBRxtkWHMi4wvyy10sHWvFIdD16XsR
Z684F5wr7tM+e7DVGfpRONyoMj1fnkCbI8CnuPKUVIUCmKBNNkZGD8WAr7DqQjqw/dCTrDvcOMWI
CUinXCwz95FtkLultroLw+mYdjo0/IyuFpoyHoyqAl2JD3pEEumYjrdWNN0MFVp1A1LomD1Qon6A
l3lhRxhYV5ZofMENDQK5UjtdCbDvm8loN0TaUw4R6WFGeroiCgdPvQ7XUS95UHokgTASAbWCXRb5
SN8BVSh9eWwJhIG8tzzLKH/otAnL6jINtgNhtcu1KvKdfKWecZarV60+bBEVHzUnRE3dq8fK5qgK
FenJYHb0TS0+JxX7qPPl7JySUIck5g45+N/NQRusstYijtM1lHXacCFoF8k6cgXRxGZyKKf5Toqa
Lok53kLLXY9TQcuYreI6KOMH7AEuVf/x0SnnI73z2KPAHF+ktX0fj+p3eJCX7hBDjRyI3aJwNZPy
vKvH/nbG00a3lSxMaewoz0UkPDgZwdhU7uCRHS3ifv1h4Pt0Dc04uDZvwjgv2T46NNuqUe9gTD+6
xtCu8pEjdBtmBxoDt7XsbsWYPeVkIHiqxZG6y8dbI9AIUItx+ZITwMmWHqyHoQCP2vLctcKCmCHu
y7pI0N+bFxVtjU27/NyyJY5GTtmDYd3Htpx21sjriIzpotKV6lsSKMCmk2hak+rbXxsWr102hgGA
UWF60Bv7HUkH/aEuzX7f5JazH3uFM0M0ZX49VzmHnmraqNQTDrQjG09XMuOx1ZpvUy+tM81JCRyC
Ih3XYi2XeN61C4t2DW12eAjsksJMWOnAzuiKF3dpEdzlv+igAmgrqWYQciNC1Iv0G6f+3iMtyB8j
a6IoEFNZmKRfC9KhqHVZcIPiUYYHZ8GPgvu9yOCRFiVdEdIB7kh1Db2mM02/pyU2FpN8LAqE3gUR
Fz7eHDosExiHmd5LHufovkhRvNJaJJohoFyo1fpjSZDtqqlzil094Sijrm0MmxwBPgUCMw6GLOKa
uh7hCl4KlTzaUeelm1L7fgGAd7S09kEvn+jJHoWVfqBUYSv3Ug3ELI7Qip3UInizEUYsf/9CTRMn
Fll/Q1ruoJKmK6Or2yWI4iI2ayIPNOvXbuBvxTsnIqvnq7FzU9lnIS4kafD11VwxdIWF/2sXMtTX
dF8OmKCjlWUwob9YTK9+lcDfBZfiuDJMB7Y70EiO8SdXGmx7NJIAZK7epg9gvFKK4hPxbwP+QQBZ
5Z4/qR9Iqxbl0Yti/HJ3iCNZwBFVoQa2T55laBRu5DQBxY3WjPAB9bflyMBWDLEbFDPzlvvNsvko
G2a392/XOAUmPF8boL2Kis3UkJa9frJVGg7E8TnFrsmlsU7K3LmakGos08WR5IN0h4bjcYBru0mH
vj/QHGTcusS1y2h6XBgmYTEf4cyy6hrmznVzxUs4VGHvPw4W07dj6QCDiWdBkEznUG5ys78Z8/BO
NSMKTqO46JxM8Sjvulu6DdXX0DQtTzhMD+/f6RuvEKUmBGwaLAXQRCdfrJ7Fbl6SfbyL9GYjSvVK
deerfIaz8MF13nqiApUZnR2HwKTTxC13wNPEX/KuupnYN+N4NWmx8OnPg3wnp2PdOOl5G2r5ddZP
V8Cf8+soZA0Vc/hU98zLy1YlgXmw0vTxCEsWm+XQ3RJ6fkHBdkvln5NDFeek8UTWth718T5EW7KF
wlP5YzzFx44C8g1xuXejZNnv9Fgc2tihBQqd7yiK+CmITYuQRnDQtDzK7agkT0E53zlht5nbhalf
GbtoMndRVABEz+cl82U8pjYUJL2brzD+Lax2frfrIM4wOVXbGnus9x/kGzMMlO+lKKM6JDU4J1/Y
bCt0axSjoAOtPW8nRmY2s6LcrgzG7v1rsVH+bQQidkaO59CWQ+P4ehRIfYrtTEzFjtxU2jXxIS8/
mjCfR9LJKF/0h0Is/x/f0Mk14qhO20xVi13p9oC041H3RDA/LjN9PBM/2oIlTHWxA518QcJp5NsF
ealj8AXB13eHYsxKR4HLsTBBbpKwiEcus1M15ecaPPvZGgwf4lK6yxBPrhLTGFYwRpqzjLBekqo/
Oy3/2Woc/M8T0Xk4D4YVx73Wq9262qBNiACO1Pq2GyvCZPX4ySx4Bes4Pe/H9JCaRPSA5WODqtHu
NjXsZwVRVL3a3hAPHPnCmI8ffCdvjFi+C87VuB1Iznt2XLxYYgq9akfoIMVOyzgoIESMvbjFNKsr
KfcMf3GxdSfrbHIucqChXtBIFUFBTuIi7zJhTL5iFcArghkPlqWV6y5S74ekIv1Rhd+V9tZF0AHf
6gLzInJ1jAySmagq8cRCE71T9eFxbhasSfxpNNgd0swiCwHUfhqpdxMbsVWFGnBrZBQoq+EmNK0F
UMr7KSomvsbqB0KFRLLOg8zd6uZ8h621/9Wa/9uF8Y1Bwpqx/J9moA1eOsYvl+EBclnWDn1BpEOx
ZouD7HPg4wiUhUEVfvCN0Iv+fZwgAkZnZ2qa7vw2JmthTAivu2IndcRlmtWUa/IpDwErFcn2QO+B
KFKC5YDULwbKJGEHGGbnpJvSgywDC9SnW3kgGmvfteYch3SDzXJyvjepdqb0zmXmUkmPXHb7Y1Ea
a6NqHsm0uBmz6Zjby2LMaxYa6UMwLLtU+hTJrJ7XXbGmqI36lWpFD1Vz0/KVPh8vacggUDP5hy41
SktZokyrod9AYydIdyZmc3TGq+dDEJbrkpCJtDwU3XAbtxwknTTsKJVz1DPn4Va2IRGowsVQ3sOQ
1K4IH8X+x25NI8UqLtJpvfxByfkvQb+8kFXX00KFA78Mo2Y0L0p7uLWIL1plaK8YT5XiZTW7JTVI
yDJFm2tX/GtoK/d1YjLEKCydueb4KBd0QscDTrL4PDY4s7gjW3GRifsk6m8GJNueUZo0uUlm6yHW
5mS2y5AB3LbZgUPxNg9YWQi35sVkdFgDUhLN/IY2pzikmnnRN/3a0OXkLQcjEMQU72tZYg82L7JW
3OuSbNz3h7f1xvBmr0NbjkIeb9SpBCFDnFNj7ch3jT09Fk1/06ise4v4KAAas172X89H7bJ1tU3r
stN7HvNF1G6moRlWdcKP1blBmb2gBZq68JmkYSObDcmURvLmu2M37TINyn8fpzmQZNC0dUF+Sq1k
7jkl4Gg9h6yLLc2zs4K53Jtt40JXmGOSdrrrDbZbqjQI81BjNGlhC/jJYWcdcjBkPYyMki8kZJtt
J91ti2R4JfWlu8eR1O2yc9TaN8LsYgIRkdmBPjXW9TAf82i4BdwLhUlD30gN8NECMLSRVXtjczrY
pbF10bOIcMjsbg1rvFp286395/r6b4XtgwobMyVbib+vSyOLbmX82P6nfPoPNeou//7aKfXr5/+s
s1n/BfxvocdZsH1YSnjL/+Sh2f9FV8f+RUW8+1yK/r8aNRR5DseUgzmIO7iiLKb1P2vUzn9Z7wyd
v7RMW9f5q3/gsHye/19uOkDfm9TaNLY0FNGN5c5frg/Al1MNqae6S2n65eFTFiqX40S7dtFkD8Uu
j9VDgxsYxtS9lgL9MpoPxvkS2vVqb7V8hIUej8/URVYP+PTVRyhNy6ocJ1R3JdqDi0DcTzgsmj71
i3wTpnq1UulNrl1KYnTSgvOqCimXs1H3B/2rIMVojoiOQQynog+OS+Z2l12PjbZzOX0Is0ckk6xR
UjJWq0eBGCYuyfkpqI6k3xJSh5Y/TvTbKf98buZyG+ec4xR/Mt2dKGFWr8gvPavVvoClrsL7Ximy
MYy1muIVMIq7iSxHyTuxY1O/opK3IrHgGHbI7+NkvhZts1TqaQg6Ci1bdANGazR+k57h8r4GytX5
YxGyZQENYLlfNUPxm9B+AIJBDlZC2rtleFi1vLx2VySB+l1JP33MPWS7N6MCKLUeCJluaJO31Tfc
6Oo2zrqrsLE5khbfZ5YndFdeTR1za818jIH5fmUUxWM+CnWbJrT6J3V4LNCfhFbXnBVIn2mxU4G0
Gi42b+LUuAzzJPSeh8y/k8sHk8vCpGIP9vezy4amV/zj4WXl/o+f+VMxqP6XX6ESaUlxZels/dX1
cuz/MslY+DuxMTFJ2Ew2f3S9oAurlOcxUfMB0A8anC7+mFEwbC7xDfSZsFI8x1n8kxnlt9FsUYPh
IE0DjXeTTtvr0RyiN52dqux2ut7h94fckpOPrrOACvrtJB6ZsjgjbSEmiTaiKvDiWb1RnTnZM5hL
UB6zLM+H0zXe1JO5pK7D2e2RR2yHTu99e8otX4v1DDRQnO/+h0tBWaZvT6OCEJvXNyqNpNe03Gy3
oP7iLemZw8powLRQw6n/h7viUbqGhUfNQrz4+lKzNqYVMxQojnGMQZHM9ZoNX+q1o93t37+rk1LT
8wNE7qkKSml0LU+LE7TtuzQzeYBuTCBwP+kI9zvraeytdVgEIKBLyI/0BlMPj2H5a1L428MK7+DL
leCPi3OoX95iekkn99lSWQ0MRIvEjgsLkNhINgSKobP3b/H3d8QEdYCE1gFcZ+D5e/00m9Axmr4O
uq2EbCd5NwvOGOZY272fVDmetvcvd2I75abMxeqs6nj/eU3EctMvTqmAnHUjQj6zDSeLM3kqf9qG
/uSEZQ7TMCeOl1bu+1f8/TFSvqKCQESKRkXrtBgaRLBdHKPsFmgRDF1cAHxZbum/f5XlMb3YOTzf
l856Tei9Sjv6FM5A64W9Q512WyPu0YspyhmlqMtJ0ykPqfTI3r/aW0/x5dVOvjTakWEdmlm3dfpB
W9EmWYU9GIIqSXF2o3FdyTT9/v4l9ZPD7PMd0sO3TAOzMy/kyVQ2RSmRsgPDTossQeKByO5CtYM7
Ws5AUFC3wF6+sSE7e8iFmh9WqzqHyjR2HfrQbd+5vd+NHA3lYFeP42go+8nicKgHbf1plhMpH1Ho
aWk9fzAxaW98//RPCSGCtYuu/PSNc5rQAs/DMIqHTnAkVoYUHtZo9r6iGNQrGg06tlMOa4On5+vw
jb6psz0SxeZUFwDhDS+sQvcS+8ofq/7fDnDzzY/G/LyMcE51p3W0xM0wF5pZi94s8vUgMtc4vUcs
e1brN3XYfB5jI/HUATn1uoTlcxiLRJ7h0uvpko7gVPslF1k0yaqeCnVlYBlbB4VDhJtOvzHsdHmh
W7OyJ4ceUgVhgOuBvGGMQtK96/CL3bW9g6wR65knUZttDEOPgZ5Lh73OeGhTCfpCydg0BaYLmtA8
RiL9jG+DCDUxoc4meGMjQfkSQthelu6SABJTKpqQeK3GIAvO1GhawnpqROUFJ/jAnJ7SybhpHc6G
Lky5HYnp7SW/udi8/7b+PkAc02RjwKgXyLNOu+ZjQ9qgye5uGzfRhZJ2EQ5zxOjxeEu6fOV3HaEu
/8MV6drRG1gOIu7J8HDl2DvunLZbGQR7rRFLCPWjW4gzaWCtxDR0//71fp+3iTRgtkG24y7Ox5Oj
ShO6xK5kXbslPLpa6b0Y9mFJUdOhLLF+/1K/v6bUrpCzA2ZDgWAsuomXc3bYARMe4BhsXac3j6VS
a/ty6OwPHuCbVxGWwzbFoKd0+pXliIPyduABKpZU5apGvbbDc+FcvX8zp0U55jHuBmwpQWLACFiO
Xt9Nik1SsyrI0+NIkRPXLB1ZOixrqylK7ECNzZaCF5+4PCzQzhdcaNtSpPFH09JJ3+P5Y7CFARCs
wcFBevX6Y9R1Kea4t5stvWTbH7AAb/CBthsx0HzwDDGLPdQrF0F2+TMrB/smbZNhG5pqf57Ps3HA
bxx88A3ob34myATAwA2XPevJshIKRVGCyGi2RdgV6OpN31U7PH8AMy8CCIxeZHfV1+diXFajp+0Q
EXhWrOpr1ykoAxfZz4zQ74vUGZFnD9/A0OleTVP801R0SE7a2NyhZB8OxZRdQLX8aHPx9g241OEN
tvSM/2UNe7G7CDTp5pMz8FDRUoTSrjbdIMLPEbOYV9V2sg4aTfVy22pZsWROrhHG89i+baTl7rsq
CLyRsAwf96V7Xc52eeuI+edMUMXBcMgsxa04kSucKKwVbbbBllx9sD3Slq/99T4CfMyLOzh5O4c2
4wOXE1x0JQkPwewWh9YcKdgq6HRjKvYGsn8qxeqeXKglSw5u6PsD5LTH+evNJJ2RQqOjk0N2MtwJ
LRIDvIQGI1DUVuQOO+Z3tlVXtqCvkLnqjzLrxy8YpqJHyB1t1xOgVeqwxY2IvkOIb0Wl0C3BZa0Q
Zgz5yta7you44BYmOwHwSaj9nApNY6q0P+Hg8E01wa+vuF8qJ0H43JvqmUKKx24uMRz16idr4kKh
eE5XcRvzg2f++9aNDjlkLcEOwVI5Lb1+aUzdsdOA7OdtnWRfCuhKPflcygwKFfWN8cE+8Y1pG8Ma
+kf29fzi0zJuk6UWeaVas33WNIE9YdUGSCxwnH9wpeXEdfImcSV0B66gJIIV7vVt1UHYVXZg8ibJ
8DbVjPBLks2LMHHiNGFOKeZP1VKcQ2ChXHn/FXpj9bWw38EbAjeksvF+fek2hDYdJGqz7ezpK8yV
q9Gub1QRPGV2+50jr7V+/3qndbvllSVfCKmqpnPgJhvh9QXdXmko8PPKcgwvbjqDfc8UGOslrMsz
+vknXuPbMs7GdThVbG4EmcR9E8r10th6/6O8+TKZZKraOgJR8DOvP0nctb0Z9YzfAaHLWq0oTAtg
ESuSyoiuipKn9y/3xqJpQUvga4YVDh7s5EumP56GyFj5kidJqHWlBd5MWuAHZ8Q3n69GJYM3iccr
TpuxSaOFmFWqZssZWXpOP2K1KhKXdHIg0APcDy/E275WphqdeUC/hWoASqBewYdFZ+f9e/79UA7Q
h1Mhh3Ia3uD6Xj/iYepMsI5Evhk9ycFQZjD3yvl86nFXhXQJvKrJiy3Zg/qqTDv1g2F1CsZ5ftfY
DfGw2bfT0Tm5fEtTSDcKVW4nTUTfK5v202rAxnLZxJoJo8UqLcsrO34BJkUi0le9VWfmGo0yDhyC
qBaTnjIN531koLzS2xb3AplmzY/3n9IbEw2h7BbSiUWr8pviCNdFTB6gVW+Rk8lNJzDDC5ILffby
8QeP5I1LYScXtqsu4gP0sK+/kDjRmqqGDrBt5yB/oulpX89FhONKsdT/4bbYg6JrspaS2m+zGgmM
c1s5+Kbgv8trWInWppzs4JjIliri/xUar37NlC+lTW9MYlyJsghbRPhHp+dGfQaqWnZcKSahZB0Q
jfKJ5CvdZ3UD2jPmlMjLaPpg+njzUXK+Fha6G4Eq//WjDHG0QjAy6y1gh97LTdpYcZJjFlX15oNL
YQvgl52sEOw0VCT5iPIJ7z15k51UlF04a7wiQmLQsiZ8wQSHiQE7Zx4UmYd9Rl9b7Mkzrzb6Qdlw
cuxGfwb5kYM/NxlcdFdndx80U3anA5aP1rJInW4NWsDCIBLU0QMmEeU8NeAdbMIoo1XdFAtoueCW
DM+2Slorbm+i3sR7ZExHU4ncbQxsYvZhW0UJ/YZIu7U69DPrTCAk3iRaPlo+ePpIv0c+FOc/sVQJ
GDgVJ5joOOJyC9YyTmX0uclKbdpnBdW1LfSUXPiKWmmHfIYXsMUh3TcXZk6m97louym4toBSFhv+
twKycZBNOq46gfB4XYDuCM9RKS1wX9Mok01n1tmnHpURQNlCKXeaRBy5mkKJm9eN4ru8oYsL6AAA
1h6Sblh5+LzKdDOl8RT6OSZxeZYsfcvYs5BDkFjWDC4u7N6cxnXZA+Q5YgEOVOoOeaWvq9xcNlcx
AXcPNtwHzARBO3qzQ2r4p8qEgUJ+WpNMV4TW9p+KmBRXf1Jq175R0aiFfkfcV7dnEztir8NuTsZ8
CPJJVOE8e02TuNtCskT5uF8p/6lEfyJmaUzncxLVmTdmeWl4jYh6IlGqytzlDv5Ywmw7qF5fAgSi
95niqDdtYYHHIotup0xJ5hu1e9nhmSvqZjNGdnET2BRRRQTDBijNVhcppi83pa/V9QejnwZPBzCe
pBZU7E4nyysZjQ1Mmh8C0blPx4nEdyHtrQWZ3XdFbG1xMZcrdswoeEj1OTbgeb/bLTAJqE4JrsT+
Ya4t+vzGEtYGQtiMsztYjb4F2P7KdHPpa2oRX2HymD141drRybPoHLIU0Hc7wQgXB3cjSr2tqWjX
MRb1Fd3BYI8xP/XGJO3YVOCAzVgl1k1jz9dpNu7rViC1mSeCauf0MqW6hNNZHtJx1Nezmtb+iHds
RcwsclkbYv5gRGtiZpyrwBE30F5GXxucaDPPEko6cTJrIAP6dmbrehOEWfWtcBr1rIhsCP9tba1H
tZVPllIXntLChXMoWG8J/jEX/Tmpe0Uw7g011vfNZBOdM/YHHUBibFYaMXPTfQ5X5r6Ig51tik9x
N93D9qGVqLoU6jpypC0llIzA3Nn3nQ0YWqmhCJjEd7pOcGgCVL5WWDq+muDzzrDVIP9053XEueEm
lkp/VYfSuWnwgCJvbs7aKbABiGMdm5TiZ1MP1c4xWryMeD13Re70T6JpOxhbA17oddrH7YwDDdE0
BEsaiarE9IfdsL1NSyeaVzovz5ccAc64tmvOESymTBI4oIevZC6lF/XAW5ZMUK6dVNurHbYCpWxL
4opm58gfSn9kQPgBid5Tc+ZMQzg0X6dI2g2mQD0QQ7qeYcV9VTSDLOQQjJaCSrja2opePo42UXA7
I830bp070u7/H3tn0hsrl2brv3J156Tom8GdQPQOh+1w7wnyObbp2cAGNvDr78PJLyszSyqVal5K
KQeZx11EAO9+11rPCmci0f5Z01wMzoXndwmNs6ND6Jzws2RJ28It6nilKEGoy83iV+NTylb/3ixz
+vKqusiOKqe20AEYdjGU6e9ENirCEy3LuDST+i9Xj5kn2e82W2/RyxsC8d3vHpOauy1nAqW5cjKL
3izpPtpjEf8ELPcHsP0umc6GANMGr9H0jM5U/XQNadNwrqTxAcGp23BEc+4CTGTvIKXUBoISFjsm
liefxoH3UfJ9Zq0Ef9Sb7WkRnKezqbaP4A/lK1u4tQBLppQ7jwOfhBRr3FsKGO5329jFrpi09s1r
zeyQk58qjxS4FLsM1MArUSiwdh6lMxs3dipMSovk4ihNzYGhY9Mt4rpOBGbDOkJSooWAFTLt3n3Q
7QrOTdWhakAqhj1OnZc2Viu7y8kMPwwSFWeR0G1qjKFjWPRvpOX6GdTUiX6S9JE0WhkKrxugz/Fy
ai8Qn/gTvRVNepOYC7+qW4wvxFYHdZvEcXKX+ZSGCL1ZbkXv+2c7tfmuVpPtbT1zH8cex1rIJNKe
3CZN7wDpNB+s7swtizPnDjhF625rUS27ZZiKnRKTXe09D34xLdKjFzUOrR9cRC0XFe8uS3gi9uTe
7rw0bX51Y9I92EtnPMmM1zvD7rpfoB7t/ZQXVaMY80bjo/nQOF3zy1lPmFHtLnQYF22e7Xlls4Mz
UaHgapA9DcIWp8bIg/MyyuZXT2r+bUx5XRfPa3HRJ3h8lyHlZYVWFJ8SthH7IejlV6Ckc2cThSbB
IYLkbiJj1zDvUjX5BfzM9qc1FGzZKOrKiOcz0BSz2agAtVyjbRhDUZ1SduoPAwXStLUYT40xO3eZ
I+Lnxk2Ti+sM4sNN3GLTrwR7bAB448PRZ4h0BsvcJr3fnuZOjzcJpLmbFeR+oI92eva1nPtiEmcH
q+GrG11L7ga6whYCfQ4TeE0/3x1tEOWxK1Z0WY8VFGBroeJTWvX8g3gM1rYMVfabfGkwNSxc56yx
avlKLcf843uj/PISAhdxPJdHo+vXT/kAsgTNxXQesyodX7BHAHxWgl+ydPTi6vdd82nlqfuoBQvt
KU2t0rvZrajalkQe38p2me59Vw4vejMV12x9u016LM5gO+Jra4/8oEKbd8BpABoxZKTQDHjVfMIg
93qizT/6IrK9NoEao+POj6+w0ewjxIn67FqK7yiW4srIPj0HOorMomDAnTCryXSrVekMjIU1XxQP
gFpC9i2yw3CtqTpyNQEoz86BkACtdeOrTfcz4JVBtvORsBl+93Tgk7Ro9FZvWCDxSeOeld6VRS6M
qDIWca9ZOUtc4Ne817r00/HoWiA9okD2P4IqQKi5epVHbaXaH4qnjBc7gd00Kml8u2MOuJNLr33g
brH8CDNv4G2bGGzJeDnDN+yoxeE9oy1QaxpeFpcnudzrqjC6EG8RJU1mqV2DXudu5rnj99T47UMf
1yz+W7O59OPcvE/Avh+M3k/uYrfN9n1AwiuTPkxGma7sKZ/rG15A/9rSlKc/dHAluMeLYu3YAa/3
w0Tt3XImjnfYVztuYrQbsDftrQFB2PI/Fun3l7hqEigY5Xiw3Yq3hsfm2ersgtJQL8nuyVk1O0C1
8rlrsBp2S/rTJ4L/STZNs4nHxvrlBImzsxvgdo1N8se0JnpYRsvdG7xeIYqmjaGv4zqEfjlfjaqb
7hlCVLgW7b6YZWJT+CIeiaTeUu5BWkfXM84yXYc/MsgvLfsffUgJKlRNx48t3DtdAa8DzMh9w1qQ
1/VMu51crbmrZyd+dGMybJgph4SbbrVQ84HY2FJYeXSy/jTOMzkvrs1bwnPduU68+pSkOIUY9RkB
A+Q/VqifgQMXsfDq6VpQRvQFJeTUZrrBLQ2M82LJdlu7OKan3r6Zptx+Zd7GSapP4legVp1J0M/L
ZvnYxsJDLUsZSMdczK/+pJKrDssAwk5zcEXZbgJF1USYteLgq+WT/V/1XlTUGvLM4UUyNTvhRs8J
J/Lm2U6jvCjksdB0KxxjDcZ0ZWM9HwaEL2NoNkyo6t72C31v5bl8HFrN5VYXJNdB8kMGJ/buB1hu
4BgsfER0w36C9HFfIHSWJNG8l4mQ8551KT5KnVEurNYKQZGp9DbzWdwIwzzGFFb+SvVY7UZf0/c0
1iwbPxusjRq5GGWTUk5bsCpM5tm9YbiwX3Pb2dfOJHZcTtyARc7pNHHbYB/QH/szEjp8nRrbuARV
sOBaqOynhpqcaGKG3Tncu26qWJYvhuN5D/PIu+SMgL93HnMhicwOPDVtWN8LUpNJDLPPLjht40e6
ZIiQalNNv1rTgDGyq1ySg8g7iKLgUBeMw3jFGejtJP8kUUqiEftcT4lUHjq2Ro0lNWWLbr720EN3
XIo7KG/52scN8zr2hktlO/Ez/DzGDPgsBbdA4l9+n119vVs2RWX5N5IygCgmXZc6ZREWAPvvqsYR
IkpVYCBalMtxnsV46zoaj52KDhUuOLemz2XKoYZaqcAUC9o17LqaY2mp5VxGaGjjbRD3+Vtl2u4e
jETNI2cSPLEI04F2zbTpfgXBnGeW2ZzqPMyy4dBRakYMUb86Ht2iuTcd4rGPRl8WtwQkxY2sccBJ
W5SIozjxayV7kuc51CmZH4xJC94CNFPOOZ+dqFe+qrNELRXSK/w5JVw79sYbRMvuKEzvl7G433En
2g8m1vIDDoXgpkWvi1cCf7XGIdn23lA9zC4TSzl3BqJ30C9RMuG/ZxyaDkA0x+ykWULZwJZ06R28
Agc7Nw1X3GkqWXGmsyfuWN8IPTT9nM7woSRTxWfUyT+qKq8fTPBmDyCsijLMZm6gOQmDr1KaOpVB
efrVxvrSEDbkG7a4AE5Ol4vH2Sbo9NYx8fC+ZRxyoAGWPCU01zqWDc7yJZiad56W7M6W0gCkmLCQ
BBWWmU/Mx5xMiyq1T0kxya+qAKwuB8kSQc5D9VOQ1ElDSc7vQ5e58av4gyEkgjrdy3aKPyCjcAi3
44w4ZbPE8ktzGq0KTZgAlIsWTv1YthM3BplOSuy8pB/Fzg4UG41hSvl4pObAgCNq0L2pOwBvDRIR
fziGw9cEzVR2pCCCwtnYtc7HqLbmvtiMkt8SyA12qU2NS8vjEDPxQ/PMruVNtjg950a9Hg34Vo3K
kh3DK9950ah5OtqK9eMmtYNZ22vzOgL0KKREGacqOOepbtdwsGj1i8qYDvtQW3jUReU0xB9jN6b4
NIcMnjAM2erHHAZ+6tBaAOkVUfOPv7+YzggPB7aRZRBFkDrONM9YKJjiPCH29JDAg2tBYEfsgnjp
QSTXYFVAr+zLLGfdg7Mg44BZTPS8G2yB7szWmfCeO4tzM3e9eHQUjgreQvTWSMUtf1/hOexDukYv
8huJi2HcVzPGj9tg7Mef0WU3Gg4moPBbVzPSp2IeTcoRAfvSgO49FGBc4ohGbf0JRqWcsZjaMJHt
gT/6YI46vyNTOb91Vse8ee481Rr6n1gjgXrGtcvun5wcexlexVHr+fdLbcqvjNNLFvLLru2Qo/zO
YEaX+2DoYMkOwYql0gvIaVGpc/2EirdzOdTs/04KOD+tiKJnonNSu8mPutuxROnQVuhAbLM1d00Z
uMHXajy/omrQ4wLg7bCiwhdqBO7S0dIpOGCELKnrI2OBN/DZyHVz25ZCP6FJdwdVDdZDlfjTGS9T
9rIsqXpWpj3+fa3+vx7U/8aDihPNYPf7H6vhzWf/+Rco4vJZff+//3v5Vv/n9N3J7/lfbah/fdk/
jO0WxnYEL7Q2vAt/95r+w9ju/M3hf8F7tNJ5/1je/8lewQDgAURxSAejWKPu/OVCXS3vfDs0WEzK
uNYIDP8PfO3I3/++6qVfdlWH1rwsIRIiwf9JljKpQ+ZW4XQHpLLMiurOYj+YiK64YQ/l3Ew6Hp1H
RIj4JPQsHY5Ue/cPaaNRO1Hkxjp4dyMH6LQIYHLHgxXGPPJCs5mQXBI6OqFLSH3vFSRdk6DNowU6
Fd0eRmptIEDGT5NZO29uPX6WYAETvtUTnkPnkfjQ8iC74Ak4YB6VdVPYoXDXM4NjeMD1rHy5RcHn
fOPnvnGVrrDCvun1t6CA/BVqWmZe61oVJ9mN/ZZNJ9vUhi9UrqdtgcZMl4pH98bQDOMaLyYmcqkF
P+x0uGE2wmIEHMm0HqmE5fZg4yv9tEajh3Ang2hZfVV/Xij4zP6m89JfvP/AG7T1oQiKojvCrlj8
PaJkwO6lGvBZAfL2rIEvlI5id27WDXtIFyp58DrmS5tEdenrbx7Y6Fu3GYMITXM58EheDr2S3XHU
Bn66gc8urHOOfjLrg0hl8N7Cdenh4MrPTFg10loOXe4P1cZsEu19GCznEaRoVYXuYBnnzpeBvldI
6C88n9kUsvw13jpGoCwsJp3vVlbpdOc3pfbD3YSeUqslTZlO6ZdWSsADGGj2f34/uf5WfLJZOOf8
99Ese96Mmi5HVvdA33Z6N1Cazno5En6DP17wIkPM66m3HIc09PrMPCc+rEJCBn1RqLOLzy09xKVR
LAcm487apY5XZHuLHR+F2jGxBY66K81CHMfORsTr83HYseIx3xoIDu7OaGZf3/NRWeBvVXwW/KY4
5bQ1glZfS4GlROGyiVI9sm8pXzrNKh9TOIlrdStrPnoHn/Jl9HcpCS5304I7OMHfS26AgqSvQN8t
TA6zc6M1vNlkOAtAXr2DYLz6LXKWn1tnIc63d/CBhoXT9oozZ++GU96A5KoVWxngCPuyNK0fxTmc
YFtXVSI0rAXZNDEh0+2CXO/TC30gfC+yTw3tGa5J6s62Rt5hWCrCy7c9QMFrXAXzbbZwQrFEkW2W
Xqd+l33eFMHl8/fGmvbqYFq/lINf7Ct/0iiIdFMMgxMHNH9fGLp87IX95vTlcK4c/bX2pzmPgIir
FGDMoi3bsShvqyRe+kgarrvL/CWOcC80rMQLDnDspc0wG/zujiIEcQ/rvXqQmuXu1DxX905mG6ch
qQPy1y3KBuuAAy04/RZfwnJK7ZYBsWAtFKnSsZ4nw9VDB48Ok0nncqGCUw1t+PkUC9QZHyqIKTt6
qaftWqmIQyHO2cwrqe3bxpK3gxVAO/SpQKw15dz3TmJCgRsJcegeBXshGL84D30tsM9l0GbDynv2
3kYGlVvg/cnvuctzGEHi2M289UuD4lLDBFIUuQukpjm3qCHV+Rp0g4CLXsu7iWS6qNrHNtAp8lTM
anTxjhann6Jenqkn0LdL3qaX0Wq606I34kVzqQ80Wya2LZXSAjNuwkZqW8+LAeWbfODGTGu5tYba
MbiUkb4YrpW+GV13vlHAFB7SaZGvAX+/RZ/HMuXHphKe3LhL0p2oF0wjbXYHIrnKL4CT1Kga1FCz
M1lSj/0LTbcd4HQzfXK9RF9Qb7oiMrsqvyHsSfh87BiU9dxEoLPcRkZg0Kd9qid1pOYK4oze0nY4
m4zdrXcR88C2n4GG+dFkwRuoKUe2q8seZJ6/dPedX0Czq8kukAReHsDgcVeSsAze/9xZSHGzh54q
kAyCK5TzLAasP1dRg9XgcQI7+dIp4n2uBuGXHKwYuWvMPGE64db7KeH23NSlaXM5KPMKypAf1Kfs
nRjd+E1gFC23Slcj0ozSgvrC036+yK4Q8wZIPz5aOnRvO0x4f0/3/u+49N+MSyvpgznlvx6X9t+i
S/49A/jX1/wzsuPb5DfwZJvgs0DW/UcI0Hf+Rh84So7ncdkR7+D/+kdkB6n8H8OR/jf8obYbwOMG
w0HX/f9gNiIu+J9nI4BU/IdTGB4wfNirJv8vpsHAFFRQCL88WH7yrngKhr3k2MZ09lZr7mNHh2m9
ymR+ZbyxAQIR4fFkRknrV0mNJah5tOh+h0GG4FYbyjkGqwhHfK/ZeKsw149B9zOTcd6IVbYTq4AH
nbX5wIGnX7U/8t4q9BGNZ83nZ9ku1uppC1fqmq/CoFqyTeH31U2tMsV3A4xrqbbdSs2k8HcVF9EA
o3as7mZpOtgsESBzlMhulSSZ6ZwNQWovgvE0PJlZAIJuFTFBlSIAo2uqVeCUffLq2hXE61X89FYZ
tF8F0XyVRsEwZPeGK9GmVuGUzefWRkkdUFSHVVqdV5G1Qm0Vg5GHI1aBTbdKsdkqyharPGutQi3I
MTYqq3jbrTKuWgVdZSMq0df+1a9ir73KvtkqALMD+jRZuK2q5omDNV0RGbpuvgrHS18nW0wNoVpF
5Qp1uUdlRpS6i1fZedDa6dBYSJgTt8NrsMrT/YhQjY15VwUrwbOvrgUzzjkr/Q4KAQbAgj14eds1
VqK2pg9AqK3b4m1gwf6Ar9E+WlLrI8uqGRmbZOweW0uLH02b24pdQF4NtYrhOundlkNak106Uaq3
OOB0Sa4neJkqq6BrVwzoXAKRMB1ht0lVsBLGXvkAhIBjYWmxdylNSiR6y2/evSznQJ97Y/lSF7Vz
45QYI3SzpFqk/rMgMUr8BInedGe0NX9DT4LBixeYg8F6HrlFmk196mTME3ERen2CYctSr/Vrr4Uk
UECPNehLvRDiFDcz/pCdqbz8wzNZx2ymOKm3WGzil3wtK/ItUMhTlYlHA/DzhZg1ZJT1wMx2MP9o
mpjBEoAeJ/ysgHNS5dq07dFl72dnzC4MfqRVgX5PlIHIleZadQcaljAjOqRlNl3rU9CmW0yrqIK/
usGzjhrFSHmUMCAeyI/wb9JxuucFhDo2zdkSEqM1npDWyET0fEsspvOwAQc/34MIK1+cIZ6LA2wg
/vh2TuarV9KkGVZCZ+nsDizkCNoyU828D41f8g0N8lbtFohkvZ3HamZ8qpr3lOtvn7n4kEiMIBDE
UyZdOnn68qUx6uwyt+gqUIPHvTFYzbczsX6PB9Hc/fnNcsJM/m4cDL59aZreQ7KA32crALLHilP/
wZ5WJVHrqx/mcZsptB6eZG4rEJMzJrJs/cP/7PWxvPXP3lTxDxlwzKMzchPZkGqat3ogSVcoO//4
80nLHci29LYH4xAaM+vdbIKf5tuBuFMNlYkhuywkYfSoF7Zb5iv8MzYWfWV7D2Bj7aMA43+FToOB
t2OJayaDZx+acQXjDHZ90qDb0PEeKzhnlI599V6aXWpduHdAEucbCFvmNdZz/6pardqmfCIBXARO
/BGYyIrKqYCjY0ngG40+P9GbqZcqE4pOxUJIZHFZElIJHsAA6IPtn3erUpV4zJKZBiBZxOCtDUIr
kSCRfQZu7ZyNVoJLcn3w0HgRVva6Winr5cSnntGJpLH/7qOQRmYLf0DmywW8/WVs5/tBk5xCWW2O
jvioKcxJKEKIAv/W7AdkkOQ+HXUQBn16qPLux1HBTWCxwO1ZINamd52kxbI13QOKeUk66W4cffLP
tAhwo4sdUsjQtZtZAAOsxbXnOQYf3yKGZmSGe2VZ9AyP3Li4I/fwwvCTjes1VmR4hEWyar5kU8Dw
Cv0oFier9lbYmTbdGZNJh4pIOFQq3033rigYd4PR3lKqiQaFDe8wjiVFsX7RphuNTps64ajQmt9t
DfUPJEtzky+D3NZmZRwt0/ndGf2h9p0HhFTgeONgscZL4neN45bU/N/zQDJvqSkPA0jPsDnX5KYq
a96gM7B1B4QzRo3riseB9UY0pvnyVY0O2y3sSqtNcweV5rHOhwbAXoFu0qeRw5kHILxr7KYW8kuu
5oIIrPHszuw42fEdi2mujhQUWQfFTXij+wOkprqIQz2ghj2B/qAJ8d7qAwarWuhn6ja9E3W9q9nD
1TfOGL/rRtVGGhCLwZh/rLm5NpnvfWcmkiFlQ/qHh8a5MYriCRJe/knlvbXlWqchwWopjRpq/Br4
AlbWrA2hflm4H1hjeUhyahFCh0pX2C0bM4gf20p+pXMfbwFQzxe8Z4rMK2TtHhqJqUPcXjqI+aNZ
n4XhXkru+Q98rLqt7sbGvbXM9pZGrhrYwLCyLOqi2dBaDOjcMJtv6ZjFFjz5cYavBFOq+RxKYW5a
Tveb3Bjf9JhjuC542gesXsnNDL9Jsr63qbXX5zZ+VpyUQ8sqxtBBDo6EjRGvs53neK4B5HEZsoiu
kzeKzmRUS2vT4+48Kx/9gCHB/+IIPV49VtLPxdyuM4QXrCYwdz6pPiYXP5og7Fjm5M+5BwPEBjL6
LWMv/0ZeLE9BV9FAkMh4I0YNBce11Q7640klFRVWnGMvXpyLB1AnuLLTlsnKWo20TedfmrFRH7U+
lx+KequL2xOtdZiwQiozlg3navKOVZ8htqc1bQUx9qQgdKc8OY84S4yTNGNjClO5uBczAOTuJ22l
c0kkL707aXeu0flwfdGXeRNpFaE5WuMMnA9nrOk2n5g6TkLROg2FqIviMTgN4iIomDrZ2CK3MZVe
tNa18QsnzP6KHJfl20W2NajBoNYufeI7RyaFYm/oot1mE32DVLkKe8up5aeuTPPOqJL+WXWZOtCJ
2b66bY+LjXvhhi06UoCn5EajboGGreVYVExhiO7aSRfcwBpO2QeBrT9quj7HGjPH2IQMn1+rxDVq
l788CdhAdrG6KzhT3XZx3e1KS3T71sQNP6gijpgZbidMjOR99omZIBv4y3vedaLZ5PWI3w+aTbQY
hRFmNBbsKluHetwV9n4Ry+2UpfO+wwEUmkO8FrfJ8X5hGQMhSoD1d8ESzQpzZJtLhb2r0N6tPrgY
dSO/lQfiuXXnfhc0brIbyrgJNaulZ4pexA2QZC5xMoir5ePKE1Tc1d6EwyIY5lDqynmxmmk/qSnZ
sP96nF3Lu0yZaYT4cfI9gZK9y0Y+Ko1uK0aRfLfTvLd6HnljK8rtmOXAJfRpOmWjQfVJLuOjauNz
lrRXG4TOhvre/Dgv7nQT54R9cIJoaWFsUcGvQcHd1bjxBs3N1lh0WhrNnnKTPIHHmbcbLmFw+jig
lD0mUKy0hEdC0uqIA4Ge0GDjqXKejhPz73J2GFUodU2qwtnSwzBuJr+hMsEZiimn8WIcBrGp3Ayz
uEzGlRpY+Bg3QteKhXngafiK9PCg6cG4q+gWQl4Z1CO9KsvWmBd5SXJH7PLRsW/RYd5aOJzbpXGv
WQCRK1/6/ppi8tqUgZPftV7j/JIww6LcrJdfNLL3t6rytF1mjN9dMuNdcszx1h9HeKA+uqY9cfpB
6ZD36GLmGX2qvSaMKluTjfAGdvAHZADQhdWQf6oeAlqGNQmKXxyfKi1zwyQHeVu0so7GkQVWjBzD
o7Ipib/a2V73g6dA61cisH2zrLtZVJQvz1RjaLdVd3GNIiqF/TstTYmFIQtOc7K49Zb1NEN/guL0
S0db/fIKJz8rxYbF9KV9sACJH7s8eNTJIOtr39kChnbsiyMFIr5kSLDns41Z8YHas+W17PTyVqbV
bw6gCbWWZjug+fSrpFXHAmxV+rutKp76Wlt9eaO73rPivt8NbK92naF374wv7tbEqHGlWHmJmIGu
VpY7tB4tiWRJVlon3Q7ajTcvXGlDrV7cQQ037Lfq81LCnovauS/virr1aD31rfQX/lmdDsI8m3bU
0fEo0IMOgw5HQ8EcUAb+F7wYbhxj4hhXrBn+a0/07X2xKpgnKZ413AyWrXHL99a6SF3VT+zA2D2u
Pkg6YcQO3PpE7eVyzFa3ZLP6JsXqoMxWL6WxuirdPwZLZ4XYsUNTAlVY8BFKGEryP2bMevVlonGu
Hs3+L8sm0/Pq4Jz+7ue0Vm8notr4k65+T291fnarB3TCDFqsrlA6qij7wyhadEPFOQvvqFvp432y
+kmt1VlKISrT7eo2dVbfabc6UPPVi8ov9szBL954QSp2Wo5jtfxjXv2zyvjfrc9/t/WxPYP4wH+9
9Tl+fab/1k1AHmT9ir92PrDx1nKCFYUCu8x17X9iWlDf/mZaMJegJ7j+v0BabEoLdJ2DnOli+yAZ
zDLorw0QgHVqDgLybbStrqXs1v9oBWT/J3mMxDYYGH4tcq8wImj//PcVUGHE7eB4sXtBxtWOCWy7
9obiDW6BNMvPeLXWqs/C4rAJ3ap8XLLGCX4B1fhOiQg+2l5BpYkhrCe4TtMr4M/shvAQjSe0JeIv
aWrXrzDFyEBsNGa+/oqbJqGYJlGqfdbrNkbzGLPSqm7Q1+SeCT7PLx6UGI5MbenvcOzVxyqeWbzm
QxtVs5Fs6qq06Vj2nR3BBpMqnWB4KJqAZrec9pVzybh4lgNFvLM7ticz6NQXu9YPu+qZ7AKpv9Mm
5+31Jms+uqpYUeSVi0dPflpdTvMXzmgOGZ7ZpTfLnE4HFtv2jjdKuyBMxbj+vHGX6r5BLVIXmGxE
8M4ORjXuHAmILTQzld9paWq+jtQ22hyON4Tvm0hmqX6dSVpf+6GtNwS4XksnC9ijT/PdVE/WvjGD
12nyoXDqcxRbY/Vg51p7sIfOvKCjdMeBZUSk59Q7VKNQR8dNs9tAKz+DvuWIRUBo62ACvWkr0Oul
0EZgiV58nGPH2hW1UX5XlCCzsveNb8Rauqt92YlDYGbfw2B2W0w805uDAleHSZYnPC98OpSr0v8w
zYGkKiRuXhvxCoX6tdX40XXbEAdK1UjQUXO2DH5iS1ycbvbGq6gbVjXHipIzkRFaMHUfvWUif4lt
qTmun8jndpTuDvsXO3k2UMWBTUabhannwbcRo7epNZ6/ex3L30yqZpVL3MJIrnZhFPfzLJe7WKV0
7S2AYVLLpAk50yeHn2IJVmSevbfzEvGu0qzsUbmyPDtkT84pw9MtDAOi72ms7lXXdrtayul379sl
TWU6oNOh0JofxDRK8RJlG/vKy9WZES07TE4tz33ss9KbXJV8pbgto7LBhgfZBXzXPDTejcG2QYRZ
7+m04s566HbBUoZdbep11LpjECa+HF6saSZgjjHFxNBdtDwrdC/bmEk67ih9xQSuVVoeisoMbsaq
4jjfN/A0OdCKbpUizpQmK9ZfbnOSyyyfE56LVTgWZvoj2N1tfb8MDh4LRUjz2pe7OOSn0zSnrj1O
8O51VHeF00Je0cLKvfNyPXhlIVUgwHn09bH0rHxcSlQq6L9G1yh3Jmf33wWlPadlqsY0ckeYwqpj
COAYrd4CYVv3WhF7BEv9eDf02KSjulDzjQBy3kc+e+aTT6F3A+VUS7d0/y33JC/EFrkJ361L0Jvq
esIauJWuJe7OvV+q4QVzuCB+UhM3y2Owc16QZOiTuAydKvCryA/4k1zB9BWaZSAJuCs83N04b41l
zBmv4nmbKX95Hqd2oqqgNRBddcxFwcxb0tvxberX3b1LtZgR+91TRtPxNbCGQ1dby51iYojERN3b
wGXNZtmcjlSjMdwrV9yTTtNIrBhyCv3Gnx8LWTa3lRzNJ9OkYxdfZ7vRIJqyl+nU0Z+zND7WIGwf
p7wFM8qRwZoa/Za5kyO0UA+J3XbnOW+wAwAQuuC+rCPWfGlEQZzFTaENNoml9OPSGl/s2t1LA5n+
SFrOPFZycMPMkFWEMRGZnDd53yE3b+KsedK8ZiagZVr9I4es+bvSGxQszZsPc85ADaSZ5XdnsEXi
BAK7P3OKvQfdd5PF3Mh1c+lvMEZMz3Wp27u2qZPI9Uf3VsdkxGKXG1EA2GBD34P/bgk9PcyEuiJt
KiE42P2ssS9x3HcegguW9UD7NnIqqSaVWhEYnOEHyr+gMjoTV9m6Bl5fKvpEq38mS5VsaW8qNwhj
I7gfqVHFSKzu3VyS/txV5VWyFT2lAcKl1XXNDZ7f/n6pOQWoyV/udYPCTUlVaBv2Q7xs7cTt9pXN
SZIJ1d/Iwqe+zEvt72Td7Chv+k1FFMkk7pnl2j2aRh3+yXOqsQcRjaNeG9JjkW00yxUcUMB6Urjv
JI65NhATyQb5uNazYrqt00HjhpVg+UUi/ihKiMy+12YXI67r/aIL41NVic2edXnm+BBHpprNgwMI
tiJ/hjcky4wJK//iH6ugvC66cWR60MOgswx3W+g0bYG5cYKNl40PCjD7qzY5BI8HeIWzW6f3eSnn
OtTaRL3oidueAqv1TgmNYT530Dg4cN/EUdvrZ+lp1nVZhvshyTAzlwRriD8UkcNn7ymfzWpN8IRc
Etm+pjHsjAybHkF5Xwu2x5yVOwHG0KI9lUydTy+bO+wSnwZ6MjNVpPvxGRdcsRcY/Y/rapSVEB5s
1eAH54JKd0OFiT/pB+w0HBCJJMXVOXE6bt8qVp9ppjd7Gjfcm2WU3m9aWspfnWy0iyO7B2lVziMZ
wGd9tmHyBOBvlbK8Y9dry94fPErqHG98pmh6OGF9/syXvD+mOYHptshWKBM78mEpyRRRnyxPGec4
hJ3Evsqk/v/sncly3Ui2ZX+lrMaFMDjggAODN7l9Q16SVxQlcgKjxBB6wNE3X18LVES9kF5kyLLG
OUhZWkjkbeBw+Dln77XLewI0CDrkydXDm3hAb2494w4YblC/MqOltdt/IuDCOGRz79zkOk5OVuzs
Sji1a3zxdB/kEyoguTIx1W3jwg5WCuXPo++Fet9h5bhDzwuqvNG4q6rgd+jBbIFhFO3pb1Fz0Xk4
NFCPbiIph7N20pBE1wbFYUOmgZ4Rd5N3NX/Dh/kY5USvWWmiPqSw2netSJnVYEFZuYl927OrEh0q
XoKGsiEvJe4cXd5kmLARto83UyDkx6xC6VBhYtlKA2o8GCZ/F49p8FJ307iXY1y/UKVQwvodeTHQ
mo9qSLpd5jYvAwInxhG52IWUqulSNWZd9Gp0DlOLCcKU8pL55PtYNtMwO4/tWZXwfHAP5/1FZmAB
QGMgWjZV9jEBwf2BQxX6hsrjUe8ICqJ4SMl4LMtW7GEm6Qui/l3u2nrvIdu6xXCDP3V0jH2UyJyg
Dyu8Ubght7WVdIeQqpFOHb6yexpa4zGSGW1XryP+Okkcpm/DSwMQdI0VytF7yvv5TjMFWqdOLU7l
XBc7xxvG184LvIxwDUw5Qdq4ziollrxYucw/Nk45j18LokNeXAQyxAQ0r3noBxveyLe8y6tdQp+i
XE+FUR+nxvSI4EuNA3P91F2rKs2TlZBk++jRYh6TSheNRV4hcZAhQYe1haAWOdY6d9FSAkdmfJMm
d5x7121sZjvSfeediWYCzVZAjDv7AH1OTpuR55mHwDbMb57yHEJAsh4BEmMN0rsIKF7koBw96i1A
jgcHK59Nh2mi9RM0y+jPQsrJpX4B1BEerDEItqrodLNiDJEyUuuaNTOLBj5xRg+6Inn5cxWZNZlm
nVpsn+aD0jyQVkwiEpx8rfg6apXd4TpmQ+itjOlPau2CYsaZ/MEbgy6B29V7Ufk17vKe6WdeQPZ+
VGOUpvIUOF6cntuRpNnHYer51lA+jwaBYn7BSRmIOoZGSKuZUAQMo0/d4CBMSWaPwmJjtEHSQmWZ
xt81zrS3wecdckZwPvMz5YuBUY7YnF4faSSO9Ur0oHvw68Snrveq20rzr0tkd882d56dTvWOV8TO
7dPA6GgR7WOAYuUq1GPxVgemuC3j0Tu6yDy4gynmLqpzH2c8bKuKqdebzDT5DLOa9Rmk2LCon+pr
jQJrlbh5zXRJ5w/mEEWIdMuJJmw0dAeZtYBa8SNuOPVZm1JyhLGGJsevFacHt87kVmWOdTaLBum9
WXMEwIBBfG00bhx3yu2VMng9M9UlPLVefmrQWI9YezUN6kYY1qoyCcoy+eauAzb1dZy10/PgBHdh
AvNtZWb++IEhWrjpE6Jb120HQ33SIWj0FkVLbWcjs1bHA2cfhNq783gKMwRntoEqHyvUqtFgxsc8
SR5DL2ufW46e1ExNf5mKOfyQO3Oz85YvO8ijZA/5dsldtnKwZUE/EA1djP3W7TSx9UlTfQiC3GwR
uvFPOwZrx7Spi2sbEmQbVqJ6ImFTfBbYnT4XJXHLuTJvpIW0nBGOaRxsS+NYK1AyrTpCnIgB1R+w
/jXFJgh0oW5RusuHIqpe1Vwz3NHzCCbYiNAQeViCyROYQ4npCMH5XZpN2acESdRHj/TYvQfJOFxP
nbD2lELtRxo4w1uPcXatsYCg9Q71hndU7JKa5tGGPCXCWt3WoadfYZ5qK4gxGwB4w5eZUx8nfsNB
/lmO031FCC1IYz+Lr3WI2cislhASLGIWOkNDbC0Ff4BJenyM5jm5Ab4SH3PbVxfMEBSwo8tiMo0v
GfFRH6OQTu/KFS4fjqFQuTWddPqUslVYrPzBXM+Jmu+MiTzrDBoU9ps+uxbLOcmeWVf1zKhFVCZc
JiulFc/Jdx3TWT0USSDwDgFJof5cDrLCqW8cm8N1XBBoxQ6GXmGqBjKoGnAO1ecSXH5+J9KksXHu
uhRjleApgK+yibx1F7m0u/HJuPObwaxmuBfvSZ4Ro7i46I3pU1uMenycB4PB78poKXjb+85sSI8D
bacspYHu1+Nw5iupPXzEIfRnAnlEyZzm/+SybyLJOPEyh+M+MFT1iLxrfPpL++dv8BnvoOq/0CVM
D8mx6QCp41RGd8f5CWWhq3FIMlsgAzYaZ2P48N6F1XNF8qMB8yEIX6zc3veJdbJTZ2fIeudEYusp
mNbdvG1KJKS9sffnBBdrvP/nN/cTZuP7e3PhnkJGAmr3M3gxF31VmAEJtlrXF6U5KwaHuL/8+y+C
oghGDf1cU/38BThJO1L09sMltsBM8j/XyHaFKnfvL/OfluQvW5LeQs/6h5YkUXoFAIa/qvYFNTA/
9KcSTf3GWNuCQeygTqH7yF/9odr3xW/OAkBbWHg+pMCFK/2nbN/ir9B8eADDFL9v6Sb+0Ze04du7
CPohuHyPkfy3pGlgW3+SpiEdVxht6IIybCWmeOlb/kWaFrsx7RvRRKexQl3DdLR0Vg5D7rOuFK2e
aRQS1AXDDZ1WOIwXtg+9sd5zmKk2FJCHWuRA7TwiFU7zrGSwzfpyyXcxzfGBiX0u9yIhlvQh9ZP6
U4X/y1njOkWLPwUZfJDeanpOyrlXrbKAamXV5eaMOAu8ESHVruLhNtTzcRZzK1GsL8F3mbLrbQ/X
IFrbQwkkogk0ExzPqL74yaS+vgs1Ws/HWTibZKNGOmsbUrAdy9kIGk3WjW+10abxc/d2kAhv8r67
NhABdqoBYrbiIGfaPNhF/EEnyfQwRmZ7qUMrvy6qo2KrxpLovcQbQ2dVOGZItZfoa+ZoNDrhUNER
KadDCFL1ZOk6PrPt7hkiknMXlXG5cwq0OVYTIVpuB0JLNqODN1G2yvqU+YzkYrvOPggL/owfyZcQ
I/EdkRT+BkKFfd9ZCRJ+Umo3kbDuI3duNrAX1NaYGH6N2sjubWVkF7sYro7JmdbJMlz2elTRV3y1
ei/BSa/pYKVnkecYad2xuvY1m/qqi+LwlmOnvAxRYfPeurm7MYdtZZXlJdB1/i3pXX/Xg2XdoX73
1jTCmqvl+l+dgKmVCLCXkkhYYTfkD8yFn3yUf6uaDuVaZ86pH0qGlJAfPiR1Y1/t0R/PxIQP93Fj
ghVIoy8J2OZXp3QHMkDGM62paeMsFhDk/JInuTYe+nLMPyA1zul4Zc3FstOIeBQcoYGfPtRZ0l6M
kZCAmDv2I9Mewggaa7xMsD82GqzPVji8UwML78bsg/Bx9hSetcyrcAEmRUmlXSQJugmtxdmOKvM0
md1bxr+/CzuZPZCnjVUPXaN/VdBNHjwMUrTAgoT2O4ybizRoaSaaJ0qKkXg/G11xNS1WtHK79sZK
pTxPmbXStS13HN2b2xKw+DN9QLwERttGJ5mQYwjNIqso9nu5ITJ72HNwD3dG1Z1dYO4nM3JvexJZ
MC+6BfiE0kvWXjJy7iqWKNWGNQiuBeBFFyAmdOf2yeCJgE7hCqvL3AXqLHsse0gJUEN0yX1k13cG
UjMx1f7Gz+SVs0e2LTz9tdFKHfOkfJoW5iID0Zdc1dkOm1o7rfPYOjuS7hPSn3M2vRkhY/ZSgHKc
O/OT7HwEQZMfHPTQG7cDedLboNPhJjHlM5thc2fpfNwZdMXB1YfOcUJg9SQBA0C8QYROMg5mQ4b0
bmKcFEe2Fe7MZ8zl1bZTeb3PECNy8D3NbXzT5m20qloEomjlioASAlEvgREyB1+ckLA26JigvGRc
S45CVy+wswftOeERAiMIFqqyI+zb8SEfs3lftCkcJB7Y+zkd3VtZ9xhz7QEpvwzSDQ3I4WGQ7ROC
H+NgVJNzoWkdFdxgZSMHEw2SITN/UwnqYjL7Bju/wRp4yWvvS0l25tZ1Z3whnAp3INBTwBFxcD+R
iH7HvPu1kJpuDVaR1RyLV5wxBE9Gtdm+NDUfeYm23tQ6s85hRkoH+EeWtBlmxNHLjPNdlN1PbLur
aGS/I/AAi7Iqppe5I0KzD9ifmfm3N/E0Ti/+NGIlJ2YEw0GNcMok+jL0ivyuRCAIPMnnXHofOgHa
LU1NxLREctjLnN7E+pqUR532wBziogUYrQv/2ibqmy7p34bE2O6GyMtoKngCGQaYGm+l3SIvMXsQ
qYmTq+wcmv06do2dmNH6e1ab76YI9yybO+3MsXuKsqkR8jD1RXvKCzPqeLYY1dfUwH+/imQCEWyM
KMrv0torUdaWo3dIOxogN6Os3YeRB/YHu8ZYgHmBpUenqnc+NyKuT9GcT80K3LbzpWX1x2sB/Jc+
rBEoiZ9Lq2sFY4oigRn7qbSAi1dTYBBvkhQh0d7tcQJFdhdlXfYBHIitVui21T5KAxauPw/RM9S4
ZttbMj+IOIxePU79/gpyD0TScGrlTWjXgu6S1LTD5gGwea+pdAe77/sVImf0AWzt34pUcjQHeznc
tn3T3E+kiJowMCaK5xmRCyoQB030CqBn98kM7Oq1qs34mWcyElicnLdIV/I7PHf+N3OMOlhJWWBf
Daywn4w0my+5qY7A/BhT5bb75hS+EyPCsasOvkCPzAHs1dEp+2PObrtuOD9Mmymrl/FiwLdIoy7y
nrp+cm5oTWVvRmImiC86C3qcq+PhAY+T+8RzxN9q5h67jhGnQfNH6QD2uohILY7H8WtKVSPZjEI0
TmnRL/hOBAj5FBn3JJkS4WLZef0MWSm92JkOQ1ZxK9Xa8vMZ7XuVvsm2Sq/ICD5kTYatKZ6L4MjA
KkdyF3GzaoJk7uYK09kag5k3rSxAW/l2snzzVmfR8OwM0/B74EXViyex/5PzRIFrhH4IhryajFMt
kv4eGBtdHLupja/SnIDtY+MHpwqo44BCX9cHZQz6xQ/HwltPc9AdtWhtJORxUtE6UXnyqfJiKVde
abfXRDJ9g2hgV+jNdHbknsP421mmntaTpMLnnftbW9Xmc+C3gdwWsZmOG9Ebzr7LZHwNfG3uGWSp
dcHIAtWxJxEl2RENX0f0TJhSS91MQ1udRNS6G1dLczP1XYOejQWnMo1RB53qtjKRtEHOabcQ33CY
iUY/iK5pNw2T8JvM6FFGKEQbm1El+tgoSVBZnhX1c1onLc3CsGvEGiJo+TmdEIBvWwzkFZSaav4d
vJ19G5hMn2zL/SLDyP+oogLLT9iUO5uEYExjiQry1dSnyIXg0bEjMpg1j7Ey1a0/S/XSk/qHak2j
sbVCZwYhRcbdFzUwJ24DYT/5CK7ilZfbI42xmtFnUVrlAfMy/zedu9Q7AF6Yrl4aVP16tCLx2vuk
FunC0S9U5+2D46OiWyejZT53MwfIbWgOHWvJbLoV0nXx5lfMlbZB7oYGYcJJ8BnhSfERRaHb7Owi
Gs9d003UlYYBZ6NuGJeDBjsmYXpvzl38uSrUJZx6rBh5D6DB2CJ4ZLg0tT7pRL556dD9bEI/Zwzp
YB24A1BgrDwRqn2FkkivnLqXX0DdW4Bdca0+FXJSjOXygeayMGzsraKJTegbYXhpWmveDpAkj1aS
IW+WTovpzM52nWl2N4IJoEu4++9RYnWAFztX/e4mtJ5XPRLlTeq29ccQVcIXV5bBri9NCGdczXmR
/snuNrLG9BhyzEKrGji0dOI6TCSwNpm8aeRhBTlM/KGNKGNrsYdb/FzRpywYs0caZNHejB2D+iDo
bmpmOnRhyXc4p3Xur0OTM2I+kNUMAajZFXXVHbzYJ/uJXIH0c+MpODvMjZkCRLGD9lVry90yFZ3P
qSH0aUD+ccMnzG4s3IxfgzlucW+0LbSuqt+Fvl0cqyy0N1Y6f9KkzXdrYYn6NWRAc29XFcMxM66P
/6mSizZup19UyUSJLbTef10lf4qbr2XRxMVfy+Q/furPMtklZM21YFlYGK4836SV82eZbP0GS98l
9wQblyT8gL/6s0xWv5kelF4PPY18t7f/vzJZWtTdNkEpDoMOdH28w3/DwbU0kv670SQ5oDoUx6ZF
EhAsBXxjPxbJljCjtHMi9wyRoz7UuRjvHQE3YZ6mdF63deP8ggz7dy+orMWoJpiS4xr78QVTPrXm
kOycCQ3yeAQMWFp8eFgu1cqBEYH4txpJ3z8gdje+Lx+OgPczU5pCG+kQtn4GR5H7CqkcB06SiMcG
c80vGmM0PH7+LrnUXGv6deAKFiLBXxsOdTREYZcKeUbd6rzGChy70yJ3os4LxaWdZ/9JAQS41IEz
Xv+y7P6mYfhjT+79U7KSHFaDZ4LzgHjww0sPVdpPJrXBubGgmFHlAKQxnILgxz78ZQzRTykQ76/G
ChS0dlxCpKD8/vhqYwk2R42xPA8lUTcrpWuzh+1hkizdtwrhT2Gj8z3l44jxZMJ91HyWoqTEHLPY
YL5Z+L9gbP/Pj++aLCYXzRTOeUA4P76hREQcQEApnL1B8nH9nKanaWCM//98LSG4aTBh0mF6bzv9
pa0UJraZRQCvznYziEsnDeB2bT5euwT+4z9f1eV7/PHmBKmPydNBYocvwvmJMUz2Q224YJTPfRB9
a6zG33YWJKt/fpG/++7YhJYgFFOwS/10Mc0+kaq1MmTDaVOeE69n3uQtabFiTnF9/fOL/RTRsCwd
17QttaDmCXoSP4eCUaUKNMTCPidWzJHW7nlNERgYwzIm889elTqv0p24SQHwXKeotQFMBPb3B9q/
DA/6mxXsoqhkkr7cqtL6ecEElrCCwEUrPXrt0kMvxBJFBmBOGw0rtCJpbpumFnOLaSaGevN+8zoa
sxw7SH345y/l764A6BMS9ZYrDbfkx9WbZpTpeaq5eXv8Y8g6kX0U2Oykrn+Va/B3L8VExIMAwqMF
OPePLzVqry5rVdnn2OHr9f0lDB4yKVu9R8DyLzKcf9zq2b6lRIG6YF0sXu5/LF94a1DkKg3EdTKT
GeBIrZ9pwCGuHsBVLUhi7xdr+ee5CS+5oANNHsGsM6Kjf9oHdTpLC2qMfzIDkvSkB3oNO0czXt3B
GK8x6U/51nZAR0Ye3Ng45JYiC6o8K4MaHVicWx3misff+w7SypSx9TRbmAKDiOSbTSywe/7i4r8/
Yv/7Ll9Sj/D+QNSgK27bLo/GH68JSImEKFFbnprMpAGyNA8weBm7UDSwDkszn2gvIOevaTaUiZ7I
IeSXPdS1kVH2JUyFwUYHXMjACds3hOsMuJHAwbqNZu4riwTiaGMiTMXKJAZssoJC+LWKvPGauXje
oPO2b7UJK0yhC6o3De3K42Al1XPbq/LshdKGysYXuJpSINk4RI0aZ4flPxFmbCTrCOmMOIgGkcmq
UZi4Nrkf4Q/FDhpAtOligItZUfEaHt80TVTmkhWBJivZA2wCCqfFpYlKVgioPf08laqd9wbpLe5p
0DZu0zbMkVzUoohOaRa1bykNrmel4e2echFPV+FxajGsFuvXomGIX8Tkc8mQcbopvBdvCJ4AQrH2
2tR9pc3HapdQo14n4TdvKDiWJ3TfO6/5lFpfwZtZh75S1ZURa753BlXR3A1piLL/9hgWfIcnjJgA
ZeK+4SYdFxsqwkKkeJJvNMD2C6ot3ge23bzVTettjNISj+1s8f0gS1LXpsHiYvWkFmifxs4qdwf/
SYx185bmoUVzEM8PpigqwrVH9/Kp0wA3EORNdPSCgt+SJxOYzpbvTTK4XBRDPFELntRQKF1QeFMe
1ckByzBsj4n+BEjvyJUIWcFoqFO0HEyMhJQ2rF3+DTCLhSU5YWLA5ot92SmwSTNTZtWktum8Kjfl
20TyooHyld6EgnRBKZ/0sl8avYL01ci+yvbWaPFmoA+k+RYVFTF2ZcT9V+LigW0ye6AxjRzW2wSs
2FtDDcCTriBHwt9MAxRzoiCDnem04T+RE8yv9Vpsw6OBFVqLBb/Ttiodd1PGc3nVFoROrhm3zLez
ymbi7+Lcee2xnr26UedjACpqQC7OJOoPoT1bBzKVQoU61pUvRd8Xj94cT7dZRd1e4eOBzW5kwtuJ
mA5ZjHj4GGYTL9OQk7keirnEIN0ELsPeGRknTDranIpp0oWRGbR5GZV6hWjax6Hc2GsURRLRzjzB
+jadbVdGWp+Q3eHfZU1GhP82xUOrG69Ak9rlv5fAzr4Rl1QeHQt+ow/Mt1hPUFZHlMTsTOs5Y+Ma
TIYuq9aY9GeG8HXDtGJyv8LdE5umLTBJNhhIdsQyqGHlEy+1EUlZ7PsSB56f9GJYF3MTvYSLVRAV
jL6dXAS4VTEFZzG1qkI6NrjAv3NCz0mKACY8YJ+VeTihtZTzS4HOa+s4Fsx70XMZvcBZtI5D8YLg
VLWboo+aTWoCJ1gOo8SzjhUUp7rOjW3FGXDVc3jZ5fRFl40poLdhBtcOp++R7Ed9TGr8riQnTb8H
YCS3kREbD5Nf5p9j4gPW2VSQ0FhAi0yqRcaW1q+qldwfMYakAMHHuutrvPMammONzl4y2WL7x/YF
0acmNBOHMD6+FgeVr2wUx67yQmL9mlEjgYb8dbDoPjgbjEgDOWYBL0TDO2A+iFzRKwG9MGijJVJO
xtbKy+6jTl3yq/qi2XXIINZFZH7NFH0jpBYMunww8Y1BiA56UNoZQQvtUSCU4sLP0Y0rqwWEYHJF
FUijmxJn0b3Z0pzOaHrYa8PlRPY6Ba24GOB7iZAGQwE9XDMROpNIwgEb/Wlbrdlt27ewNtmQytkX
j5M5s2TNtvefauS34dbrRsfcpnE04q9EEtuvcqSp89pyjPIZ6d54j/7GgN+a1Ye28Xkee5BYY4Yi
sjwDB19+mxh1s0/jli2I3ZiDmS7ZbUfqKOTtHOHcfgYmoMlHQXvhYDYYJRkGjkj1s8YVxltTKDMQ
vRXZs1VWIee5CNm6sOltcc9Hjc5fHDqv+tukseo1vaIpQtYRNmvc/L/n3gD5y0kN5xN5ETS9I785
ZAicaKiMYQyNSyTRl6ZvXxNN4JSDBDNco8eqms8ZgyrjQwyT2j54VuRd+jqBcZbF6TbCPHJAMDjv
Jq/QH2c/RM/kKzl8pEeXX91Qf7Oy+fMIpOIuba32wL6KxRsnCCLPTltvYRuFb3McDx9CpKL6njs+
2VZ9SpNVhgrwfB/F6YQgtlEn14nJ9BqHTNN1dtnH12nXhMOh9UfzLKtyuq2a1r668xgbK/wknVi5
XAXCvugnPBlFz2R2FG12O9a1vJtj0IeVkN01B6u+rkvRfJW9kUGXn+0vpe/259bVs7VyAovRKVTm
eA3PM1oNtARp2lcZ24UP1wSblzxNQ/8l0MbwAc9hSq+0w/Qah85LOrioAYFj+TwryRxZVZMdXnw5
xbf1CJLU8AffXUUklr2ia9dn+oQ+bV2nOwOpMphPtg3DHcGWt0P32jG7w2cTrGIZqHEXZQV2n1Tr
Q49G/oNG1n5jTt380EZmiYszHJ67rK26rdk0Mj6NtNUdZiUmyGAvgNt0cUcasXs/6poDVa5xg/Ko
/Ejfy/LX5FXiHLEMZSLPZfFcBp7w39CsAMDSzLFHHoTnImmYEWOyAJZXCsqLiM1tn0rGAGvNycLA
ma36h9DqByyYSUDrsmHLe07HFrbSlDk3jL3ZRm1z8ltYsz3Ufysn9AEMX2ndttgTndXkV1iLvQwf
Scru+3tpAXba+UY170INLUJKAnHszJ0PTafia5OL6iMDuObJy3C29+OcIqkaEU8rRI2SxHaB3SJR
G4ZXiglPMEdvZt7yHGpNtKOBgQlqI/mq7vuZOgWCr6rX4OHjO4hB40ezHkiNj1tUAPj07Z1n2DUe
c3rHu6pRDiYFK/ZhdrJ2vwXI/4iTs9uvKPnU2+C2brwztYt0s8kESNCkzFS9CmBofJvbuYohjMxT
d1Ct/uZEY3jfJLnNUy5u2pM9jFhZyrKoNtEYMzyQqq7XKU/nOyMbkq2Fmb/d+CFn9nCexhE7UInU
y+lkS0e1gwJgSNV/jtypJGIgnJM7E8mouUJzl92hbIOrUMCFfYgMm6v2fcKWf5+3wSRZpm/v5/X/
KIZ+0Qu1oG0i4/nXvdBLWbfR/1rDWEY5RFMQFBwd1uPbf/3vP370j4aocn6TDnhO6bnklFrvXc8/
GqKe/M2mCSnNRVtG32OBW/3REEUcBFOIbih9EJJpLZfK7k/dkP0b/1SgNFrUPqQR/Vt+RjorP3Rd
HOkLadmIHAl994RpK4yYf23jccTEMZ2Blh5bDA8r4aeRIssk5LRq9bUPnKfXbFOeqSL3SL4MtzL8
Pd9DlAAvDSuGm4w7G49TusWGH1YHgyAlxKjsErnJ8qYsyGMHAksAGolpnrhA2ZXHViIAxWND3ZVp
irE+FpyJkQFyhH6n0ucz5222rPK5aDweruYcIBZK0OLSLhDejYgs+VrUvbiAzDQw/pBS5K660vL0
3gIUjF47NZYfgUeUr9Mknu6tqqW8gPqG3FovjJ+2oSoMR8d/gpwwXuulFAQRAfMXfICq70LG++WJ
42rpnVxfUT7Rj3xkcL+UlRH7piiWloJeyNFTNgJYTjufj/G90LGskHJT2OIRbCuFhcVmVZZGd8AT
YX987woUwBYOjW1yYnDJV7mES/m60oppauKiWVtXVcyJSPlJwwCfec5bAv4AZrQsqeexTz3bwXLO
Ge2afyZJqT3npUOtF/JzYJR4A9+L4CGjB2HaofWYBGhD153tkorj+iOfWqa8ppfaxLUmJp/dz5wZ
BfxgwtNg3H8mQCi62Mztb7yekI0a2+NtEsT90S799FjEip9RxvJ9fj+t5WNOXcW65r98v6CZGVJp
o4j2n6xuucL9RA+cS9o0n9npsH0OOqDvNKZWklN5ZGn8YBDZgRZlSvgtuueAvPKaBStOlDnfy5AY
vMdoNPDMDpMkA0YZxCTsqzZ3+gMIhsj8BDRS2juc+nAuCcf5RteU62b2hf80ZcO1nRuHoz+lIlhs
ytgZSCDaINpW5A5xTNQitx4LyQJEprCsWqD5u3Qkvn2HpJvfROnMnypaiFbRsohak9otonXAkb3t
WQ1W3XBlfbtVNqJexz6iE+zkbYZjkyDxkEZNaFgUnkFvceupQYMkALUUbs2l2o2GaikZOTYRJqEX
4TFSOFocaaKL6USmIsLilEdCvgWAwXlVLHVxqX1XHlTCU95Ieo7XwFJ43zHzzJmSjY4bEXXEjxVD
zooJGBe/jaPkJYuZFFmYk6yTyR/1c7dcIh6K9jF3OlqVYsGnt5UZ733H8rcKhvp+6nvUAUsbAx17
8PS+hGND8f0uzdXFhnJJlkUauP2IYL7jKxksuFsjLLD7fLboJxDzku4sV/pPtFj44tpS2xS6mceC
6ZRZnjOCRlgByy0B/ZSoiXjiy5uijou9dHFiFCrPPPzrA66VHAV354pHyTT4CUVDb6w0iHlgsRXO
zaxenGouIrwt0vF4nyEip5Mf53wcM5bHuBm5oJWJoJH9zmSBGTY3eZP2fD9BLTn4W5CDvtcdTKto
IUWljzYoIyCncpfKHsg9XgQtaO8gQQEe06kmsu+TqqcaN+pmYj+F3LIxM60OrlObOzODjeZUI0HB
uMywmpRLH9oe63DYzeDqoy3eW+4wq4aku5ptdqzcKocIa/SobyF0+dt3qL7NaeKa+mzPFOsGjT6R
8Xves0TSFBJm0rJlmGZAb8bROMOnnP6NZqHD8YvS6jmlB3HwMbHsgzayHhXBPBc3zfB8eFFSzx8a
ZmvyMHZskfbMBx7TpU+CVpsLheRSPELxn/UpLBXFm43lnIkIjqJ9YhIN0smlDYVHoT5kMWEXDf4x
AtWCiTUFM5YFPqFx43jfZM6rOVBW4suk51TRjUZXMA3ThnEzkqjcLFkvoqFlhNtBPw/ApJeWUiUu
cUlNmOeC90NECWiJ3l9WjoJ9NyHJq/n1VgjMP0wx0cWRw+r2eQkmhdSPsSMSOtBdfeiEIuDwfc1L
C3HKmlKVd2lR3dtcTZchSEzF6dBz5nOay7bXD6JqH3o8cOPOBPSOUXZphIHaXdajvzR+dbXUNuh5
gj+2NPweMdIvNfAwcgLQgsfEa/B5Vr0c6q0GQ30vsT5vswy9LSgevl7cI7v3Oy7vPfk0FO2IJa5y
6mj3vrOWZSRwGBOf9CRiuyiehjCc0k/OYLNPZHLZpd7njzJqnVc/A/WWdFX+IKLOWqM4ekMPQb2p
0Z6uvMpcHs5ByA7sZ7O4DLPDRpZxflhUXMzbVmMUFSK6s6ZoOrD92PmAJLfjCEEsRgFZ1qVEP+eE
AZDNpIIRbk8T+9nDnGS/J2YMaJoWg4EkIk/rQ9GC+T2RhsBdk3Yjey33ZE2eQRGTNjRYTrK2q9p9
K4v8qQxFffKDsWNsQHz3yDnErh8ZLR9LdDrBqkFO+Uhuoj7zjPHuRaFMOEx1b+/qyqauE6K94Pmh
z8oIDVFHGH2MVeXQOSyCl6qF4kDVftMwj17XrQKrlHAPoGUWuUEJywmwiTp9Jr+hzoN7MwI3Rcba
pwJ0lNZNtTPoft9r2qdJrq6BJR3z0+Rm2uA5UeZucBRwFNlVyQu0pQtW2DY7lIqmhs7tWnOxVg2g
4pVbyWStSwv9mUDZRh2pPVxu6YIlsPDDqxgnWzcOJzoJ4CgNhddrBUA8mnaTS0rCwWdZErTbdLiX
LBX555aU+DtvbNWpSXwec/FYYT81NJi2QXyUoi9vDdMt7iC5eCcFrWuTCcmhJPLKbegx3lyZuO5W
Saq6M8mA5i2R90TfNIYzvmYEV36cVP5RJqrKbjJEoA9VGhWIYZvBW8sZt5sH6fNbM9X+lwi/K1Jw
Wpb4dMkucFDPeDCWd6SY+wezr3qkuW2+zT2NLlzKhJwHu0n+L3vn1d02skbZXwQvFDJeCWZRiZJl
yS9YsnWNnEMB+PWzi27PtdU99vT7feh2B8uUQLDwhXP2ufYI+JyvuV7OW9p7JeFoDLrnPNE3USI/
+n5ao2l1250bys8slgIbJuaXCLDTObbBZYm8MbZm5mKd7W3ssDqX1fFLZ2NPxfQVi9AjM+JwJWTX
XXtJvNwXxDIyzBmKLVMwaxf6o3sC821toqZ7bHwYbIzVqIw2XdFU18TZckRlBfWJjOtNRN1wHAqM
kQaas72Nd/2Q+YN1qsxFD7hoJRSxBqaxw8RuahpvQ5IJ0z5OLEXazO6sJl27VJ3akolbHgLQ4ayx
xCysOYe8Nef7CP23WZrlHo5Du/PUEwJBKoMHvIh7O+MN65JZe+nCqVmnbNaul9S+HxLyYZmd6mcU
YB7JOnn/kTG2dpoLgKsrzXP5OiCxzpd+zH3qEsNYjv1UNrs06atnvLA943h8hwn3t5E9qgiyvQuN
7QbxqR7w5HWhz1pQb+15m1ZZcZC6675qWfE8aYrujSe5CMaWYa7mctswrpfENS39sCPtAtwfKMKA
wz/CHJ7zIALmcxhL+63GjbUxema6otZzdVoJLG6t+YrAuG7WYdVNz1TEG6rrlkow0cs1oL9s0yNh
fAwbThRO/rbYJBWjHYIA3L3ewQ8h2G9ed8Y886blQp6wobtiVUMT9QcOEq/l2vU2fDGZ5WIT2dAx
qMWJYkvPCdg4qJngAPK9u3Rj9MbhH5E1ZTTENQoSubSxJNAkDhd8eZGJQcyJNQ6mNnH2XjbIJy3r
DI/HXmjgQhwEabh1TwcCWNR12uqasNBknUA+faoBVh4Wh+Qkv50zwj77Baw4kfN+6iZbx8j1jzKa
PG5xE8eydkSrReHHQVok/ldUItGJxccN5PPuE3m5wxUy5msnK4EpUA08IPgEiy87h7wiepf+iDtk
Tj51Tj3ohyIDV3/UGrEYyLrM1N+aoB4aCUhLo3KKaNzC27D3JdXsWNGGQCXwXsDLcaiHoJ9gCmpy
1v2QVVy7mDs3TYHgBKzfNX0VkYgiyYSw9cF88eKCp64xYFhhyo2Xcgve3S6uGr3lv2cVo961flmk
jIy9gAsP1KCM+ai2StlRiDijxbMpaep8PupE05xnQ7Kzcv08KBpJWe5r1Gc/dfz/IEP5VQFzaZ1t
GnuDBpod/990GITh5UndJ+k+rHw2BEVFTMSnxYKZ+WzNy4IZpPCpRqqS0CmHMC7EP7//Bt6Hravm
XWGI+IVFMN/FOzWDjB1RLUYf7e0Jr/yK8J0IOJ4vQuNGaB3puT2CflKpkzi66utwwd3udOFNVPbi
0dMHNmpVRlX5++/qHy4L2iPT1inbmd2777bupTmEeE6JSysJGtoxlGI0PyUVNelIc4wZ26DyGYqF
4kgboz+pSC7in58XzFwMXt5Rf1GCi/eKFdKosqEcF67JnNMKpaKZiR7ryKCCYkiWoa1RRUvPfIRb
oR2EKr9LK7dA3ltNbdwix4ATv9KzPor3veqg6yYq029qKXGWpclB+/vL9Q9vIjIIYTMyhpfuivfX
a4TQwjQPqDhZRKiU0fUzeWSljEC8hWjVBGVdlBtn6prXAoL0uemZVTQxvXxSTe25KJs/6QrUzOfX
S+hQA1kmqhXXFDyGf50JabbiP1M3EBxCbsrK0RwIdYyknjpGPB2hCar9lQbIaksAYK5H+otSskHZ
CcbFoHO7WvVgXNnfXyrzn74xx4Lm5XgM1u33wi93ZCdYtE28hwlJhcrqrMKl4EvZuhNVkdmVDxAX
PeswQ4NgnmBWmPDZu4/nwYIIwQSf3bOuz3TL1qUuFj1trJbQREUWXpHtRSORhwpZ2apZDwZoPtlk
aTEtydx2Gq5nBoNv35vSpJAIoS6b7nKup3McJqR/Ed4y3ak67jUpM+6tpSP2YGW7qDX+8D4ZytP3
7n3CoUsAPHMD7DCW+iT+JM6KhdYk8+hqOzO2OQONakE0ALGBrqWc+O4vG+8ZRrn2UBoLw5OJtLjX
ZE6G5WHySYxiVyzoTuyFkN40t/hHLhZ/n1xCgjeX8RACRvVmtyTznYAPRsm+UtaVIHHrEWPeiKRi
mQteHQItwxuHJC7uEBqCt8t7/79J9B8n0cL5/SSazKkXkKq/zqAvX/RjBi0+IIEyPJfbRFlXXWbA
PxKn/A8uaDyLxNHv5DwSD36Icu0PmM89HKWkK3CYqnPprxm0pSPK9QmvEqbufY+w+hei3PcTaM9W
54xNGJZu+0rW+OtdLEanGXU9qg5I7NVIq4wgYLayvlly6a1/f4K8E2lZ6rVo63WuBXrGvwnyxk7X
SGgS5eEy31hGpHfpYDKw4gqcmoa4zN+/3vtnIa9nKcUdpgfL4JH07mdrcb+5jO54PQYTfIzo9MBY
E2Vy00+WeSj70DE35uSJR+kkxuPvX/z98cCLE+XF/AKTMQK498dDo1HlVkAfDkvb929FXjAqycF2
nGZVIE1ojp5CQ//Tj/wPl9jmatG/mupee/8467s+baXnFoeLvPoiYWIVwAHhJyDvI3aIf7jGf3tB
B221zstxBOpAHtX//+kUTHVtqmmz/H2shWjbvJq4+5gBUeGZ2meTLI0/6FRV5Nsvxy4fIDR3KoqN
WaqPCu/XF0S1rS9ROI37oZoa2lMn7AwCj9Qg/rsidx4ScePlhJ67cybOzWiXT2XNsEc91jHCRG7n
nvsZTCDWM3sYV7WKmxJYaZ85rf9wF1BM/P37ZafBZ5+ZpM+H/d33WwJ+i9Kipy+ka7cemazb4VUX
5VTWUUV0UdFEQh6JNZpzNG29LR75DM5njaJ2b+BUdY4Je/VDMdc2zouOhydZnNxLHQm/VxelE6Dn
Ij6ORE4Um+87Gdh9RYC8lafwYHQ8FrUWqYicjQXZlk1HprUuwrrLiLfWZoIE4MrehYlan4Cjq+wv
jAxqIhjbBagJfSFikNZkaAc0mu1C4o2Zv1cD3k8pW3sysFsGpAdMvA1TQrebNQAbkOUF6Eb0phgl
4U+l0zWmmNG6n8pZnrAkUqo4dkqymxJ1knDFQdDOarkzjR2qD9lPd37WMMWdwoaJuJI8Ly1jX2fM
eMRO48hcvDDHOxb37FT8ZuH4mvSUyZpo7Vev1afzd1lJMYasauJ+OmsNo1JbKb2SJbFfqe+M8lAy
cX9xqh7/Mn4YKqxLsTlY6KHXhJdJXFsdL+iXrCkMgocZjXto7nM1K/OWkeumhtODz5u2eI3/JJsF
XZiq2i71TGNKiJZzlaBD8yfVB12kt9/v1TiNaJxiM5HDNTC27o08Smo+lpr1izGPqGE6OVI6aDSf
MWT+MCkOWQPSuEfo73sDrjEj/nQprLya83TdZwOT0WJWWr+xdKzXSu3vYrg/3xV4PlOgJ6QybBsY
8HFnkKWnBVZETkh7Gb1fJDfDABWPnKsLPcVAK016CHu8iH6lISej5U3yY2EehlhF8cpa/azS8pld
KmfH5fojCLQDc/CgqRMKvAbDFncAmzBuXX5PH4YlfFQ95dxY4r3Gz3ofs7dZy8j3twPs6SKI1cfD
6TPIw8h/QqRjHSVoMHZyADUCZoltCg4nkgY9JlOrnsS+9KZv8D3aGNsyY3rANotMDQzCFI5b9mvz
CtIUX1DmidAPUvTuOJEmoVG4dR0Jx2wXhlSuoSXP4blGr5BDG7BRZADJ68OTsfjzi+MbEHNmDVuc
JFshuZOzZshPHZc/3nVlOe46YsMkA7aM+SnVX1ARS4pDgrQFK+oeaxJF6MiYKISlT2i8mZOM3UwH
aTbWtvZS88bGkRuMo9yHdCNXBI1Pj04xQB6rkUs5hjYDIITJhSJLPHc6Mw9Gj86qBzJxqzlxf5Zx
0xH7jXf1M7Ji3+L+6qQZRH4yXVGvknFOMgXmdl2JovRquWEAHr2hdWPnUCTukXxeaI16yeRgUNBt
wbqKN3wiTxGkM3s+FHv9m5/ELMg6jaJ0zc3tHzEFgsX0gdYQMee64ZPJAJrBiGZ9RMAEgadtXkvh
pjcpVAJr30iTI5sOhjOn1VEzIflFphoL/mXFucyuDPk1+XIhyOg9Uiae0gtC67nr6xebPL0nfK7A
+NzIK4BtjCy5yO0Lny77wstaDAbYxLYzk69TRaZAajtqQcvkLNX09BNrFT5Yl8VgqCNiSVyTFWHt
q9kO0tc1j9Hq0SFCgNiAcg1/yoq2DHk8+2jni+5/WmizPhetpoHViK3BO2C1pbVlSNaxkm9hwx0d
dv9flmi0nU1bEqzm1+FJanV017IWO0Se/+jGcfOU9+3rXDCl5xYUT13hD+t04Dph9uOct2uRHP2q
Nj4PWjjIANst5ltfug+G40EPQ0V4sM1Bg4cJLzTgcwmeIKxab+sjFbhlZzQNW6TqTwW6t3U1dSQA
jAUITGsm+26l5ZaNVM8MyxuISNaXXJj8/ponVvvRjn0j/OJ7EsNy09RhtV28igw7zIWDha4m005A
egcuXQG5YGF4/kzSVrUnNdm7dWNTB6bJys4VNZTG2Qi7F2zm1CJ1jyTBlPhzMjHytjY+Q6Uk7ywO
CyuP2htyMefDbKYeKIqZx0JR0dxoOKXfvi/sQrVxzZyFm6YZuFO6CEhqNGnqViLikPTGWKkHLzvN
xjE401OfP+eyQHT62D91krcGobvPOQgFn+/J9Wa5SmqL/xBnJbfgZEb+ie0B45LIwCmSt2O7n2Po
tsFoRygCMM2hkahzeP1exSunPEywD7vscC/iRceGCb276B3pWgnODBfrdSG6kC2OOibdeGAN517a
+Vli9LnrZYlKd6ildZKo43bg0pgPXeTNJZQO9CFmyx1hLAiP3ZznY4fRFQk8uYIonQlPiNfEfiKX
TmbYm7vv35YocQLvmjilkgg1jccXnTQJMznrwIsSoB+pfVGv+SBXcnbb5Fs65KoMakd5LRycq4He
+tWLNMjlvDVIbeHNKmp+VjkuvGRJCKF7ZnyTd6gxVAgIOJA4UhNn6emj6xJobjlH5LcAJ5PGnh9g
qNovTiw4WOcWZYOsW6U9y8l64JEhokeJxm7m3Mydk8XSlXAarKwPQKL1Yz3E2re+JXoIZScQDr5n
qpzL3tuYJLeFl7c8yRvwbI9mq4QYEdGQ2bZ1LUYA0ZSoK0rCECtiW+2yBzgWPDDZGZYPoXpHU+CS
r8tQcMflHXeRJhq6BgzCDEPXdldrySb37FB/Etps2cSQzJSWD46ZaMMDCEtoPEGCOS/2znnm+Q6P
KqQjJj6niNHuds4SLRIfU49qOSIjo0cfLZht5Tpoi0RH3B+EeZGse6m0Fc5s7ApCMiWA71g/ZlaL
FqToRwIb4nnDX816YmBzzNOlvubtb86gTOJDhmKDmb+fHDVGkLiUYx49s1fsIwwrwIiIjsgHafNz
NM4avhb7Jde/suYuhKBt3kceR7rZRsNW6JFYt4soVu00NYdqZAMR9bk4lxZHDAESimI+IhQHGdCv
eqfIvmmJZbNwqsI9SXIFkoIGCiifQBlwKnzDovxNy+dbH9XDAdk+hcHQ6Ld+X+u3rCHH9agXgdPN
Bbtuu9lQG4esaQa1z9CzNfGdcjNZ1q2l99b1RB7PPe82z+Vyyo88+YqdVSjqskLIeIUDhCG/HjI2
aSaX6lZHOPKxJnznpa0M86Ya4bIELNIoIKdml/s5Oe3jnVmIM5VfuTE0qX+zndA+KowMYa+wrVOd
TF1XWixetHT5j904vCHWwEd4a9soCNYEh+cVhbY21gFER4Yx8zCqEyTWOSEuugm3T6uroTE0IO5z
U193GXPsVRFz2iSOGh4tY8h7j/07hloBdAWjI2X3+vfdqeo6fh5eQc1waThsBgvM8v5mBFpGI/V5
4tX72r4U/eOEwuX/wyz6t+6HFxIMKoRN22/RuP3arflhDDAXA8D++9BuYBb72LCVy7/rpRxLtS6X
4/D3P9/fWn/1A4K1c3CgWRad4q+vS0uem0BNyKxIc+e114p2X3QTO3zYfpxfFfaUs+PEnMXNqKrc
3786c5v3VxeJIF0xH3C+ifeTUtJimJ4Ip9qjaWVSunit8chCC8ujS4Tuqo/UVI9pKm2JqrxZoP9Y
j/xvYveHiR2DFnJGf6MdPZRvyeuvotG/vuaHi9764Po2taWlG4zhf5rXeR5OebzdjslTHHe9wTDt
x7xOfHBtnzvOde3vgtL/O68z3Q/KaKm+7C9E3b8x0YMlfH9zIVpU3lbEp1R4f/OT0tDHyYL47hAi
/FybTZ6/2nRHEe423SBdl882ip5uxjtDVSiDLDLEyYnb4npxQmsKhCizTagn45s7iOJ2IeXvs6+n
M3RYH0fbiq8q1lMVwoIol/JzYaNm0/Fe37YJ6mx13pvXJFR4C7rOAohy5+cO2Yveg9tm+Zkp/Xir
j69F1cKeAND21BOj9kImNp3QMublAtirnl5JnyimFXqdGR0T0shwPfkQPFfI9aKMRVmTfYmhYUTA
/wva1Jlt96Yy5uSAZHZCO5f7w7WKRzVhdFBYre2WUdEmrzwXNBvp05is6KV2Df4fgiDiMD6ZqTt6
G8AvCVVvmTtmkGlZ9bXu6vql6vXlZuhm1uhm3l1Ffie/QtQuX6w+QYOOUmW+Au/c3M91Gr0aMc65
JDUqHA4D/XBRBw6bXPJz8AAs9lTd2eZcEXvqTU2LQ066u3xKshvPLKZ7wqKXbT3367mrDq7LUH/V
gFsby6Fd4RfYSSNx7whLRKORmsXXCRX8ypwK786xBfTfPu0fzJngsaTruo0lZ3MfLrXICWOHjG33
KN1SfMRX3iST8LB0ojmqKo0sosj20ePbjXvy9MIog1ab8yezqIeHwcp4jg8CK8mAfeA5cbPwudfA
UNeSp3BZ+tpJLmRfsa9xVhVheIFkgHlaIjF8yrO5bgLbL9qTDNvmKva88ZtPiEQKhbnXsnWXQ/Ie
rTLf1IQnpOyqfJDU2N7Ha7BwrVhRJGWvzSUciiexvYuSghLSSGX3OU3zPA9kSPexyhozuis9vxR7
nnTJOa4z85MRFcm9v9i8GsOA9kEQ0cX4ILauhJEC24rxw+2pB0h0mklNM/qx2ctZjOcoLvLAQVX6
opWkdZt64f+H4AO33To6uHtKbeklG0Sg/llxHWSANbTSnpnXOHexxXKJ8DPSf1d+t2RfLWw/PvA/
YgAJ8i7Wvg0wvSlEybPOzz5KyJB37pR2152Y46PbIiPaiEo2pzgsLVIX5qhYc7tWj55JNRS1fUWw
XMP/F1VkXaNKG6oNwuH6JgVLmpDGXvApf0akl1rpKmdiYnF5JoC8pDeOic4vVSmivl9N/jinzrmr
0LHmDN1IQehXRqf1CwllOKPCccEZhzHHnI+xHad05c6d8FLQT5a7BKbJ7I5Zkv8w5Xx6Nt005C8h
Y4mVyEPcjO5AQk2Q1UZF6kNnPwwDatXVnIg+6K25IfYv0W8sMHWnnviXHboae4Uol/zKjA2XH47Z
xiNePWj5vJzDjkyRVUKozsfpgn0D+Kend25CgKW/tupl0B+spSOTNl+5TmnfGKLR9nJonyx64nuN
ajsDWAxpzmzHIywK57qqodAVikeXKzJdPRTzPbQ/4zAobl2lCHbe3OX3sjWJ8ZDf+XakOpt+vnFr
3kgTDF6heHiC5PgChdygSHk6yLwxPYJr5k8ytQYnC1Q9H7yeozh7NsC9NAUG2RCUjmG4449RVD7F
54tJXjqEitknFL3PVRw/yv4XPJTRmoBnlJWK9pcuIoQJz2k9D/qnUjEBQ0UHzGZsvpiuFq5h2OtX
6QUkiG0AKWsXf5wulEFwg547wx0EQEgmYs60yTizdvVJY8ufImCFjkzTux58IZhlNGrzlau4hsg7
H8bELFbF5PaBVABEXWbj2rhQEYnYQG4UE+5GakO+Gr7zE2PnuiHJ49ia3VWvIIuz7407g4p5LbqZ
MAuIM2DX8DUc28i1En68enkBZd1d+5O0to4UaOTATji82yc9anEBXpCPU1PtlN9qh5iDuwnU8818
oUTSkzHpp/G9b+aZESB8evr9pM/vMwWZdPz2DfwKzVISiaul8JuNhhCuCNTcWx2zDbRKj9vv0WU0
uLaFjTVTYS1xEFGnO9F8kyvo5TyK9iMDhgHBGJkNhp/c262G5VjhMlvokRAJQWi2LHYexjwM720F
2LQUatOu9Hlt8jb5MLzWmQJy5lP4GitEp6FgnYbCdiYK4OkolOegoJ696Rw7hfmcmHRjENY/2QoB
aisYaJxOYYBRl0Yqc79K5uNnT/PdYBmmeWvOCwNT6ebfEJeUN4vcdAo6KrGsqmkIKFLOGGxrfQKf
tImL5kxANUZkhS81FcgU7x7+tqmLv1oXzilyuS5AxnHmJsxvfLrwu9RWOG6FSE0cYKlC6Heu1Vlr
hQ09FItp3uWe6a81euFbW4rP9tjCmRJa9oAGB4lt7xqfeoDwW+YusFo5DhW3ddSdAG1NuZ0TA3aX
jXefSRGBOSPQV7uT8770kung9DwiwUY4B1zTjvjeCP2vTv5jnex7VJb/b4/VoZK/OKsQ9qgv+KtI
9vUPiGbQXWGH+qlC9p0PjqJesNEGDfTdcPWjQjY/QGMW5E+yA1aOK1qy/260TaS52K0U4OcCp/oX
G21oJr9WyLrPNtsCb2GC84bLfBGy/LSTnIu+H0s38Y56U0xXWtrVa5kZ2Xky7eytQJ50IAoSDiLz
NZiI2QWPyPT2JU0VMzF0O+0OjhwkRfB5451l9uFTtvDxvmoSoIsxorPoUF2oiGHJ+R80F0SjCAG0
Trn7NNu9vB/a2oSMPxd5eIQtmL+NI7DHsRm8p3iqUiCUFxpkfyFDlgoS2fPkihU2clQAyTRWLEnn
wpUsFWISTU7+nxLqZIQR5yb1p/FTnzTWGXAmdMphrMNvvUJWRtp4zSgN3Cww1/RlUWhLK4zGT1PU
FIExd/E3MtuRN/mRTfh8O7l3tUPM/XqazY5PejQBOWiFXPmtNX9zC027r8oUwaE7FtHNqBnhwbFq
l4gVqJZ4jCrTOhlxmqVkvS0C7qMkVGWpo3Kfs5rdMC6MX8RMnxuYXuHtOrQI7gpodP4wizi+pWKA
kzlU0T6RqE6xZ3hHwEHjTqd7N9dLUTgPDEfQsiGvyd3VPMPTw0hrDHBaYekQsGdV/tssdFLrZq91
yVjLR0C/ftsHRpg1xyHM0g2Kf0dpdCoydJvJv2oXQL8wFZySkM7au7Go13nwj+5wHt1C0cHiap+x
w6cLCb0+8JMir1BTO/VDk8v+KFyPxY4yg6I+xBeqKYuouLhFPWUcTS4e0sjGTporY6lz8ZgSCorf
FP8q3tNQ2VCJYMSRGpFQu8mVTZU9E4DBi3eVlCaScy6OVmwN/bG/+FwdZXn18L52FxesfnHEasoc
K6Mst1amZPKAZH3pv5YtZcc+JBDmKRym9DCaZbNhg5WiGSud8bUGRXDnyBbEonLm+heTbqr8uqLy
abymRMjbpWd9/NToeJfG+0XzEhJ6xQJoeeeKMTnL2Y3vGIzNIn/j3TUky6aiTbi2k1WSvHLSl5bV
JwplVgQ3UUcoWCEqQhysfiS6QzrUX8L4iMj9qQk7xNL58mB1SBbR+gk76IUYy31YCpUkDu8SsrQT
jCDWjoBgs21XZAUfb7MN0IVh6cqYk5YgD3GRVZsOtUeAWi/cItNHCgt4ioxntMVtZDLazcSV0fvk
oOjCxfZjnckG2OdSt09LbYXBzLR3M+nlvAfujb94mKaawDprDtcl0xy4sWWj32gwxZ111w3IwduQ
JKJ06Y+YsxE7g1A/mJMvT4O5kCJFyuGuscEHk5G3NFdO1wxHIx2K8yxKq1wllWPvnLTs2ft390vM
BzOr0m+kyn4UGscAjqw3cErWmil+vKqStHvUBiO/yeXkBl0J8TGZbPGAm5BTyyOVhr4EDLGOPZTY
bcg3qYyQl2GpAY2R3RFF9AQOJg+ihQ+2BrMg7SPmYWW8KSqRBiEh2UGa6DBo6D+9fbs4BGhljrra
lXyELQTlBzb1wa2sZWPkDolnRmqc0S3DSc2XbEPTYB9IzCs2Dlt2lqxWN1zb1KmbZkrJciJN5ZOZ
W9azW9jpOs6o6ac6pjcaeveRGctwVUsnnzikOs4UyhTIuYkdal/1ZaoYcmTRcqtnfHoJRk/vlpGz
MYsoUKvFsvaD5rNUEBr+2aiLpm1oLEPQl4yWZWcjek6y5qZgLrtz20KhNI1XHaMQjk2igaewQE3n
N/2GbDyd+BEuyr2kgd6EC3hwgq9yrrZhpnxQKcL8rwl+F665OcJqTqZ+CrAklqcEGvVt2nmsinWb
1PIyW2hEDH2je3W5Ti132LadVzzTjXh3MQPBOYh4+59TckINeyA2LJvKWzEOCdjgSH8kAzLHwmH1
L66IrAe3mcr7BhnqZhaNvs1rOKPj0nsH4OBdtsqZbGxsz8g5dONkeEgskzzDuDNfEWnOe9Ns5Gky
mvIasXy3nzRb3HYwlQJAHwOfKjk/RKJwvFWhieSmH30qc5q1U2cTv6HHOIKwAmck/HgcmXl0C9so
3Sd4nO4gIrgeAeMeSx/O/LWZ9oxK8LQtR0x38bZgZETMRh5+jEmLildFbXefKf9goCxABU7GmHV7
YuEb8p7F9AXZDGACs14ezdEEPhumoABw5rKGAAX0kcg447QAOD0BoCXQO3f0lPutic+2M4gH0k6N
7QLGaj3LBt46eebxp7qpuzuT9PC7uKsYmnEwNXue6NMrPrz80Ywtl92XI6aNRKMaIOhZgpS78gg2
574fGO3Sn5ui75/1xlHF7UwLk+nPaF7yck/6Ypt8Qr4RljQtlTPwJMp0UsGWKsYWgDq72AyC+MbZ
HKdiU+vT8ub1o7MJM1hHpKvDSYhNiw6nbWW4iuJ52Em9eJSsX3ZJhhOSmzQ88Fbm66Es83tUOj0U
Jfc4RFq9Zh/x1yj7f/Xxn+pjJpq/VX5evZbda/ez7pPmQ33JjwrZgiLgc1Qh0mQDYQiq1L90n0I3
PiBxADfhQV21gBP+d46MRvEHa4CMEsJLBN5i9G4C7dG/mRszhP5bVewzAsOx4NimZzjvlZ5N2Ht5
Gk3OVWHUnggMhKdy7QgI3mxBO9xoDVtG8NtylRVmFd5U5cwjuLV1jcnBgodNbWAbXSvQyjhmO220
ZWqtcO+F3NHMTYGM8anMl/omi9mMuNuihasvb3rkL/HEBJfFWWB1Grlu277LC+eE5r/7mkXynlh5
F7A5JJUAepi7zRHAEpDRROvaWOYHzVsWcVr6OCFz3Rcl2GOVibvsDNF2+qmcRG4HaafTRLo4HWH2
NN7Q3JF/nD20oBZfunwx6dp56Ao+ZGNaXzllGzNQnv1nzQTbzEvggd1Mfg5NrWacX2LoKuH3VYl3
mzWl89Iwql1rfiU/E03GE4eedlsNuNSSNibxDtMP6aOVGWseLmqt3mVLkR9SmEyfnc5uno3OZFws
KlxBle99zacZmheIIOQpxXzgb+H1ODjmbWIn+t73XbHpU9MPJuaS/B7Tb+6HtIxloM+zznI4wgRG
Ee4XK0pnjkQrdOaVFLjvsX0UdwPOcoQwBTzrdpY7EmXmex+vFSidVE2kEwpXYNRaso/zNHnjfrDv
02wcyW2tDO2WmEbCVmwHOkI1Cca6ffkYLy4luDdUdzxi3WAkcYx62OuNa/QjxicNTquFddIwbysr
GtboIiqA3q6r2BLLFbIElrvJYA0bjPIDq2tOQ0k+9daU5rLHADKRPBg2y2cNN9zWg/u3Awu3HKzY
WL4yrnYPcSfqhwWN2g3x8dWp0qKBfe+izUhcFmcUxCWOVm84lJ5//crczxrjaw0xXY07SQcV3qwa
5IZlewR1FcnyyGxP5tUaDFSDv4opBIMVMqUJ+JJ5J5eNHhNj8PXSRv/vRP3jiUoG0+8mDldgXIav
2fzrmXr5oh+rOeLkXV+g/VVDArV++0Fz8T/YDCM4Zl2fmEjxE97a9D/gDkN1rrN9hj2rcw7/94Rl
qOGDchFERLGjdv7dCfvrAYsXTWfwoST5qFpBTL2Tm5uOGbfeEkbHUVDxMCkU7r0U0cI9Xva7pKHf
G/UvqSbZqzQWoo60QsOIda/fE/Az7sxGNDtmy7r+h3W0bbybiPCt8cPxJGLTjxRZf8+gnaD32Znh
OQd3JAby1qcQv/UWh7OeQ9LOVmKoHhJhadYmaRG7RGwztHokzZOGKXzzylLcd9gVGszxs1u4nxZM
1TckjsieA7sTL0VMVkJLaFW9bCnGNRzMdkq2LEsBr9PWltNr3l5m4bK29KwkNkrk0iKWobLA632M
5zGidNKKlAgQO28ImOkwh1KJMYxmreUfUSgKtf5LN1PrP3K6x8DRfHxkd4twho/I4xAbtU0x4pgn
WHk1yLT5UsyFfrZCs8IWZMHICJKYySzDXybB2zE04vzYm1WebZNxztFvDSahig1cQQn9oWyREoaR
tmuTpT02USp2w2B2XxM9bm/9guAuJ+2uSBI81iQGP7plMt0Jf5p3bjf0xJPG43HSRm2duAsnLkIz
56axzPlURvFWS0gaZjUlqrNm+S+6mXYYY8mHXi8o9p/BBdfuSh9seY2QWrsnjYEoIDeeu41MxukU
ucuDPkT5bYvUHU6XX5KPKR0Rbb0MBV/bEdXqo2lfTTYx1jyZ9cQ5615Wn8ekNIMi9Io7e1xc4qPR
KWbXtDWd+TGN4LZNQkuUmH5Do2tsG0AFgP70Cf0rWQCTU9s7iCfltnb7OAtE6wxBxwhjs5D3sJ/M
sN4Q8qitsFmTj6wDSGQOgSKyiZx7rnpz5TlZu03dXD9GwvSPvnC8Yyz0PFqHpZ4/173oHiuXxreR
wiVUftAYt2AwJYrLmE7mqLtvESSkLVJTJQ7ip2eV1kNsHNuNkVS9Azt3tLYLnlOiNPBhv2bc9ivT
aKcAnidDN079s+6S9efzbLiyZTdsCAXxWU3F+YY0ZnBukvjypezNM4Kilu0yeLuoTWJu6Rai4VbS
oszB0ljOs80fEmhTzrPU84eN7UvxakRpTHLuPP/HQLx03RAHtPamqd1bgAlk0DPBeOFJvBC3xTLl
YIxOiklVmnMcLD1pQzA0DTatrt113spoCtdgtwpSdqWb/rzOozzCbtuF2qM9dazL/g97Z7IcuZFt
21+5dueQORpHM7iTAKJnsE2SSU5gyVQSfd86vv4tRKnek1K3pFfzmqRJlhmBCATg8HPO3mtbWt4f
PaaoZ6+WSMhmzuNxJBa028AgiW8iauQzkljOHuwcYLTj2gsb412uDJluSje0vhOJMWGDzqf2yzLV
5Y2Xkxq7qZcmu0iUBTuz8kj9dpP17ordhugK9hvjnprbJO4cA/KDUxJSsXeyyj5m6Ea9eFo+nHGZ
t+HUWUfPTok6sgnhDkBrVLeshNPbGNOs29SurcSmiJZSD7Kkzci0ILlabTDOOO9l6CCFleQrkTOK
nWhE+0a806xT7W2wVThkYYx9XNysGF8D6+Y4HqvIrmRAoUqvM6X1Repbhbt6TCLjjkH09GC3o05x
WcYov1XZ5XcWNwZDdzgr9DLHSqMu17Hy1/Q8bm2Wg3MRY4onCiwvXtgINY/JYPbVds4NMlrWGa3W
rONaZ53cJusM12ELlQf6kFiBWGe8NtcoKc/r5HdcZHuZjDi+T4wpe67XCbG7zoojNRC1VU9U7ddR
suyy7DusZAbMyXXYTHPORu6pcu3ryqFdp4lMpo3rkNq5DqyjurXbnbXOsdEhNydV6NMbMeqoF9Z5
t75OvmmdBItmA7qJ1rm4uI7I+3VaHntjiut7bJ+kWTFMD3U7foDgbryik0seHTUX+qFru+jesqya
wEHVZzAqnbh7r5Qoi41FppLct+sUP1zn+XEDknAj9Xm89CgpEJfok4xJoXEZ/WRU4nfavKoD5Ege
FjPsfvxkfWfYrsXTrnHI67Y1j0NEnlhuyKsydymC4GOLrH/bTKgSWBvmY7oqFchk0vmDi451nps8
Y0a3UbBqmFJCjfa9q9whXZUP+lUE4ShjFUR0aCMYQlJPj/Q9zj3uuOvPdtDc+FxQTdD2Q51vjLqz
7WL7e2oyzptcq4bsOpsvTLlByVIs3HtAXzlq8R1ODbINT2bmHXiPmzRk6QemcBMpN0TJUR09kBYb
W2qzT4NFC/Cm1dsa0fGtkpWztygceMEyG3egzRAhTKugBLe98HErGQH+aabKLX8krtDe01WQ0hrm
fLZkY+V+V8cIVqQ3fh9XEUsGHTlAOj1jUG3dj3wVu3CVShMt6KqBARiCHkat0piuGsmI4XHank13
lddIM0ZHo3eLY20HhdA1YOzuYWNptQS8KKP4Fzvt+3LbrEId66rZUVf9TmStWp70quvprxofN3Ym
aml3HcBfVUBEGrdvySoNYnTEz0UGu5WOd5qwskcl7KdsDuU+vWqLTKtFhlB2sXnpruqjtQa/CzPM
XWyxqne1ypT6VbCEgoffK7zqmDQzLd9N2RS8JzInYxU80Whnmg6Zrri4TaffdCxn3EWrTCq6KqbY
d6Geyl1inzf46rJvDLjeOk0HUo0/EcVL6tWnFM2HQ5Pd1Wi1oz6CBZyHE7CVqinwXZBwWa1Zl5iG
EyQTIwGYa5YTVnIgTbuh6x4jhPsbNkXyEsuKkIqKW+wmYaImA0awDF4nC3zQRhYW+og8HoNwzeJE
mdB8uF5T0xdaNO/E8HVaN5jSaLeoWD26gAvBnu2a8ele4z69Nfmzv4aA1klOfOKsLQ4FfpqONxAl
UF5PrCOp316jRNmetK9GugaMjuYaNjrw0H/grl3gT3MNhFtvTSYd05YnAVrYsjlkDecT0GwYk7RN
GBvs7dx0n+aZpNPqGnpqMV05u23GQht7Zr13KztPL22sstlnaS8Qs7jzS2t4zSNiG+e9Cd10X9mo
XzZZkpEVRlbDya2cptyjGGVApkUF1JtYX3hkNKjn96jQ9XuDkLji5NaJR8CkU396pbBALolIHHHT
5MIvK0BknTnYIphRBpn92XaVwSDoP2Xd/09wEdEsLv2rfz1IvqmGpPuT5PIfr/pnXef+QoPL+H/h
RCg4f6vsPOsXAV9DSMe1SZFgHPp/e2Wm+QuVDK5K22Xe7Blr6u5vlZ3BG+LIF8ygyaJja/Rv9c7M
n9TSus4NzjSZiTeVosP4kcrvdwNlwDHTUCV6e5RcuNDcUk1/FHGzXNwxqXdVk7o9Ph1HfHSaE2Lq
8dqjKsrwhO2SYF2e/4yaHf2mAvIE+XcZ12dKjgyF/foXty7YPcQ1+aWV6D1fR+1xp5fa8CNtEW7O
cZS/WMAzt3XhJjBt6BRVwornoDScMYCr1fp6JNpp3xfacmAdsp+Gcpj/Jtrop+YhZ8DCpo6fwYBW
avwp7CJls0ahWtdHtprYQMPO27Nn8Xyj79fvxef+3SVy/w8l+n+VQ3FfJWXf/c9/U8r/XkF9PR7t
SrTbNEkdtON/POMg7cQcZVl9nFa/3hzlH+uoyk9CzsFfH+knOe16JAcSrEOjFUs9rdY/Hmmh1w+q
3s7RBFD7GSzf7CSltgfonjyN0HL2Kk7Dx78+6P/y9WBJOvQLuJigGa5//7sLKhUGOjZ2n8fBZj3c
aKtsqEPLIAMo6q3a/PtHk3Q4IBC4Fmb0n05mtDq4yiLNj7qYZHYpgRnuZpsZ/92Qe1/++lg/pe7I
9XzCs+UgjrkGb/3sewfimMdFJpJjE885c1G416iNmqICNKYzs1fxfDdQzt9MoB0PxFD39Tbp7O7f
/s5SABpAxE1HyEFU8sczTBi3o4qBHWMzZLBueNB3gR2F4RfPJmf1bw7252sIGPC6GwYZjLDl584P
bqTcBFqfHmt9WR4qt+2CXuMOJn8xi48KmxZAsdLL3L857p8voxUxoOsUyhBwbfHTupRF6ZREdp0e
y6kZ2ZTza07mME2bMsEZ+dc/7E/HsrCzMQJf+2j8vPqfEsesRJv0MfaSY0I9j2QO0s+mFq06R0BO
n//6WD+tt9djrcwMy8LEYf3JP4H5kBqFvdtxUcukBxW7hVOemONv4q9/mc30c1ts/U7IytAjschw
uRp/vEgGjPStXc3JMRRyTNnNUE9sLFUyshxN+RQnBFRsZuS4CbZ4IKtbKq348tff9adrZ/2uCC1Y
6Aipx4fz87VDcZZhiuv5DGPHvEMfG/oNixZdQlMVpypyKWdxCv3Nev5nUBP9U5agNaCJaRDenD9+
9TGy2d2FTnKMycl6JXOnOOGkUbc1Y4Z9a9Y4AHutIsthIhLI8cNpUONxssv5V3RITfu9RjJ0ysIS
meo6EoLhyx9Lqj389dn53z6n5Idh5MHuAM/FT03VTJrhtDiadoCebX8oNVitTwAMZRbB95PNvIMS
jMQYzSG/vZqyixgNlW/MMgyPQ1ZZZ6/3wiPKfPPW0+zO2dkj+T+kinrOuP/rz/rnq9YVnE1GdvgE
MR799FGFV9IIyKfkWHhCZfgu3Dmjdun67V8f5893ogvVZF3cUHRzg/y0nCeawUnRugQFX7U8ED8E
MQBUtjwzgpFPf32sn5dzLk9XOA79Y5fYWjL/fvpSyu1kZ80pyzkUnCByw3HF5w4+evAMYUUd+fU8
qbM+zM6bVpR4GivZ/82J1cU1LOz3frXVkMP0EvInmwI+zk/fOW9rzeDOCA/OMLXq6OQGiymhFmZ9
jIZ6eWCKJz4kDCg/SQY4XqoGrcB/Z60L3FvIc0e028kDbHCPngH0R9ekdes3eU+CtQE68oLdDqVe
0hiPS26GnyPC6RdX5UT+5O2MGq5p7VV2kaHvceV5xKUOyaGYjEc5ZPYT/GFxgNKl38QEzRLgUyca
ALxpeVBRaJIcQsPprmhF/y0noexjAWp1YeaK+cWby/CzcDVZn8qiQXxSIuU7YNywOlql8RBvTAf6
AyodEq03ZQN4HeSG/p3Nlfk8oeRrNtANiOrrCCD4zMfewhHcowTfdnhBL/gVipMlWVr0dkw+hpjF
u+oi+Uln2TWQ7bNtpBwTbuRPiYfnE+SItZ8swWaodCBSuM5gEI/SOATmTa37iD6I6427H9NjVnkc
HpG99uAaHWsn4b/O24KqHJq4F12c9bUdhS5WHWmSmZxMHRotpntfvMpUF54z+UvTqOnuenpDe+q3
Bvk2D7XZxNmpIm0pPoZ6ZJsng/D2C5EnxbBtljil03xdrQZdndt+YYUimEt7LyvAbRiHZ13g7taX
A4lfnDsl3aTzWyHiLxZZkq9DK7BtG5Eo79e451WQw/tMcRJfCJWOgq5xko9WeFO5CdtWRXtvgcS7
YZAvn3CAmM9uObakXhqc28I0ko88KoydjkDrG20mzI3cNDmhFUmxPEjS4NCCZOB3xNjMd4liKBk4
lp6853bP0oTK+kVXggR6c70OC+jZYMQQbMHZdvskWGadDYxeVMuuHHOuJafol0s0qdUlSumlNn03
gkyVGoOjNZw9GAi6UX7KF6ALnE4L6d1cYFscAvW3eIoEsxaXq1dm1nzfhshRD0NMxYDAXPtiI5Zb
zUKWukRanp4yN996C406Zv3zHWi2ZkdWvX6IpqXaNqBSfKVV7QMZNclRuG15Znhi+aglk8A2OnHR
zXI54fG1D+iIwy9R72wra/X72GW2pkLhdw6lc1csRDkRnwMiJJyJPE6hUmJhIqatQAmqEFhmgxkA
GyJQiJrP1xng77wZ4Ty52nnmc1aNFy8Z75IIC3uqezvICuYOLWp1Yl7HtEXDmUJYqrdpCr4W3uzW
B9+bk+3dD1hiLMZe0nprmTld8BTdtSQybJiIz8GoXCD1JELsZJM826FNEl5XG+ccY5gYMunXfTnt
M68Qfrboq7xT2My/wSwkXvzYxeqDeOpv9aB121QrzEDZCP4Mek5HTbhfwZWEJRP+OvfV7PJUI/Hn
fU3ow/eub0YjuY3tBBeBZX8Zx/BclU70tUcVASlBzac4L1iArXWPVBjq1k5MExpu1zzoSd6dtFFm
wbLYN5nTKLfeWAX+Uy9bF5Go+4Gosz4ovUqHDezDsNmoyEwBEVkElIVa5NwMMucDVbllMg+HHfQs
F5D+ZAuFcGdGA64xgOQ7NkpWHEz2OjhzRP7cEjn+TMtyelIVqF1a+TVwzHpc1CVzFnMNBHd2Vta7
v6YF6dEY5ucjzeKCg7KLvrSReHTlND2CVVZbcxmG7fr8QYhYEUTgJ3VT3Hc9TUGHOy0/MrJkK2Bk
5BW2ir1I5jKsykq7823hJCxFkFgiK+SJ4ESec4BrsexQIWRBwTZv5y2CXtc00tJta6O460T/QsBb
E+gM2m6tZnFTcl7w1Ac9AZ7pjpkmEsi6y3Zlmsl7KNDdznaG6LVPo+lsDnPQJ+F0SqdBYLMCqfAO
/r8DwFoasBFG1slj6bXxCf0dxipjcrvDMhZcmCl7B0qEXHvIVetsC9V+LbEn7QjdGd8GcBqfvTWj
YrVL3fhiFNJ5nafFW/ZCAtFQw4ScuBrYj5WQpWvCf28h/toPJIso36yq1YveOAcqaO/gzTqpaLU+
tD9qw3W39ZSqU9ObF6ewxMUL2yn3LU+/oY9csoUpHcxNufeQhw2YgNAMTYr/NLZoU7QQXhON7kOf
eyd+VExiEiU6D+E1J0cbLeLiRPfgYCQ8zk3ZBW7VGIELci1E6YpNLIzkfnK0fGcjgdtit7OeM0yR
91Hfmbiu9PQIUMq4cAbBERAC3xCAsR+l5ML2ygsMUuGHhWcANsrlge6+eeNF+PzaepGgHBo9AGpR
7XOx1LscDuS3YQ2sZ6Fp/LFjyOcTEQm6IAulu4/H0sBCOTEairoQMrqYzdtBuNUdySds+z2zIpKs
09JyqzKtsnB/jvk+z0rnDRQPTRzCxs7oKN0qCEMrPyrNUz96yvEbVP0D+iZtdok1gZdPaFTJM52g
iXbtTMpbKnbUQkhlKAD06pSTj8fdRWTelBb5fW3L/s7t5vlgNh0BWQnxccW8tMfJLbUNQgP3XAF5
vaQDkh0rGouPrGR6sgU60bxaKPx3tp1mn54sknCNm6qOuKvoJaV5++J09Tum+HkLD4PxgScXgyFC
uIzfBCMJzIEagXlRPbCXdXVB9lRcysBKMZeSHZD4omIaL4dkmxXG90nzavQ9dYiq3jPJUwN/f2F8
V304ejmeoDYz7fB4BtKAXfZKoqNm8Nbf62LsPtI2Y81ucp4aLALQpQh/tBz4Zc+9GEqn+47nxLU2
wirn+DPWMBb2xK8Au7f6kjKp1z7Jfygvs6yN22SSw7MWheOH1SbuWzR4LcwGHKx5MIvFpfEt8WQ4
IDTLojwQfwfwBBYCoZH2+Kp69K4iK5oAcBO+27RZJ5dTpvvsohA8GMoJ+ryhq2E0IbYFUmf4VP18
sMpUXKyJVKw8m3hmMMpSRF4Mg22zu6zilVbdzAc9XK0DLZ7bAHBXxXKmlugJtrOhfDxoOCG8mceI
TneI65KuPBT5BXB17omdl1X8bjwU9qao+1O9JMP3mtponY7kQakVnIXWTd5DY72U6SiJS+zUBjw2
pt8HW5gA26VhftOMWvs0kH7chC4uOFkuqa9XvC2Rot6zTirhxhhk+x7WVsJ2Ung+E/hnNsbhFl4i
jtqsebTNl4iZLfBwlldoFVxUxYuQJZFDrvYIVAuaulMuPnLEHRIte9OW6G8Rpxebmc1J4MA9IoIT
NJdLjY0sdiX5z8lHloPO8jXqZMy0fcWjMjogVTN2gz39IHLO21PLW37D0GCXYTXys8IG8l5IX09G
fUNuxM6NPCL8XEMLnJDLWaSzfiYEdD8sOq4U3jiuBndvKNCBRaHyPQbv+amxjdg3Bje6pOX4qdWM
GZqFaDd7HI1TQmN329HNOiXwdaH70x4w5lFxP7fDnuRh8ZH1iNSp8XnqsBE6Yde1sMUnJFlMPR6I
fk5vMn3eZzbce/BfpHyq2UbGN99NyJI2sTXbBwlZ1xfF6FKa1EE+EOZgsBW8n/VOwDaDsO/23Y++
1aptrVXLXrfJZyga771VWrFrVW0DmaZ3sDD4wDr9gDHpW2JbuyqMFfsU7xaH7qnQmrepWO6GLDwh
T36u2/DCkkvDCFH1GdzfJ1ktL+R3PzpGua/ZTftlmn/zRIKKEGw90TreB0DIzl/gwwSepstnMrra
raiMj9nT2VhpEYt8bBxzuyVrzRC7lMiGmRkg+nr7ezF69cYo6GpjbaQiiKZheF3M5fs8Jkc7HRCd
OHky+cpT0atApLeghHazE/odoAZK4ZRIzL2+bMcm+TqPc3cY+pgEl2fhjgPCoAYweZc8gVqMD87k
ZX7bjMNXzWjd7TwhtBqpYW6GgVgAVAXrba7ESZqJ89XurJKBUmO7QRdP7TFpbNqjU7qWE44Xz/sK
Q8GW3L/MQppuLzf9KLV2F5PGTgKZ9ysOF6WdtDqnobPJPLKq9sZoTOaZ6Tf0OpyXkAJzo13fz2iy
9BtGLHuicYFW7BhhDfAYv2eMf+lqWmm/EWmu7wiEIT4nYz90cMzB0W577BEJ0LUqJTAAhjBSkImS
M/MSvx2M8M2NshBYts0NyFEZMZBuQiECnRZQk+FWlEURl/0QVCwv9JnWmYaqhvBtINxgG655gYQK
SnzFy3zb8Ix7cZtQXTRLUiUnjrbtVWOL21STybjtPUXZMTgsS1OXmn6pr9WJnszjj3QxprvUVvqN
0LNlp0fQ0OJsCt+iQqPJHVmO/qh3st/asqUSYQIrPqpqsuWlj8e15PV6AFCxrLvXphzZOuSaLfY1
/Ksje3veGkKPhiWeAp3xLBI7RydjWMCneLdzYhaSlu3fhrjfe9nCqcBFdCxrxp0Lj/yjkXU8SDsz
PEFupimAOvjiDg49gnVScz3eWFvaVqEcOYKIZWaT5RjSHKv4ev0nnltgqLYp+ysn9faOlMvBMLP6
W1f01GBza9AlcM3pblrY9mgUm8x6ltJ+8jJOJoJhSTRb3+yujeI6nxmjQKgLBnJ2A+BPtdgkSezt
NY+PCKkNkNzSl3u7kN0rpD2+QJLyjqwjC6q8Yb6H/6V/BT3Er15mgs88ze2xleV8n83sdxctFocl
G5bLXCvVA8nke1kFvfAazN5tM8Z15UuVNnu2atT2w0DiYjBm4ZRtErKhCebl3qjXyLhQoAWvrFE2
xywURcH1Lxbtxqui+hvNv2QvspSOorucvbbt8HnlXk9LBu05EarRUu36bIJulje9uJUIQs5EcTMh
WyTNq3DJTtfrTkvKZTem/ALmgmE9b/PlIe7JltmM80pEHwAhfmoMj2mKUGY95MN6TvKBKZvO//Jb
zbcEwXLaaFL6BGQtF6PUyz2+5h5zdLlcHBVibVsBxxUksJ1tcQX01pomBKCUN8xT+ymCHrf1YshL
SJnp5zuQbWcCbb4WgpegQGiPTrn+bdVztnR75oLVTUddRt5oi8DLk0EzaeIrnDMrDbI+8/bkSuiP
scb2Gg4imLpr40nHUvm56BZNpZSryVx403TWqm+0EksT970xPvcGOmxPn8LTSCjftzAW8z2Zftw6
GsDEI+kLzCanPjyFtV59y5wOUVgza8Rzd2MuUA3kIdCua95UiUR0wH0YZeyA0S7sAZsaN9Qt7Wvv
rae3EHl2GipO09hVxuOU9ZA81hvW6LL4V5ID6m+Nm3BoSPnjKe9VeOxpuQKUdLUOwB0GK0FHrm94
ndcm2ZnF92OQ3ejHekLp0dffS+F6WCpD7KBjG55Ez6/T9yE3+8wdGA7Ko2NRevu+HfttVNlEz9AC
v9SQXN/aCS2rv9iLfs4h29yRch2eZG7yyXsqH3KVWQ73wpQ0PxiLuoFcr4IJy8ONrCUtBdwaZEm7
iPs2kzdwlTiL+IhEWuMCc7UKjUjNPV21MoSWmNsoAFkfYbCVe+gA2peFguDTCWGobrx+vQbbNRLV
kXV4QmQGKs7FkX/QHCCzjutQ9rl2PP5wbepknwJj/tpVyfw+jy5TqI4NeUsrtY62MdsKnox1CvSj
G0vy5/rhSyIm99d6tMJPwgZQD0syUzbRxJPJSqZmp6Sj8PFieTyOXhO+pbaU5aYDZhGSX0ODOwBf
WKl/tJ//o1//G/06hvK11f6vhQ6vP7r+v16SNkrK5A/W+d9e+ZvYwYEHhf2G+nQdGUKY4k3/KWM3
fmEg7FHyMdJj8m3Q+v+nfV78YoNRY8cMRP6PQHgAU0yQAI05ILiRutvevyNjhzzP6Of3vXYXMz6D
Yuk46ywXv9AfR0ORsqa8TAkj7woCpyq3lBBzjbo7M5CygtxiykHAjak/AkWFbhQBkcWyHORCnw6k
PxNOHYaDs2t7r33yXP4NjFvvJSF6ak8QDEQnEh8IKJwpTgcbOgvO0lgeKTyB7wzpqlIl0h5FqufK
XG6sTNrB6CmkghBTDsiOTiUZPqxpKkLHWLgRRQsh0zBj25WSkRKoM73oXR4SMxF26nnpR3SvU67Q
eWuYZxATPhA3r7MBhnS7mctuorLR8tFftBA6hmoSNncLMUItSmE2wdpDEtZpR6ZwOh1ak8CpZVIl
zlhTvC7Yic4IA9WXsFarPg7Sj+F1drPxlvWb52XWkeJuEyekp3Q6HDmWm3hSxVMUS6yeJq51KK9J
4IgGDa+ePFdMcjYRHZGLaylIinnva42oggj9BYjYxOqfsjp17sNKNx9CenO44e3W0knKGvjGuast
QBVD6hFnJLeppi6yVZMHfOYMKkmPB6vCN4TXygEyaL4OqCwOehLfOABh9/oQ30VQrfvAWFvSgTPG
hm/JyaJCiBbrptfakZy3EhCYy65kExb9gTZ5/2x1Kk03dbLoW200WpK8FeL9tislv4ccbhbXOPSp
eAObhciB77LNwv4lLNl/0wp5VhlQKQ8l6Xu7NqT0mKFeodw4kJnaRnovA7xr0SObdLMMRqfKL25a
NLeMVQpOdV7EzqYuKhsJWGffZ6YWBlrsjG9hGxoPkFHTrYxsbMdL/aM3zIhAL7VgumyS6H6B4nzC
+LVhBkphzxjhJrezcANrJMRjqYUPutl/jbqq9CUa8mNst2F0nnqRjw+zB8L9W0vX6V1MzfBJV0h/
sDG1ntOoMZ8ymwc/EJvhBjV3Y/v9WHDKprpoLzRI36fZGm612tC2xiR+WGXx7kxThelCls2R/Q9T
o8QUd0TK6V1QtMplex8PXxYNFnQKJHJrN2E+0PIfhuIgrEGmu9BG9Uow+DS9x2y3RKBjEai3ndZ0
M9GlwLYAOhtb6ZDxlpQYnB+YAoNjErG4qRsPzeesq/BhrI37SepvS4c7ocUyj8JqC1qhqA+endRs
qpy4afdjxxUjIsN+pcz4Ap/ohzCGUFH75/W2RfdykPk4undxDp+K1OLET2PbOESsOY+8AzpLs4tv
uybBGOBNCLspUbmYETf5QwQq5tJB14r2bkgepw9Q461ItHp4bHvl8JEYj2lDeD8OZQXRNasvajTH
oIPByiPb2yvLhIRKwBLQncUAfjqEeuH57qBSpLEizVCdAG3YzJBXLx0TVSZKVXxEX6Vvm7qfcAZr
WqDXtvtqtYWS7C7O4De0A+3JeM9YJNqENqpOGRL/x8AXy4iFny+a8+zrDM8qKNJmOrsJze6yLzZr
xO5Aiq6Vbaij5QM4rxVzl40be4oLH6K+5adN0ZzSzFyCahjq/WitTWO9iC7TKBkHDemyfGmAZx9l
77aXWfTayxQF8ZCfB5FFAZx6ZJhJVFHramaxW22OasZOQq+hYjfOqClctpJ/xexCVBfKtSZhOwSE
bdPQmwVvOwDnOGb26LJStc2D6bUmAnU39m2b7W8sdSyIql7UPoRf6/henmVvyxrYZs3OdEaDtEYN
jO9MV1LifgZsn9LxWhzt9hooP97mS6Q+B+Bl/K3j7GIZWcC8knrYz2H3HRdjE9jI57JNTKebLpoY
jiFdGr+qwvYGHes7DxZ7N/U5RkdcHtylpAUtm76eJtsviqT/TgyvCbwL79ANJY63GyP9KSJ+5WBq
hTgnwqHVXyI0zR04UPGCxZGEEGh0nruFrcYWns71wWhLcRTK0f0QctXRnqx5i65KnO1+Yga7wrW7
Whg3AxScM0VBsp2N/DG0F+U7XeTsp5oGAKPD5HNI1LAm7dG+LGrWXjQ0eeDRPjxiZGXYm0ZZE9Bs
vm/1ykdvQSOQKYu6xHWU3CaChM2MAEtfLZkXSCPRAV80eFCG5jwXRbOFhtD9KivsLRHugS20vJqO
M4LjZbDiY7t4qIb74hjJ9teG4e52yKaPosCFKXSlb4eBx43exkcES9FhmHIzwBx0S1f5se9KE7sF
7UN3GOUDqmR6TFp3G6n0cRCd9jDF6f3MeT2FNC65G/PbyLnKyjKPR2MSSUH3rLN3cunaAAp9hKh5
HHqfKaJ6JkgLuypNPesRE09kn5a0V6Q7EQxZbQ2enLQsEmb7m16Yip4ZicJKbO3SXcQ2Dr16eSoS
4Wlfp86YFRYrx12CRHaGD0e+dBZoUXqeW1uHAZWCcJs8SQd1VrDgvyA2E07K7Zjp4C8qqZuABgnG
2wjasj9Upc/U5sPS3Bm4OOKghhL/atbD/FowVD7B7tXPA7OMfaMIqPDHwplhWKlsPNEOmFj64Vvi
Q437A96zZasXrJiIPO1vCrxfgHg1PdFRHUzympzi0SUX+lQI9J9IubeO4007Zbig+I1B23f9JO87
5Ta7yW30ndn2KQm8JcsrIEROEGPaeReLKHrBq1UHDqIpRh9Zx6aD8eEhaRcLqcYiB2wtAzgfnm6o
uSurNs8tILx429OMYt5hION013mG2EmCCKlfGDunpAvgrlrtaCcSV0oyId1uHI4CIMEZGIZ21JrG
ZuMXMgHdIOP07nSJs9uvViDNDq8XIDvXW8iRRXgdZFEj3jryUkkFS0X64MZt80gU6kQ+t80oodI9
ue8S7MDkftkHpqjzCBWTqNMN3DoHX3mr+ldsSSDsOqrnIl2Z/zk//tfFTKDIdXIPpWmAwEGcJRa/
cqKDmzHy6CpzPERo18CcJF1E2o9WAPuxwbyzA2rIJ8TRebQSS7zi2aPfXoPD9qMBm8quVlY5crn0
ApN3339l8V62JifpTNjxB85FhAXY/6Hksd9qgG4IBbAEHN2W2g0ZaTtIw+97m6m2ZcfFHWYifPd2
FjM+lfGlllO986aiB/buyCNprwztS9OVD2gHhgzdREl7usRWCd7RRBLQkc5KrI36dQ7d+J00h+TZ
ULZzDq24tBklkJHaCbZmQRjpkXdB9UJysnK+9oXZvQK5AnYRSWuXa0tEw0mKY3v1oXWrJc28utPI
CmkPiemwDuSGd8mvNjYtjPweyN831tPklEyavlWr+228GuFIhsYURxQaBjkgqvQUKaxJdsc/h7/R
3EobEUWFWHCbrT475hsY5eZxPC8OLjy1+vEQjoAfLafZT1e3Hk3n+Ju6WvjgNVk7/Wrsq/W63Tar
269AsEcXHQcgaRf2zlhdgTRJ5pt6dQq6zVI/1Vf7IOt5+kkMevcFT0D+NboaDelzeacKUc4pWX2I
og6bnbN6E8XqUqThNEE+ZEwG750DLOQVkuxTb9XqcGxNvI5ShgMt4dUAma1eyGl1Raa5hj9SsBev
V88kuTPmThPtlo48LKjVWYmfZbxNkXSdWSTGgBuQm8UZDTYsrHxmBrgj1pqaYVpqQ89B7uFno2rA
BXXc6y0JiXXCHiUnqZMNVJ9/jzObtiN93WmbNIP9OfbV9KtNZ52869ybL6NhzAggWqvaXYva/9T/
f1P/swWwUL/96/r/Qqbgjz+Y1//xit/qfhueh2lLyzbZ7pDQ6aEf/K3ud/Rf8GYjx0Q+Tent/K7s
d36xpIvQzwFl55qGwGrxm8fBwv5AjY4CWOjXut/5d8r+PxX9PF5QwAoM8at7/WdguvJoVPRqdRCE
W0LCpKLAuvvd2fh7TT9aXkweUrqMj/jIOCn+D3tnshs3k3bpW2n0utkgGWSQXPQmR2ZqTCkl2doQ
si1znmdefT9U1f/DTiWU+Kq3vagC/MFWiGQwGPG+5zzn77oCEtK5OeRMbueJRTzZC4VTtC25pf99
z/+DUeYL/fn2AAcKm4H2v8BwDQPBJbwa2WutvObDO0FE/29DnBRIrDA3aN0zRDsdLPUwhqty+vH1
EBpwgtMyjI2n1WBF0JkZmnZqOqkTBdb0nPBoKln1M7ekypuu9vqavtbkmh6wbeggVE+TlhJ9rbYb
KhLsU+l4bseh67dhUVXPejAJbUkZP1pVjXXQzbQzV/Si+munkiHdQVItRDN0G63zvEc8cHRfLCJR
juMspbEiK7qqZYe8LkcsQIBMZNs1mG2tc9uoWmJNDlQ6UbjkYsUKbpKimPcnbHllWOU0FFvaAWpi
XanQBtCHgmdbBOYY3KilIqnfJjipVYRRAfFIJB2lLafUoaFY0cbtdeuk01PY8MegoAoRWeVPqacW
WuNUrG2Fr2FtTTBAdLb6sd48ESxmHHqv1bYKmpV1LqqINgcMr6TVjE0d2/jfhkK7senwr0n5GBYD
fdwHwWF4a1AQvramaFznVCpG9E61duNBWHdzxAEkX7XBwYu6/ifb6fHQTaKl1+sNMCQ7yABKOL33
mfS+BQVOjlWKWPAJcbIpQPpq71U1kPCJjLb5rZQGuepkEjTPjh7aATaMxjh0fMKW1nyDOUHd5LTp
SYZvZqr4SO0rLbyGkgQ6B7zA8NY9M+MQw+8XI9loLByIkXIb+cZ7U+NK7Mem/RVNw5Mx6e8O+Mjv
gw7zzGiV8FsTgwFUR4RfiyootW3WG+9zR8yhIlVOblTy/YoQ93Jq86bmuVX5eenA7xENVrxPHbN+
DpXRWiZDaV2ldsseJu09tkQVcAQciXDS9GjnZxzDnaqoNriq1S12dsLVTSn9peON3toeRpVGXGL7
exPRHps9ElMifZLLsoyabZ/asRuZUfcY51P7SG4yf7ly5vIF0N9D4sOpVxMv3tuCM5Wh5O26Qzl+
ZzvczgU7Y49SSaGvdNbO26Z3omgXIdPcELEO/WVgH+NRSqAbgh3eR5wbqo9R1sZ8uPvQvNMTLdoG
vq9uNaPyfnjAKiFa6op3q/cOGrM4QNI6e53bBch9424MKn01+uRmgwA19mNRldclOeYPnO26nXQK
ee8RL7zFmivuLY7y171hPntpSX8E7zQGVLNTXUS5Ut+VVYNhuSWkYgkwyfvRDC0Yv6LPm4VQOBDk
7Mt/G1Fs/0be0ixrsMZXFQfQH4GjEpDelgYoddtW10rdOOjBnPl+eEDyVgRO/krQarKr74ZkTRqc
6mo1R6OUFIvrxPeNI73Dae2NNuQxoZja1rayakvZr/9m616HFd8MDmpaqi5hQYlcGe1AW88KO4Ra
qJx+ajGEypJw+ttWDP1bJUR2k7W+c4dZXxxpAqIpBWigrIdSM6963R/vBUHPG0zr9n0UVtnbGJj9
oRrH4X6IguZ2oF5GJiPttLp0zKu4oAurlWa3hHcmHym1stvEHAKvHKXO0lR1BiiBggacCrzmUE2q
lS1gm8fWIpPSJLJQ5DA/iHQxQkk5Jkjy4LEEBfXLnGTtah2LUKyk9ZapgXiZ8AW2/8TvsamCzV4X
Yb3iq4IZWjXKq6SXeNaDvAyOEx0fMnGo0s699kCuIkL6kKgieuW39Y86EeF7ipvlFdrBcZmYXlgu
I5mpYKLTyNlRizc3eIYlimDf2Zm1Q4+UXiJouJk9EsQh1EspmBOohGhzO2qz5khU7f7VVQ5Ke9xg
wVXWljenSelq4iw7r+E+DPkE2psu6X2WVOUPCHgNy1gXHxK4fdsgUsdlwyrwGobOtM6pxrjQnLt3
0FfTRsd1cvXRM+3J+7IXNiaLtzrOtR8gKhAcJ/TuftcOCvmxhrmNaYiG99xi1TNpgmulN4prJEWM
YlpzFxxHY22ja+vsmHYUc/gjAcFeGZo/KzPnIdH+oqxAhdEt25EK+kIks7AmbuoXa2jqFb0v/qpR
CWUdhjQEP9r5eu3rD6jCaH0ZQf5M0k66bZw229KR99bUolX4NjP2sUTGpA5zsy9v3yACNTub2kUM
BiEyV7YXqy5m+pjFs+puHURndKsDsI2V5oQ3knPojUaSkrNALTu4ZKmP+sJGjMABSlCTR3qS7gHM
0gu0ctm0s0ZuchuCw1FzDHJynRCpgDbU6rdmVmqHxqzM+LBzmoWdba1e0rycipZhYfx5+4HD9kKr
aGjjflaORSixdCnU+6DlA0LLLWQQbSKCXx8d4XjuVqeVNK88wK00KWtsjKWPob/0FHvLbrTaiUKJ
n3uHA1iWlegQSqmsTbj+aCBRFvgf+pH5Y8fhGhRNhJaip/y5Fhqt09xBjhmgKbkX1Wi8aWmZrLOC
CY6jPt5PzOglJi54mYaavUd8w3fovutjTT7bMxPJv5eB4t81Ues8ZhyCltLAPBpWRba1KyG/NWxI
m0Ub6t510pN8+q/Or+4pw33TxNNhUtTuvcs85Sm1Cm85NdRgVqSQ/vs5xc3g/R6py64HQ/Qb1Si0
W/QQCuXomEVGzMrCRIc4Zg7h96yt7YOTdwOHs9Z8Ee1ovHSVYrxEZjHe8qWSm6AMlNUYhsoKbQEa
Is+j3eMr1UMOFW1NYTBdE0sy3H7c9cZEmU/Cpn2nzwT+LMv58NXRlVmhoS5zCGlZC6sjZyJuBrDw
VxYaynXmRA15ro1YF2REIBdRafTAOhn3LX30O8/W/B2Sf2SXH3N5sjVcPopBVCznjasJJvqtVWfe
GhmjD0AdsMeCvm98p5ZRuqPiK785HnyWxsNaBymfj6E6GTz+CcNyXOfTjVYigPF7R6Tw5OjpkxM7
yxKwPMTjcMuiMO70wsvurGqirpab8NdRvI/P6kAY5gJwZ7SeIGEiuiFiPYEoTGyIFd1BxgdyIBC/
GG1KC6Qnil2zenRFVTHclVbNp9sKQGFZZY40YZhSK16B8CPV0tYCZ823qds5FTLlhWfUCGCbJNOW
mZXlR7J+s03LgsMeCEHoFcSv5q5ENoTsSXa4ohFwjL1W7Es8JBvsvspI/SdTjrWq0mEHQMKO2QDI
nXSogFS/5tVszCICCDR7M+2upF5UdKgQtCx5VpFardMCZYpwQu3HhxnCSBG4G32v/iDhAAHFEOZi
oRizZwjV+Dqk1YvKFb9PFVvWnsrmuLabsYJvrCOVEOSbljBrJDCEpsPJs8hqMR1UiRyS+JuEwrPH
H46GUvrNgtSs7rptFEC8/NX7SACwIHal9NyaxI9tqIppB4lCbvsy3M5XRNjioC8RPwS32hTq9bIN
00d9iAm6spEsT0WgbBszJ61NmKP+OmYj9Xk9Kx/BqmKWI5PuCsXsfQvciwohOsQ+Ut7tEsShZmTf
RIsUllqQd81lxPR5c1ZOIhCrjW1X/TpHhrH1PHSjGfsSsifNCntYqVprdogBQlUTtnkw3utoEQiN
lOlPK1N+ovm5G/RabEjtS+d9W7kDFKIvrCk89nkwLStb8V1Wqy03oltqiH9XPjp+dLD2NyXD9Q4g
MUedW5feyu5njjsl0pVqN2jszYIoIKvgeoHS0GFodWmwYiMRLrybIgt8ait+tpZhgrOTCmELIjEK
Xn1K3W4MTXJajC3Bx4M95Y8FvnjCAn0MUUTABVcEKRb3WRYX34h9yxZ81VMwIQVi3M7CIaZR4F4l
dhHv2m6c9nroxFvySVpXCeCOrXK/NO4Nu5ruI19Wj1T54zUOAAv971ClKzlJuR4sGtleFQTbhBSd
TVfGHMnVJNwDIRsR2DXlD6ea0isNZDe6rsR0qlWf+4Jyot0OcXxVZz/Y3mvfByrmN5rTUsCsdDM/
dGUEIlPP2/7em8Z814yozCKCeTeNjSVCT1MVjwwEHoAlFU9xBYjlhxEYZb/swI3fGVoTHTKzyTe0
NarvsmJ/BTIs0G9H2gzfKRZbZBSG2Ys3Wqq3KIHjP6vzF1JqaYHkzQ7cIcvaqyC0jZsgrZsXyoSm
C3W43yem3131yhj/pEGP1SDQeLh529Dgs4r0V1oDdu+kZrwhpsxh7IBI22sAHq+rBjmdhBeA2KnL
DM66Nf2NUWmMJ5FZKW1mU0PHBuDmNlfG97iz7G96bmVr1Znspe8nE3XvJKKjmo4Q04IJKSWhdO2i
VQb4qGPFShYlkRsVXbIopKXyePna7kdOFdhIxQR3k/DRuphWMGWOSoIuNWtKwrSiZkHhxl4R88uh
WCteKhGJVSzRdaEat0rYVuyMt7kj02Mep/l1MyX6rqJlnbGfT/FHgOqJC7tVXFH3SupyXJLK+9gk
OEZ6+NpaK+3nRiFNiXOnveUU01PVDr0n1FDNNR/F5J6tYvQ2aCJ/isq4/Fa0xWBtCwWkzSKk/R2D
G5uzPcjj0TlMNdnBEFqfUTZHoxRXkiSxlob8vtPbd7+30fBS3rkeHDu7Euxsf2YFGR4jiQkrqcS3
U94BKquFkmwbLEdLVKH5ddwVgJ5h1zS3Bs2N24jN0CIykqhe27ZZYviRlOkr6OG8/7+gdENd4pvm
LFogPHOddyL9tm7vY2AKK8NPguehqokkpTu3pmHsHWrSVn8IpXg1orp/xRX1OJGRZmwsdFcrBcnV
NionVvZCETRs2uQRai+9G/xh1YOpJnW69CQ2nqBVN1PXtTREAwMEVG5sA1i013pMPBMV2BYEKWkm
Lsk+/g8kaDWKCDVfmEKBu+cP1pGjDt8THIqvXkrmTeE7L8Zg9FdqoelbfoqOab5sHuk1/LISu7rr
8maEakEyNRHFNrlrYoxuHGfqt11lcccgg2/hDtKcVRxuivCsF9QYxjHsciB6bcgLWzlQmzL2VGMg
nY2pmNtGBPo9Z5BnFuT4bigmuadRg5e7b+S6SDLvLXfIQU0QxrlKKaJbSZAXrTmK/Au9YncLKrJc
+l2fPWTA8tjhKoc0TZtdY4/pwQsVeW+Vqg/8UOq3WtCJ35oPKz6Pejr+tPL2pDW3d5k5BNeJGZuP
RoG1CSfjRErF9yiDlBfE9TZluV13hYBG1gzqAbmQhL2Pqzhv4nxLHz95bFhxF+0AH8txOnVbJe3R
b8nlGSxV7oWfj9umr14DJ7NcpEp8sdgI7llIFTcVTnfNVs7a9wamjZokWva/efa7baIOmVJT/BCY
f7/XdtPiAvBxmv7I1ShSr7Si9a7s3otWVEsISPZr/djqRBAvFQcm6S0xu76+zLOyHBaiygtzU2bD
xNEsqJDXj1VyzFK6n6k5kk5Lt2lVUMI6Sr1+HwZMhiqYWvTootqrU/8TJVC6NxM9pQtpckgqcRRM
GvLZNHS0Oa/CVTCm7Hn/TSD58jnFUbMkddV32RXSQw7tn7UeouRWRw+bA9/Xse/ddpBvFkeQIZqu
zUo9sIeSVM4oEymtrf0ko72/MnJTrGUpKKTEZE74nuZ2juL9DqQw78E964d6cH6Xg6E8+7x6T7pu
VQhx6hy1ABYeb0Uba47QM/Ot6gwt5MWS6NTGJ5YJU/IFUMHnKigAH8uUjmE7mq2fcjwknL2sU+zK
7Q3qd51CMS4scuZkueU8nl5wmn+qgtvzaA6BpTaAWTln1PxZPLYGc2CfZBH0nPs0gvFJL0J6vOvE
L5LV1xXec0OBmyHhy9RNk6Xv76HUWhaUHzUuLLD94xAZfDKQD92oDekZXw91ipggEROyDdgeALkO
I57Uq7XYVMeEnrGbVWiR4qSJXVlFbDmZvIvSH9It0rLxnxbJGVTXhCaow5nwG04GNUMPnjdhde4Y
cxd1vGgLWVGy40xqXLi+U4zHfH280DY4aUSThjy5lci9iqkoFCJex0DMmhAlYnGzo12sU9Ek1Kq8
L0aNCmIyBTdtMgwXxp9nxV+CyXl8IejfkF9Ej+Zk1oy+UQQIcGrXThUK8BkXKMv+6euHOF/E6SBC
Z2LOXBuQDPrf82XQ+Fw0jl65TUPp1uoDdhG+JbzbRFcndxrJJOlaEi/yik3y10Ofmz9CR5mqItec
hal/D+2YxqD5uqjmIsmIB80kfyGaC8GWopKjh9fGJNu48dZfD3vu1ReGyt6cJwsCj9bXny+jqB2Z
WyHDWmWU7LW0eyKlY3J9yax1LObv18OdeyEFawxomxnLL05usF+VqoYfiOHqxjyWernl8A9s0rPU
C6vMJ6jGPGGhTusGJ3AWGvX0hk7Tv5+lnNr+Z/0xN0ev/UV8yLBQSPyEl4DfRaJ3eQu8uZjUU4r/
+nLPTVoCaaUlDQGD6tNLY4lmggVQ4cv3jYMJD/Sm8Flivx7l3E3lEc7tK5XG5yldy4BJ0RopS8/H
KtCRELg0HGQSmhEVF57fuQsyMA7YhqAqD6To7+kSD20Gx7lnQe2Ru+Kde5V2/vr15Vwa42RRC00A
83yoK1fTG+J0q61hp5eIN/PDP33RmX8aD4fpYX2aHE5k95XeVG7B3vXGb1V9r5PFQHhuH34LFFYY
LErqnEICpZb88h0An0sr2udXT6gqyBU8i6pD6eJkRTPMAvtg7iA1QCZFoEEjUa7F5XWiRDh/Cidb
/dP7ynhkKjvso2Cxnb57JccqewT64abZwAZFjgfgyNaFrcTnuSjooZtQ/IhNRsh78oI7yIgJi0xK
l/wYwNVFjvCo6K6tiF7G15dzZiQuwjYthPxwTayTaeLUYTiNo527LG24lpRZOm8diyp6/nqcM48J
9YmOLYCokblZ/PeUl0UaI9G0cncK1XWVvCl2sozibDZc7b8e6TNB3gZX/8dQJ99YalRyJjeACukc
CveZ4S/INf5XxCxIli6bnkaT/Rjofq9alUZjr9QKT4rkyLpuJr1ZR3R/t3pNGS2tBAXw1MDwZdpR
AYWdNGu/D6YbL+EcaJSZwCxKt4hzVbNOdDKP91aXDLco2ahgo3NPlpTZADbLcLpwoaSqnL5+fMHp
66m8ABrsipO1mfQqRThZyz2tg+bFSTP1Vuvsh1HK8C2dWmvfJgn90wQnEqw7tEPjnL0rdxIuSGjS
mdXKIsZM/JR6HIwaGWDzTx+K3r6ZPApLaR6X6zqe9WkIrdCIRgLNVJ/jZ+jINVPQNC8HIzdcetv9
qmlsfck40YoSnnUdG2gZohgI68B6vXL8fjlZ/rAifzhxuFtIFvEd1OoPazZ2fT0Dzsw13UGHgIIF
+7Runcw1L+1Kdh8j9yUi163THLHjqQ+uH1XIJwni7t2vB/y84RECRJlhQvBAX3664YFJ0HVo5XPX
sRuo32GerkvgsNdSFM3Ws/3mOqD0ekRV5l99PfKZ15fdnDqnRaBZ+XTmqPyxU4JWZtCDxvFbJ0k0
Len3HAHVRe9fD3XmIhF4sBpR6+B/p1tH+qKcN8c2c9OuoiuC9LaiXEuKGqiJaifrOLSXNQ125LI6
RfuvBz9zneyrZnfSR0LRKXrOIt2WslOWubWXh9uyz47+zHqzo7H6x9sAY16kNABeHK/MOZ7jz60c
NaDaBxyVuCBHXsYx61e6PeArSIT4x9OU7QaCKYRRnD7UUwhbQYpC63dtgq6g7VeTpPAqoru+N+WG
wtOvf3oDDXU2ZemaAYHRPP1s+WFSZEZScllmKlxwXlgR8PZoyzoR8SWi5ecXkMHY2rA1MGlon36+
SrQhgWxTrkwxjoFQXsDT/IoGcfR7eWEPMr/Lf29BGIpjqeTSWPM/aGx/aKhSQuPGTEGIAZZoLaiV
OrmJTj/pJsj50DwS/dJu9PyIDltRZxbAnSJKFaOw7HwesdS6fewUb/moHUUVl7h90RkHrX79zx8d
G+85EQuoJd3ev2ekCW0V+pYVu0rb7kf8BIYRk9qpXhjm84bRUE2Vo6GYAZP6aUGhs9UhDPnRbqfo
MxAOcHkx8EX8+mI+ryKMoqlsNkA5yk+QPggZA9GYWjy702aarI2ntP1tZfIQlQ0NdZso9zG/sErO
2WafZsm8cOBvNyEznr5qBCVCAAgoJjgmHLs+cSjDZUWMzdyhSz9lNLHrkTyWBcAcQrOJBsEFRGjF
thlKf5fQR96QH3qcRrN8wIgLXbAo2BzM24JyhhAgi5NPjg7kEcuNeeG3P/tgAH8y4zSYIacPBklC
kNDZSFyq09k6Gp1orwzUOb9+MJ9XWB4MukpKSkQTfdpypgbK3MzPEzdrLAjpeeeqsXa0rebSruXc
oyABHFUlzlLOsCez2UpEVpQZC9FQCIQsXrAbpDpsvr6acyuQZAsAfpFDOffu71EmsMWD3yox4iGI
Fp3FZwoAEJ76OvmBX+2f76I5MyIT5ZMxM5JPT6iw7ySpDryiY+z9mu9dFcpDWnkvX1/VuZfH5m23
kORyMDidxkNNivCU8/IkoWnfx7NNS/PMXzRb8k3lm/bPPoGwS7WwvvCpOrfmfeT6UTg6c+ihdKoG
wuhi1yecpMkUCAr+poiei2h65EW8MNq5Cc+xR2eyc7L8VCQDhoiEFHSZW/hFvE2laR16HSrT1zfz
wxx8+ungJlo6nyOBzPlkXXVafWhNSu6u3fbqcxio+YZ4YvRokegSenNW/xRpdr5s86a7K8csvjUT
S2wDG03nBMSGxjKBnVoJYw4+A3qMto0unW61s3fe4oTNmylM9j9/T+TKq1WzT1O+NoNBm6Ap37TG
IYBO2PUutOwX4pKLpUUe7XWSifA57rt65zn5a4CiY5IzfalPjR1VJAdvrVIQi8N1fH0jz7xr9LTZ
glqWoLh4+kFMLH6HcGC73WfTr2LSmo1aIKb0EvQr49vXY525HRjLebHNuVDLrvvv26FDn1SJ8mNr
72m/VAoOq9RU3+qRQFPLyeZIVdlc2GGceek0jY4dOxq+WJ+22F2VjJg6cy4vMr8FoQ+NE9UOfYxq
WgjoTE9l1Zcr1Bid+8+vFUa5M1ek2CCerpQGCYhhZde5y1ntFsZPRVU6OVCNJ+099p9H2/Qv7H3P
PUluLWUAQtgclrKTuyvpNtZGmbuK6pdLsnhQJWSiOfRAD91UcpD++grPfHO4QPZQgg8bm8WTNzD1
KiMIc27t0Pl0LoyqX6nYO1cCRex/MpQD/c6WbBjt049oYRlhk2Yc0TQnz+4JXYLWZDXyKmw17cLy
dW6OCl6o2YcwV/pP5miHJC6bqAy4ddoeoXq+m2Z5JKOxwvBaHmygdv/4cMQChulCB0RO++T0BdQG
em16PWXupE9o/Kz+oWqrVUEd4MJAZxZmSuqYsQSVZ/AN8/P8Y7NdTNB6VI8jYOKbL/4wbO2pPF6Y
EoKfcbIq/zXGyZxwlCiODIMxEPRrCxJcin1t1uaD3kogsgk+vNBXQaP0VQFtPPKf8r4i58akV9sS
4ULxr0UNmYV0eg1yixXQFuse+BJmsabak7kdHHTHJ9dlhNDiFWq2TWvEWZxu8bN2vrcLTJsmhToA
K9JmmjGpNtrD5KSIrTINnuZsc9qqHWGtHKAG/47gFnaH+QyHIxfsLhisYEvY67hLTCSanQjSmw6n
MeZK5xjmcb3kDscbXGtofgKEgi7iRMJR+6lYe21gIhaO++vcECGU46jdfH17z81NQwOXwTwRc0rJ
308Q9GnZjJK5iUz4rRyaNzso7gyhbESaA9Uirezr8c694ey52exRvqchdDKeGYxZCcQgc4nummtO
t70e7/omu7B5/dxWmxNPaGxRy6RM55wMA3A0ENXgZC4i8kNRhBWaQftnGT/RhL5BkLLE3/jqV9mF
I5M4Py5VWu4oh+vTDZlTgMEuepOaSD5O34KBMF67MpQDRhc1wb/ucMYpzRQeYdyVOCIRCQK1ZCHH
HrgzUfmbUa/shNoqG60xsiWQDOyvY7Gl30kH24l+mBqBZP2AFBAkrb9yGk1Se7Gmla95j3oMx8+e
zHIB+Qi7fjOB54n4fUA/Fu94PrT76CPMagDBg6OL/55O5jKom2htwS58LoV56VGce+JSMMcc2nA8
kPmW/bFGhGptplncZS4A8ZHu0mLs1W2sNd2FmXVuLfpjnNONUVd0aZLD83BBr5CcRL1hSbTn+uvp
e+6DKKH1z/SbOeJx/iX+uBi11Iu8BNvs0nSyl+OMLFLJmYtJ4Avq8YLp7Oxg1Cs5s5Cm/WnbKysW
oyzhXVECSZgo4ERovxsUoGipm/DC7Tu3EMDToYIxW/Y+bX6TcRQyQkXlVlF10GsLb7g3vuRJ9d6E
aBYCeeFOaufmxdzz5gCLhMA67dNMdZFwf9mnRUMCTXTStb09Vf1Opxa/yoUSuEZRQnwrHPEQ4mx2
Rx9Tg08oz43tY3F2cmN8srAEYc/wfJDVXz/ps78eCyJlJOq3YA3+ftI9UAclDtjm9GXxLhz/OdC7
xw/qxH8wDgwFjC6INj5tDupOGYMCPZ7LSbSgmtO8ZfjzoWhUFz6k57atc7QNJZb5/6yT91D0Dg4O
tJdug2ckqJG49tmhyk2C4bQ70tGPaeJcKFScm8B/DHm6YY0mI0Gjp6YuucFbYhvfHSNB3C73Vd5d
OHOIc/N3DuKiFk3cFrWkv59X09tGMQ0WNBmIbq9NUPwmE0AuQeHaePQJVJj5gIQCqxme49lroGiz
MrNC9Afa+IUU7+DFK6FatzqOBVxt+IyCpnr0J4f4nyzBbu/V9gZWiP1sm6yaAK1rBFNKPRB9O5c2
c/232kPEseAhDoX6GuXtLVKcYk3a33todz1UIBGu23TUHwtE13zsdfPCrD13F5zZqUuJg3l72oCF
oVHXGf4Edyqm3dRMGhgK4wV43BU105cmHPsLA557xLMza2ZuUWw9ve1FpPljyWbIDUuYg10B6mbz
QScUPnDdBfyF5PnrF+ZDO3GyIUQxAytM53XhmHnypH0FqpC0k9SV6eQsA1gcj0agdfAHRvMqyJPk
GR46HEID5eSHXcAOQDGm7QScGknfVulB61+4DWfuO5uN2QLtYAz8dOSFBGHDQRWJCy3EWAfVKG+y
gG3jGOX1C+yiyUUX+ePCjThTxESVQNVnXrWtT2dffzCnwut4o+vJQ8oqfGODIFVsaq+qt2QuiQUz
BeWkSQwCPv7lSE8G54VxKYpInFkrZ184cgwys2i06X+/eyrSCGBoYYpvORK0RmZfQyhAX6Ktzswr
7oy1ayLUyFisoJQnFJE1JaWPCk+0u+9Fr27G0QM3abDx1ptJ/ca2ONsGPVMKx1S8QdRnbpHkv4+I
sVmyu7Uho2CNVthYVUrWuIEsrfUQtNbK9q/0PAZgJbLhjtcWE9rIi/AS2K2zT1TruwoU/MLB/Nz1
0wHDg27NHfrTwhHltiipG8H1J/HwSEwJWlQ5hC+hpgSbrx/6uaEQXqM1wI3OZ+NkA0LTiTyy+bNE
CAmMl9Ke3XxDEe+dIPFfvh7r47mdvmlz9VdweuUzeHr8zxSZtH0acjjooGQtQIiNmL0mQ9t6Rd6R
sZJoV1quevfNoPe3uq74B71RQGyJpNgWGTjXj1/o/+MbLuAbkOXZrDj/jRJYvTVv/+P9I+Hy9i19
/z//8+atGpO37NefBId//6P/Ijeacxbl3BhWOU5SHGAh/y+Cg/O/2X2gO6I1N9f5mXL/BjcKB9wj
m0He6Xnr/ifBAXAjewmOVxRbDYuvofgnBIfTrwg5l5IyOaGXKjKaT9rVTMWQnwYx4ANfMycSzIzs
mn7u+JQSwozRwbyEQZhfkz9nNgNaZDHxxeI3/1xRJvYhIDFdju4wsN1VlQ5vn+zD7R8P4f5fP+/P
JMjT0yCjIMiftasmS+Onj2NDp64rzWBwIV+F214fykOcV6yNFlgWVemThVZT4jLKSHmoe2t4+np4
MiA/XSZlSqCcvL86z/j0GNy2I7Tb0WpcInCTgfyTYNokVoAVGqHE9aAH1X5ApV9v8UGQYlIQkjGH
UITslGq6rI/keGj+Ioe2z6E5CKFda1iS7KmPoT3F/F3cX2m6FHB5usVQYA7GSVzDuEVyP/6mshA/
iMgmyAU7khsYeKA9S5YkbpjlN9zEsNhIfwoXha+NVDxK1rYFBdfJVctBO6LJK24rEgyOoA5wVApY
Eb2sizcbWpqKz6Mbfwc1V9RlSfectATQ19GQXXsayAKceQCL+lzPrgNPpfwdjsV3wkb5h/0QOtc1
uN41O3LvwekIJVp1QNHyHbcqS8m3Vvm3Houv2OpkbwHjtWrYFdjTjmM+Ascd8uDOxJlBWcZBZIaL
DH+NFVaHPOkgmHWzSSNqLHj4EmXQJIaQQkTar8jlrPZxq5cHcNveHknOsJWlluxKZEZrYI3dcwRH
/7mMJvnI09HXKGKIsNLJ62nlUP4cc5JEfYvdTthn4xPC1fx7q048mZL11pUzXsPq4RKLJnOupaaE
blkG4+8ef9yTWvFPRrWqXyQGjWtv8I0dnj3t2JIx8hI1fXY95LlznaZsZlZOVBrRwkhx7yxkO6lI
kEEj1oWXLPus09dQ9+KHQga4XUi5AoOQV1Dw+KMfIxBc+nARfJfsEMwmRlsSIc7rbCvNuJVhm+xy
m4c7WkVPsHEE4L0WCLxJuiZXtMCUSuWC/B8Lvt9W0bz4wUfCR9ZKUN4SmmkSaeR37zCrANphtKV2
pqosGlr+Gg5l90y7Y7pxyo4fJYJxWwCGW2gDV+z0SnHrxfPLrpTmneKrHZJOrgXYpbNoHGCGHXai
dNEFWfdOuOG4HUPduPMNnoSHeGxhZAV0ROj/KXzilvsaQw+3EsdcEicdkbUzQADHWuV5D1L1yp80
n6ebrA/GJ50P6ZZgHEyIEB83RKk0v9RIascQHvKKpFxQ8wr3tvZ5jlE73+p5iiYZSPqx4uonfE4+
2Q48CUPiITE05j8R1cX3xLe8fVLH33ulbsmBq1I4qL/JTYCeHSqpDDggp/ouqM1XYAMlVEWvffZ1
5iaWqzjc6rgiV4aRvBqe1RH9YhVEKZpMyploPQQ8KAzVzcYrjeKuANB258B3u2tHTztmgCi/t6bM
XzGtMVst7PGV7uWvAicJcFnFfBzsOb9JicBmwzbL33wbBzDbwxHaW+XEq4+LswNegjqvlYdhLLJm
NYTRdEOVtn4pOIY/jKCwiLTiSEFkj4bLPInSpezV0G1yHdTh4A3hFpc02Y6JVHlMadxacwZZ+U0L
MfpCDLDwjeiivG0kxm79heKrFsvvXZ71zc+wao3vIY6s2Hc7MWUg6JpJydYI7XrQfsAazX3vi9Z4
wJONO3fmAGpAAZa5bINsoZkDssFykhvmIfDAhqI84LChYWlqs9s2d/QFzkBnbyjxfaNCIMzV5EEx
21sjLdIN3rH/y955LcmNXOv6iTABJPyJE+eiUL6qLcl2N4imaXiT8MDT7y9rqC2yKQ3P6Fo3kkYS
WXCZuda/fmPfLXjeYzhJdE9jR0QAhdfkXZAaBsa3j8QSHwqRfWoZXG5IbccM0Zo/Jx5+ZNbQf81i
URy0MvoyK+fEeGEeVBp9fa6Iid/k9jCRjBN1Xw30ppsoaU+T8mGEbWyg1seb0cCmLshdO4LEgHOj
pTwcicQZ5qBBRuyk3lHLarlOclkuq9oP5QHeDSxlbSLOREcbUSQZmGSR529RvRA9BoZI9FJrzYFv
lfez8pgUheafUtw7roDoRxRrLFgk38YpmeGp4+IXkZfKixTGgHul8rEslKNl3Znepho1EZAew7Is
lcWJDlFRKEfM0U78fR8ZH0zllgm40p6Ni4Wm4Nl/aS/Gmrj5YbJZXAw3o7zDH7PG1tQxRvL28OXs
W4JWSuXViabcACX1HfTBystzxtTTrMZ+F12MPjnAvS1KUtw/BcTOtHTkPeNZA0lr1m5hbcVExWca
tvHe9OKRyLoazWw6lZOSFimrUVRKuI46kzPv/GQgJoSJtrcmOxJ2yWCZVIgmsyBDkDpzcTIFZ8TV
dGYTwQwhq0W7qllXV5ayQCUWD98LoYsDnAkcGOOYVdVu8MWXOHzyBRIGZB9rp5k+LaOZBo3yLmAI
tR/ztTlo1dFonOW1VnasSICXj3VaV8jxW38/LbZ/KDDCvU2Ul+uAL+ExK2orcESO2kt5vuZjhMGf
ZVp3rnKErS7msFGDElqvva3UBmYsKnFwVEayeHSnT64TIZNXNrOWMpzt/UHbSlxMIMoWd7mhcZZj
DnVIEpNMIpiT60iL/AdcdoxdnvDFO8rc1humcOOPoXVVgfyRfTVq92RFeteGXOajyvjOVwR/4XMi
HewwrUheIz9wz/4E7x0P7ZHEnhzeGCSdOLuq28U41ExbZJDginzKl9B87lN3tlauPULPFWPenuKZ
ULYgNVL9W42SMF9b8JKmtZ7qw2GR0g/qQmt2vZHbz2PeJ+QdZkl6trqo/VKYqUOCYGsNTOCM0ojs
Z7SAOoqprEVCW5WwULSpzLZubA+fqxQL1S4fVV1Qyzskd/kasn5ZbfDnSE7apHi7KJNTl8+vwB3V
HJqzL9vKgmELcIhPpp0gUPbCNkiTyr6ZRZjsl7isP4uaaAMi4uZMvRt8+1WJlKYm55AKmUzttjz7
gixEr6y7rx4ZcDWzElrorZ61HDiwf+c3+mjSImYtvK+ZOrAGSM88uyEOhOvIVmkBcVKQsVXbNwv2
E/daVdfcbmLG2z5LMiTGTIKCgiIvXlvOVH+e6p7pFha6EtE/pzO0aHn8s/iSiTA+IhZvv+IUnnpr
Ycfcn1EoNGmaMYCmDHU+TJmkLFMFI8YWg5Wt01jkB4D78pzj/LC39JYo0QrH265JoxQDW4HWPrZb
Dne/qLT7MvL7h0SY0U1UUGmUtlNfR8vlKnz5ZGrK1iSUUm3K5FK+dXiHrRLfpTzxpTRu2QbLr2bt
0AVrxBFzahPR6kRsRKui4XKU58QuNrT+IU7IpFgZUvNKIpKaeRcVznzSB2JA434Y15HSg1YUW8/w
TIugnVX5i3ro2e2mHDsSbgFgB+JVMc1vCA2SHVbIFammiU9ezYijzWyHOtaTtZkjGvPlb9gOxr/q
IVS+M/0Sc/lfeGCNIL0rirRuH2lCHkMgXFUOu2UgU9ngyKPKe1N664EX89LODaLxseRh9539u4bG
eI9hK5BcXQl5m+SR/KIG7CuzKoiZ6PZWQuUfIEGyb1ynE5uow3tmtigIY58n20X6dOtG0K5T7LH3
GIW9RGHJh1ma8tiaw3wqx1o+9b1l3eAKNX0aqbh/g9T8glOqi1VaLGb+sLN+URGC3mTuoJntXktU
CiXuph/mmoWmG2l8o/V8dRxFfGDGwBePWRCqA84pFYRYvaY1dbOLGc9vErsveOzPja/JXNRivsOs
x/plphQhGxZ+gt6vKEzC4OAsKE1sL8/LqA27punjNVvzspkBmghN7Kmg0prm1Y3VMoXxdZ+Oljwi
qcBCMLSrr3WSu3eeEyF27jBiC7WmkivZ2b9jZ4Gl/tLMIq7xFO8VlyM1PP4ZZbR7DUrvjEhqQvwd
zFhvpxtZ+DPpARO7UwIz249N940Q7WGPaVa01QzxikjjEW8ek2Ez5ZKGGfm6h5l/NTTCeh5qjDWS
xcxOul6YLwKu54SUrC6HEx4WHglKRrbWLUJzkokFXbCV4GCK2ZqOy/+mmQrq1bzwzxSQpE9N5nyC
vzKuGwl/u1I7jMC87n6IGueDZrszWcmRjqC0tCxtZbbssShCqXvHKj/0PRsYATnU7DTL9CVRxv9p
sdQX0uBHpUx/qdUnvMPvSnjb7CnI7LGnpqD3iVdaWXoCEE6U00ZMYX2dQbE5pz2pWIMB5ICn0vAQ
kc2OysIW+UtjEv187HKsbM8yHCMeUkKupza13UTgQBbrQV+bYY5/g5n2WJZg7Ke11pobKsVDFWLY
1koTqxDXWfLokFHSrMNF/RchBX241luGNUGYQPgc4MV54sSEs8U9QKVGWCM1faPHaUnkZMwdR6Vf
bSY2YTzQJkp5d8L+Spsp8mmndVSNNCKtZ7WPOtYjAR4TdtDaZPcGBYbaV1OjXOhjq/48p322bZIu
2fUD1ZWejXyRBFB1a2yG+4cuyV/chv6RXOL62cM0PFk3s4pLVc/OV1YGx2VRGLQda/f4OpgHg4Pj
LjOHZBfC5ywDz+7yQ0dY5utEePCrNRtozEQuxIplm21N3O1v6US98yx1zFtGmn4nL9vHknDjxwk3
i4M+sRt1qrcrYz8PYmJSx8BacmyjkQD2W2OJigNOTHQtpWvie5y4d4XZ9A+6QSI1bsHVq902xFVZ
dFi1Qfe8bsqFE6CrjPZRpABKUub1NWlrWDGEFrtJF5be2vQ6OqPQshDUV/bCGmlJqMTb3uB/xP5Y
fqnKiadSLGRA0x2u7MRa9szR5VHWElROMFBbTb46QuOC7dKecbcmsUw+QYX2zsYIzIJZoH+O8Ds+
JrNbnp2IB8fMcd6VurAD8liGB0ahtPfjnOw8hQAxqayviwx8yE1okxlKLm8eq3TZJN5SP2dOcTtM
bv2Z+Djabd2ObozSws5mjJlQW/ylpaYKZ3XVk6WieD0IZE1QMfc7z+aYHwy1VCe1v+tZNq4Jn6xf
bDlhOdrgV7xKmdlt+iEBGVHNazLpNPDxZMk7vWx4M1VKKXI5i+syKlFoR2ImhIFkpBVFL7iOiUUF
wCp3l7vzaYkweJsG0LXLZ4hKnkIiKnEfnHptvrIiEA+zneXdBfEpTT4ftGh54OAiRbwzXTDGUck+
x7Q+yJlznvvQgaCh4AEt0ngM0LLdAMCRR6+AvCXBRS+rAYTGOH5rPKKKF5ZbGUxzRDEyKvtOLwK9
0uspu5c1FCiy5TJf2S3aMFmxS5M9DlN4W/GKo1HPiVrgjpjbC0CchSUIqQIILiQmHmhHJzO6J8fR
T/kEMbIzxk2JX2SAEh8LSnydP1Dw6A3AF0NVZj4gghh4yafFtADK7G6UX7AKIFld7+ZPJdY3q1A0
+UFT4AqKNrY1OnqC7RRSoxIOiZ3AzjEol4S/qRCAPXJhizMNfv6C31wOySkDuy2r2CKXWvum64sq
l12N15cXFEuyhWD156dJIuq2toCGyoqoAN3Iy3NdiWyNRMU7e10rnzB0X2CJR2Bq0HfL84ik5Gaw
6LSCSO/Y3DXRfkWzVr1MEcVOo0v/PLrss9UY8whjWzZfdHxEsfXIegO9XAGU41Ced0SkndX3LBu1
DSNcak95m4NI+olLzZs1/HEO0fmUQKf5GCvUm7pEnQI0aC+GxydhLX37tZfkqMVGGN24fQ1s1Kjv
B/Mi3IjAIXOH2wkV+nUpbz0fhBS3p+y+GAdQJFKlyakwxMfL2WB0QMA92Sw3Lls+uBMg6qDZ1o0b
aTZHxeh7Z+lThsg5Ex/Hhrgwv8Dn0KmohC3a4SB2UuNj7eBPlvS8SCT4RAjnennGZ7Y824IitlDv
IKY8fG4hPdbbZqkozkeD3YzY34d5pEyuM/A5vcrFR60o2WzZx55wp6ufkdCQsseAMbhAgkMHaOlh
8XaMyngkbI7ys2U3qQPanGwbkWq2ldVEcdLR7BQsbHxlTFDQKmdRzPpQveRCA6AewYzNJKRV6Cic
TUwP1gJwecNhz8dz2WYnl6cBcjSfmsqKHunqZ6KfRaH6iXYChWrM6bYBtPlUu1Tt2jICWQztwMPU
2d7igXWU+RjY685Q0+OZfGuaHt5PI3iZyKciOZSWLY9jnQMiqq0SwZbYNJmZ3eDki/mvk9igXvh7
mtLnfIiBTFiTDeg0ogwVUmygNJJu/81V0fMdl74qKfBMspZpQgj/qz9jF0fJIdslP6Tk2KySOolv
MPl8GQabp7a4mnkQXsxSGTKeQZfrdEPDKJ+oSlJr1U9k9a1wC/KpW3o7uSYWkE12JBP0gWQTKsh5
mNdDzwufPfQzmQBSv/zjZWHORcoRoxHZ/cUeOVMJtLAO5dJNtzjTztsiThPSSSsWdEJVGbk2mwyz
xugGURUUi8VOlqvaWejIRnfGJDp7662lcjZxSwN7AYpdkqAtXG7vR1UFzJOkJSNjvt8BJHDH48HN
ib7qPeuZ2NcY0x6K2Q5AZdPbpOWtsqr3jl3Yfec5/ndU+ZtRJSRSpZD896PK/ev4miQ/Diq//5Hv
g0rDtv7w1DwRdQOEChQO/zuoZJb1h7AUyQC9OHQTkw7h+6RSiD8Ew0gYyIgBcLXzGMV995o3vD+Y
fNkMsFFMgJ8xJPt///fL9H+ib9X3EV777p9/HOnZP7eg1CZo4zG7V7QLjwmQpwb0PzIAHbCt1I7E
h7at635VLwUt+GBwnRhD0wrUVtTcxdgtfaldtsw4zrR7unIqIEtjveUJx27eYm+30iEvrzXHwCpT
qzcES7A/XiwfHazmKcWHKrlNG2b7RIXa5qGK2dp6S4hNbXCQCI0WFw+pcZ2kGQgCLsL3S4oPqh9R
lino4Vu5aAuUYmu0brSJVT+RlIweke3y1Y/q+dVlOpKsIwBVgwpjoFBpsgaj3lyX+FtTbPQiTl+7
aJxvNbRF6F7T+Xlulibw6yhz0eUt3behiQyyH3PrECH2v4ti587oNMjPVd6KT1gqL9n6h+/l+yv5
8RVcqHf/7GEvr8CBbcJb1ZWri6caxR9eQQFnO9XC1vmwNCa+w2YPyUVMDal71aThuyZwf1wlovBv
K7cW5xJSFjNGHDXsIMn0YbfEeKUjwq0O/tIPaNvxnhS9VYGQZ9pjKe32Pp7xqrCTNL3q7c6IyfpW
aa45qZ9RzAnWt2Z1g4Pkpy7HBNCux7MLZvZRxIJG2f+aSkf+huzj/8ww4qYZbKkPGK4VXHuqkZ9v
uqYWjADcyg9WVYTPgKbTLRoU4wmtyHSruXAt+hRv3SIduw2hKhgYFxoDiBbr5aupn/TPdaZKUd8m
uTsqcb8dKwa84cx/kqYQ3yC2GicgnvEG+bhxNiMJ390LHyJrEiDWSf6QlcwenSzX97TasHO0Rttl
g+ms56rpNote8E2bnT6c9MX8Srt1xgrE2HegBHvg2bYj0tBcowvKNpNNza3Xfry1k+e8Rr9oWdX4
JYnxJc07c/xCtrd5cOe82Tcdtt5hHOOePfTbLhmnexZldg2ywmJCY77PzK96kaRwqMPGaddZutgn
D7P5gIzWqV8nTD1Wl6xjfWkESdAKrizL6X7CTViuujJJr4rYlBxfuXicsT7+5uUSj9VybFokXcQE
gIq7xraM23bvT3VyyrtOvyKafLr1SmO4sjPJzQmsRlH5x0u6n5s49YPFisS9lnT4R3cGD1QkEU7R
9Dmjrdamli13zGdgHsYtpphRFp0tC1djHRnFb7iR7/YsGxYCbDlcJHG0gsgKmfXnb0fNsMNocLX7
mD7v7uLMq5Ey+TBPZMw2bg9jx1ffToMt4ihQ3LYd+CVt+hx/ZTQwXdcONbnsdPnoMgRc53Gu77AV
eJpUmSFJwvxUSP6WbGjQWqcDhuc57/5c0d2v9I5errXR88xFJe4nXcWQuzO3Ol86ohgTZrareQsn
AXPaeqmyY2PXnbGxO00QG9FL/k4YANcNtvp3l88WDJAYbOWl3UibROK6Ct8o8PQnDx/0Rz+lES61
RV4nbULwewHQH6/xdU8+l3q2k1WjFUE/+bAAzb53dhYRZe4m82LvxkNu9D109qcj5Mf96j3mxuM3
OXcArJDEKdaWWto/7FejNFqNqi28F03taCjD0LHMjdQ+pIvPHRip0AOEGNrHFCwiXtlQnmtAjTJG
T6MnHC8ma7BfiRxrFI+B72s2OLgq+HIkkb3GhPi5sWZuRicC4CATtAN/veH+qxuw1PEKvZZzWdjv
vp9yydrGiCP3HtSv20ypQfJ2HUVb6YQktLcl+0xI6NEtafJsMRf7cYdxwisRW/bJGJ3wjbUHG1HM
1auJCOHsjBOh6gLPwq3MvfBj7kqa1biMMGz/62u/nMf/PCzUt496zSIOFt8PX1jvr30sGhUnNtr3
Va8Shse2Dd/4mkNv37RN/oDn8HKVTu10k7vKQ7nwuANRls7Bq5PhWBUkP46YhyDeGZvDxdO8cwp/
548W6eAAfSWlepucXcH9j6RngMO0Y/s2cEzwihLrc0t4zEFfFrz+M4mtdG+NGcbpg9sETNkJfBMN
21Dfh48iNjB/8zTv2CYSwoFHXmDegmPWeTw900ovu2YcwkNCdAMadbf0AkbN0zfj4gktCguz4bYW
xgYczt+aVfbZKAgJjM0So7Osrg+5hcQJUKk5UBNMt5ZaeiGxtl+bUIuHDT0kl1dmEFPIgb/PRTv3
REHSyvpCxl91hmbbVI9JlJbj8M3KUUDNXP0hT+Ef9CSfX1kkqidM39n50NwwhxRF9lGnHI9WlnQS
zCBThqpFBe0kng7ZiN1z04DtaVYuzvE0tmvbxSsnNRbOkr/+ECgSWWY/fQno76gZDI89W5WD78oG
9uqib5Hd3Me5AQZGYCsz28venI+ThAKFeTQwNzcQL3G0pRSrXx3YqHcL+uMMV9v2EGvSXcc5lm4y
QcBHgrCeZMGgpUmxiqJyS2OhliteIp9RueSf2P67z2K0hm89nC9tjQy+cNdt7OFZUlKOXQ3ALhss
VzEhmMiHpXs38zDf5gZAMHY4Rb/3Im1aE/7qHiar+DQR/mtylQhcA00kO+WGfwdzbx7Xba/3X6XN
scL3Fa+B4ZFRGkuLhTNYvZsrAEVX75W0kO6xnbK9rWX0bpNIlo1vzo8GYPjarDxzxfXEBZNCFgR0
Zj7WFFPaAANB9wt2EcW6IT/tCKke+MnP4XEQzyd3ixRxdQX2bDEX7bP4gXMgeWg1gh0BMEbTW1VJ
kT4C4/p4UmfSifb4AulTUJjsBquWoJyvGgTbe2AbVeA0U3XUvancaW3hrJtlIATOjJHsd1Nc6Nxu
xpZHvD0PClSB/0x0BMf2HIslJLi8tch7Xgx8YXBgOOAnz6mzGKn5GZvFZIbj5dTZSYM9RPnjz3cR
KheMHyKpf0ZGxL7aSTjkMzu7HmglyQWRPWbHmQ/BU5ZH1UmzZhTVjKnMJ9yEsbqZyV68o8UO0eDj
y3XfUFvuO630ST5ul+VNOJl38PpF2+R9gY+w54Rw6/RmGSFxkFXgEaXMSKsJ3dXYqDD7RFJlrgCZ
1p1vZ9qKmHZ9nZhL/uai6OwqmSeBTdkKypeBTOdjVly7bhHfEjQ0BhwGPk8G18G7y0L6b2f7m84W
LxmLg+/fd7ZX+He/fon79lvXtT82uN//5D+y1Pw/0Ag4SAVs20Ql+GOWmvmHjdUgUnYPwihnFVvU
9wbXEhe+LeZ6pKZZyOSo//8RpmbQ+yqFGONZR1lcOn+rwf15l+SvZnfyab5pxD2ujvb7x2KFjQA7
7Foj+zPJ32KGWDv8pMNV4qGx/eHp/Is+7lcqOw07zQxdDVTOX6SnxEGWlhrE7D1BbAL+7S91WU2r
MYz74O//Er+BZQJC9l979qjTwoV80RovyqwPwl6/aYciRXS5PPztHwIfwC9SqQB0fuvnhzdAiPer
Zqn3M0hVlmdvnCZvKf/+n/yM7SGq5I3/8o4wZsPgjTKRaevob3wP2mwLThpkU/IfPDq+Vaj/WF9B
Dn+vyI9qvbCINKgJviua86QiU9GWe+emTH9zU86vH57n0JwgrDTJ8HsvrXQHSq/OH+t9PI4ZjNP5
fo6mBxqDh3oYvN9gCD+jOHzZwAboNBwHjzRG8+9NvTTDrlibFZngkrm7C0i6Tz0ZriotedU91TwS
17MiT/zvS/P54YvL50W79H55OU3FnBdezp6hevWhx1J7ZfsE3GBOaf5mfb3nuF/ukWE/uwJCMFb1
zx/j0qf9jPNcjU0USXxFX88bOo3ww9//FtEA/O+vvK+q0A4MGnTVveZPBC8108NQjOWxbP6zR/fD
L73bmTje4gqqNx9I3s9rZ0pfl4rp1v/H8tJ/3ZrAWzyPL8P1QdTeO2xVYWF7RVUXCF9Eta71AVhp
rrvpdrGKeeNDKF8bfmNsyfey9zqVyjrNiZk3pVUeYfzjszAyWSMvDrPOBorplwtByk1BNVS+5LZ3
s7cZM9hDtAAg1G4bwrpfgBuED3uiqvm/zHFYbBhgC4jfYEzuJIs7mmbxmLmiOthhGr4MBeXbWEz2
PnTJqavm0t+NKd9zRrRzBJWoh7oNnQRujmRq0nW4RfVZXm7QY5UfyGixjgRJjF9kyC5vdA7XTtrF
3Zxa1Wn02iENYteLKyJdc/1zSkIOHjhcj4ZS6LUIuels6OptBZZ4A0W1WnfYL6K4NMMwXRk9Qa4Q
tDp/By5Tb6UOzzOVgC9aQyh4oXN3S8HGVeDwHkC7F0gD2FziKCHchEQDwnMmY4uOsyKrGu+Co1Uw
IMFjpToZeockswDI9/xCC8ArxWMUD/Zpioz0JfKq/MEZ4UpQP9XP0inEY8i91yt3ZOpfF1a/cE1D
CBTq1n4XmObMWp8ci5pLY0r50I5EiDFOKu4ow7qXkEdDdIqsb5w+fdMN3mlPhMAjreHb1I7hB2KS
q8OotkYgouo054o91zBIiVjbfh6TEudM91i1Wgd29C5A9JDshig3V5QBCUWs6MtjEuFou7J6GLgR
7dtN6kTlm0M85bVBjOPO6XNU/EIb4aFdPvu8JbSPlDjvHDs8sizhIWAXQeKgFc9BQX/+0VsU8Bm5
Sfbik++zKuRYrQE7U8jrJPkshDs1Tr5L4L/WVwaMCX/txOHwFIe15m+g4rYeBqBZsqwcZuFnHNGX
Rw/v/I/wFos34cYU6Fk0b4gMCVc04nJvpYb/UOGH/dEkZTQNbGZPdMkIPzKMhuKB9JUJjBxQ28TM
QPAKunDKbHrgOqpWhNJo2Og4/kMrG5ad6iaDweKIWwguYo4HBLiyCVuIH7CcioZd75Xpqw+8u/UV
EIfFKxV14g/5rh3CiYmQPzwtzZLt8ATu8OTQGpFs09q0l82CLEWuyI4f+5VD5vpnHN7ar2JhbVka
lNZ1Ptrtp8Ht6ucotezTBYwsoHjYyBs184jMKoHeOiZaYGS8CTuOshcZifI4hcTzwMoUQdakb4zW
fBQpjnnkQowtoXHzWptbJm0xxPxr4sugP0e5yrLhDfUmR19PCEkQe8yWyYINP6QDidrEiE7xt7L2
7X2ZOTBFiI9ezpbRP9XtPOww66D18enBN8volaRHJG8tApuV1AjQaY18RzbVt65v6F7b6UMpBcT5
4XMP/n8sSgcCRFg7J45C9y7uWZTQqKcNw/HhaugafxNlrHNclkKAfjd79Ix6ORGfsC0WJs/RMtUk
W49Zm5HGlJJv3eV81OyKzCdy5BJln/o3JkUlBFRWfdbnDAyHOoQBBQ4PMGTvi7EbdoY6d2uL+xZF
+pq0GnAcFkuv+UTymTl0BmrqkTk5MPJx6vmisNENX3ofUYCez9V6wONlY7cLy6jwpI8tWY9BudYA
UUUte05MUOqd4YC2WHr+attslE3D/kHGm3u3JPSgomnmdehKaB5MFbw7IqwaeC1Y02P9z2fY+43c
5XrRr9M5ZRMTfbV2Rn66gXKyT0jlgMBujF9iTDTqMi8J0mmJ/sH1c9Mk+Y1ZEz8U0wnzEor6ppWq
rq5EdcqNmo+JmSq59YVh4ezB00lCnym5A4Xgsusiv3ruMs/4po/sVoP6Rmx9Ma6zsEuuU3uKtsOM
CwWZZalcaVpnk6tqb1sohAGhKyKwzYUdsaumYFic6hNCGf9mccNyPekgUZZGoGfPG06Z9TYNroVO
+XGoI9VJl+UxXPriru3Ze7SI3WP0WfTZUPDM/arfmimGI1E5JNdmKPTPvtF3J0gE1KNVf+Nlbb5v
HcYuaYzsvvAj7aprkhszMYcnLU3bm3mKu6swXR4JBxsRZiCw8mYAEmsxbAAG0IkylsUNIQnhbZ49
u5KwKajFb1WkHNm75BPr+aEZ9Ggv8OEkIrSQQaeb2NjMsPs5FqMdm/tnza7AUF0OPaXRPmhJnD8Q
81Qem5IdRy88pDg6SDIuadAJ/txkyftDzs472NJ7javMITWXc7sMcGuf+j36favZQeNaCUhGI8if
n5awuHI2s5QmT/KJpH4RoDvLDuUodZ8kL1f5AhF0sJ4HyXgur03AI8YtnY7wYJQqXVF8agtRHEdp
Fkfi2vUa5hREfDNv+3Vv4B+QQ/CY8MQ7zaOYioXDJ2/Y/+j7w3sJTwvbrCwlOM1KhiI+jqlvEt5G
3OfgHRGMVOUqdHoGsAG1OGLt1YIR91s7pzFxmUNWfKttJCRGEoE5wc5CRjf7jeIg2DpUmol9ffaU
FDjomq67LR2XzK3UIuIOjl6UIrKPGwtOcG8M8JmN9sXL9AytzJR/GFNzQilnOFAoKK6h8dfuPBzL
PM3WSa1/trx+X6cp1PjZhKdkI58WDuuLjWO4s+1UuzLMUkNm5RaEDVhi3rFOhbmqUmC3Pve6vZAg
RJMMX7PYzoibFtnmIm8CuTWeEKJP1z1nNKy3iPDo0hK9Fvi5uVyzXKMvUe7ioJgB10OumnxKS007
JJOte1sX+C9DeMX2bUVUJ3RL1rgaCaWx1zU3vM/g+sFCnO3hNyLSX1XYSkbK+IAhNmTiP3HNH8YH
YEeR1bd6vodzwX4jxuEKE3jdxVmIOoEs3uR6xi4FMddCXZH5hFez4O0TgnR0F4b/u0bt50kkvdOf
slZQTBAKmt13Ta7LcJo1wPU0hfHQ67BjMvbU0U1ey7y/D2eOub9uMX7pDH1lpST4JYN6HPX7z40M
Ggq7iCDJ7AdJEVaSFssBxWywLOMLDlf9KTP/twObX61p1A+6tvK1wFLwF6O9sqHAsZh0sqEQ0qvC
4Kp10pYDEeJN8dqRLrDJwCtvHNsbby/HzkhOprOLxWhsUbJpAQnn9iuxh8OO0cLvgJNf/Ra4Pqzd
0BcpRfcvTXmNoThJNH22j4vCOvZDW7xVJnlbq7EbWx0o2qLYzvOchRSnRnc9ONSaRsYV1waFNgLB
V0qZ8ugJePuzoPNskxrhaz739ski9+9cNmkDV631N90gYcJdpriRsto2yaGuNpZbhB8IYLBeTQfT
hpXPv+w8zXDvUAVyAIfzhD1akqQvl1OxLBnkB+OSid8Zbxiqi/0B1VdfI2ZMTDeRtitc/93HEfXo
Ljm9sn2H99vK1tpq1U3YvYym9SQTMrVgjSPBQh+ytRt0mtiw/10DW/JQHE8g5eSV8Jm+uwLs00YH
P5dk79Nv72wtqk61Nf5uG/gFseBXACrwPCfKAHcxtUh+2AX6pB9Cp6ySvWNRPDt42WJY7HSBRJ9B
SmHG6HxOaR7gdg5Pf73+xK/PmBIF3YCnvCcZp7377dnIrKHJRxyZ2jEKIaei/tHC0H8pekrjthrt
+cbXbP+htOaHzJ/lG4yVcdPNA/HtXVXGidpvm24l894zEWvUlJNWxnS/jaA5I4b6KkMj7A6K1RH9
Cf79F6/+HV5tGD4v6i/w6uQL7qSv5U9Q9Z9/6DtU7Yk/sC1gz8UUAr+YH7lYvv6HhQrev3ChQMYd
CFf/gKq9P3DvxHbAQaahAyRzFf+EqokfZ4asoEsWDUE377hXf8XFeu+FC+bEeMVC1YU9iYWL57vv
Uk4aUta8NU4llN5OBkNUJNO+sQEKkBWUmKZVMaSDcwr1ZaTkxcEcGUdcM7P2a/uVDPhSGGgsGXFO
OO85C+EBmOJb6SkSUiPBPixZW7JscUj44Un/C+xbXdkPu5bgfASHVg5NbBw228bPq9lr+zHHjKs5
IW+Y7o241AKbMu08D64OxXKmM/7rH+Rg/uUnyTFQZzYnuMPbfHdsa0lOknZfRSfH8c9V5xLRmw+c
LTvcNRl7rTKpyb3R6Cj3sHeVU9Bbg2vtfYeNZ2tHhJoeQhdniNUykL6wKp0QHEV0ZGt7ZYK6uip7
Gj7FXM6F0S07KyyrU9qqVAgwHc4II4Ogs5KNLJbAJvEItu5Y8qw1Z5ju84WjSBiL/QoDp2pXqVSD
eB84Ito0bqiaDptUthV546ASDm+E4rpr+36LT9t8NTt4MzSGyUcwmhy9jUkpNFuaz6C8I1a78cAx
AjdK5miDjGGMNoA6060eWznS7TgSHw3YUcsqcVvujUhP+awpgk/kjFwGI1Jv2uCgVT+LYSSD0qkY
iN8wh+SK/BlyHkVPPH2CjEIGK003gi6RxkaLFRETiWsMPF1t67izUz/BEyrjY9e0fH9Rmy/AacQp
3i9NCfXZzMX0WHvGpL2YouPJJcxpSbCmbasOTY3xRTAQA7QQ+4m2id5BDUUZtnJ1gmltEUyLRE6j
EQkZKxkKiGJF7DeqS9TIicrXsV9TtvCHfqbnGfqGPw67n4ZK4k+OZSJ/td5KHlIyW7wFx2LU9RTj
91DvLRhexYbnaPaBnZg8lkTLwTEmG93XByajvNZBRSSdsEzL4+OiXomrHo5PWCvvj6zTky81sJUk
7zQ3ILF0vIojcqc1T2cUD0A27ZXW0UPAkhh4szczizBHqE+D4biju64GkW9wKYjWuS0NpdKd5o/o
/7prTh96syIlfRvWcI/NQNrZV/McOQ/a4BrX41Dnt0SqR6+M45M9wLHlBYko3f9h78x240a2bftF
3GCwJ3BxH8hslJlSWr0tvxCSG5LBNtiTX38H5SocSy7Ytw7O40EBG67tkphJBqNZa84xn8s4Gz7W
pi4nrDcM2WREWjeMQ+eFiVz39EVOHPvRmBwbSWDl+o8aYp3uhra55mzswWXYDI3L7R3Twmk+6N1k
w+CyY62EGdcrUxDJbHnJYlI1sDTjCxVbnl1qskn4Psu5r5/4YyG/1xPitrTQKXE4cKvCKmaMtCjR
+5CTs7iHuMLjyTNNOYEWjTxb7E1ozha3qp+4M7xcriS0fZ/V1RjtWl2r209tZE+3HlN8s9UWlxuc
GtAG96j4qpMNV6AOoqnlvD9IapYyMlCFmLa66JNlni7NsufWu9WqbKNIJhfo8i2lQaA53BfXX+2u
PYHxpzLJjOY+WxZNe9R6d1GXndFozfU84dje5RxPxoel4Bj5kFp6kd1Gg8TGh3laUQw1zcMyrJvI
ZS64l5wpuZeTPrLt9P2YG0EPqrmIcg+CjcWsQi63AroTvg7kbNJ4cBWO82bjDOtL0TVI+INpxLzG
ZF4Z9wii0EzQEEqcT1Pu9cYHGWGzwBYjsuqLa47inDgem0cvL7imlsVyunCjuJGfG9FgjQtIke++
mpHXZR8bZgiRAJxY7OZDVSAU8tjbaJG/dfNYa7ZGBmswwMMoj61yeeZd3oiz7BZz+uj1kcq+2W5p
GNSgZhVH20IfDONDwfqzKPT1uNsOUWl4qDerytH1Q2KY1AgIp6G+r8E5BnCy4LRIY+9cgiP7ZA99
RBlX3LkAs8dQFFX/AKJG2+InTTYMjDY0+zg5mLkfQZ8hWDcoUkiEwhSzvUncwr6g8uOsfGGptJQy
OkfNnUUBoJT0IeaoZJKpDnXt6Y+tXRuhWeifNUo9CCexSWRzSap9Mk7eBYHW8UveRu63KSbIshRN
+YEA18t+bNS8zfJmuiESMf5sm0O5LVikNmz7zFuabuVnYSXFzih1yk3uUhBe2rnNtR/PGSD7jNOJ
QVL4VVrH+YMhWzfw9bbbLVpHCWCYADc3CAxpOtUfhnwpLm0qHNseT9UN03r9WSLzuxus/Hp09Unu
G0W8sppJwdXZd+6HtErv4tbJH6Dit/Gu6Urs8CxgGxQqyzHX/GyHwCwNBiKGVssV1Zt0MKt7Fp36
U2kjLdzIpS13XqpXHxPHWW8tKbioO+y+DB23X8WTkxnEVGIIgXfb72njNpsc5/GFsYYmjHgHzyTS
u9Ym0e2SHO+Z7cCmRRZFQbao9qhREfvQX6oObjIZu9gWNzKq6r0O725Dqm/9CesQ1SdoLc6h5Pw1
oLR0+7PqrOjOrxMHBc2S7WwNHCYZXYsHbM9xzlrSqRMT9nwBZXY+jJrwD0uXjdu5bUiox+gZqn6W
OMNa535Ih+Wrrufy5Hv+cmrKxv9TqOy7sgJbIuIC+Of1jG9y9n67JVJVYXoyx9gzdTXllHIt644m
i5ClURIGuVCdIt7yi9/vi941SV+vuqL0gI4RM0uYxdurWtGSuMlo+0eF6ucJFg8TQ90Z7DF+f513
HcXX62BdJ3qE3d6qenh7nSGpnL714+hoUSdnTtUb5uzVb2lPERPGv7/Y2vLldgqUIe+14oJ3WIvZ
BB69nKp1tfriXvUBWtr7299f6teNLDUSJFvsxXUglO8b6Sr23Vqb1lxrZxbncvVb2ZBmqQR21ald
Uaj/+nqrJwQtKgg7IGXvmtrCq3ht88JGophEjz+WoJIEW6RQ5dpVaVPSOv9wO98dvXl2fDkQpyvJ
jYf3frM+F7HV+U1nHZFgsrsiOZbNDxMqK3A5UVWlLMhPhVox8Gedmvb0rwcpjUCb+6zDBzbQtL4d
PFVpKX3K8Wv3fbpmhGLZmsT4p1CkX18FrgLA0ieFxzY4mby9Sh4ZYxmlrXOMMQVezCk2PNf7IzD2
n67CgRIR5qq7+KVe43TYMxAeOsdX5YWT0kHCWvnfGCY2YTGw/TjtrKC/t98lU3SHa0AoRyPCKApm
lEExzCD2tkg6xLmrp2H5w5Hu1/mLOZ05jK9FzAOXfXvJMh2iecwd66hVkfNJYKqkPTuwFenBkm9L
vKxG4LQLQ+T3b8SvMws0UCQzJMaRtvLLG0HIVKovtW3AlePtjirmyc5BMLNI3MO/v9Q/fEUGB9Im
9uCQd99Pli7MKC5VGDgfV69dIarT0tIhza21AL6e4KZ11Pz+ov/0/QCBewjbbEp8r26gnwpfA35s
M8HecMwdZCxlgWoi171kz0Hnj2/6axXt7bncpzoBPtlyfdf79U1b267ognW6tS1mSSkKm2gJV89v
62FpzhWoOponM9vkaWRfR+9vbs+Dgk20owhpcbioaFjinv8KYttk17mU9P+9zKn/lIn068QLMAEx
PnopFEzivdSsTO0xBcjDCC8oYWN2wV4rJ431kjgrhpr02db//kmIX9/dNc+KfSWlSHRu7+uAcU69
JGKNOyJSZ687eSbnB3Kf4QY1giUzqaN1vMtUnFWfqycspovYmKk/3arWUPlexf2iduyS8GBCTkj+
9eJAcwDlJDo1k2f3Wsf8aajoChrkgM3rWCwem27dlp9FTLOeSMMyxbOq/6mM88vYRFS4vg2Uchii
1vsLqrRdN/3zchysyHpuoVPIYFYlw3Ra6+m/v/3/dDHqRgRDEpP3a/I2ag6fFB5/Pk5YhK5lCdcO
yganHFuvOSX9/mK/PGq+mYfBcXUNseK9z+koMk3UbaTPRyeyOVjGacfI4kXklPj7C73K7t+8csjh
EEuyIvDlHOpib+fNnMDGyandkR1Ek7TXOme4PtS8tiOsg8yD9lTLgUqIFWPQT8aExl9eY2Gglrwu
g5WabhNse3mgjRyW6DcCjVhcWti65lDKoupl7nQiLTmeq4zD8Uj36rorgYgV/3Yifg18oy/Duob4
8/1WKC3hHLpF2x6NhRb2SNPoBKUi3cf6/K93XVyKMYCxBT2B+0uDCryR0Q0T1v0GOTF2eMn3JyfJ
35KmWJ2scvpj/XBdvX56StT8mQ9x0PK/AgHy+6dULoUpVGNbR0dN1jeMTsOxsSL/8bUg4rjkwG/U
ktsP1YRd8A8j5P0QsVaRJmJNkyuvTa/3Hh4rR+OA1EYeBQ7NYgHA5jnE+8zwn0wjJKrBewHUk1mb
oaLffPZj1Bil2cTphdHNiDkMQ863el9QRcTpxRSlCJ7mYNE3/PnVAd8UTishuYn02u1mreQ3jal9
gTcmo1OdeWZ1Y8sWmcE6vHKNxWA/d42oj0Mz121gOC3up3GiNNZG9I9PGYUjJBxqiFciOV3oK1vX
smaji6y4Gak2nBun0/aTlTrX1Sy0ZV+5Jf3loYOxqLug/y4pS+tl2Lp27+PhberLLsPmhNqN1KVN
BXSfA/SSHmHWiBCghd2DmxGJgjzZK8LeqX3rA7hNc5GrqjonwXYB6SNy8XVsvIyiuAbfJsTQuBZD
Ad0l1wN+wJgcGIWczakoUaIa8gneIMqQU1GpFv52Ue5fm88hi6i84P9gsVE171pS5jbQ37IFbpiJ
eJW2zs3kZ4fY06bbelqwJiBUyqvLLFZDd9Oi/yk2KIp4uytR1NlttaBo2TR9J9SOjvB0m5GXexk7
TpXdokNov060wRcqvPimvplO2Vv4/8RaihpzHjPoFn6Qr24/2yDISCJE2Eyr1pDW5bBC+6howFYk
TLfLpp1TwxfaUAehctUtCYVwr5gdc4t+kd/Yo4RDFDaa5UFNstfupirl0ipbWLV8HeWACpLcbI0P
uGLt7lakWoL5lOGSXHNexQ0uZheUHgpC6zAMTetmm74btHCpSxAwjsEUbi8xI6gsBw4Shjum7iX+
LDEeEqAtEeuqQFFTNTk1La/u22U/5ZxhA9qzVBkRAEzNvSjtJoejYzPAyBtwjLOWNqwNr/sAavaM
PoA0lBoShy7cUTguiKqIQoinqLZV03e/W6JrcFMoW19LcHbe82HMZBL3ljTs5xTrbbRt+xZd9o/X
Cu/cCoBj7h1d2M7PJdl3DcV5Mm/FJBK6oKyKCoo/2oqwcWxGkfJWukaS29xXo11r5qZs+xfEyeOw
m9BGXv9ozeD6f45sc91IxBZ7O69yEZoKuVZiG8rzQU3+3QVoKCrwr8uf6/QUGRNqV+6l7dKPCDI9
neQOJp3enpAa8ZoWtUanIZ8tbqwFWNzcSd+I05u2VHwQoVM72dVY3W4x+ajpcz+5pgbk0rWz7Nar
CLq8sqdc3DtSllbYg5Wev3kanYwtenHDuplFTRU4mdkbE/wuRrdgPaYNkFRBQrmCsYLtP0IZanWm
+5GNedbRpW46cH1Bng41xNAoQrcRMoXb8pg3LdX6OacoCdelXDxKEgjejoWuT5TaqJB3HgUyrEVy
/N8+6Q9E/h/7pLw1P61Iv8L107L81lbd89tG6etP/d0oBaHvrVRC2qGreQELzt90fd99defojvfa
C33tof7dKPX/A3uevjrG5vXo5rLo/t0oNWHy+6S6cqqDHshv/leNUsyub9dvbI8cgonx5cCwRhq9
yih+2hqbyAIKAsX0U6lrVaJ62FlYkWF/RbCOxVRvM8sEgjKbQ93sJkLywCXXnfltmnJwEsWSlvSZ
5vYKHIzlVwi70etNS25Zj8Jnd7UZW/ESe0b8UEzwqdLYsT8OoMauAAR31wtBHtEureBm0JHV3Kt4
5C/DwZn8eq/JhPDnTpYnXHPLBXL2m7zpzBdthBZ7ohs1wXPGh3k5SHDCD2YW9e5lu6gFQl3ujD06
scLsv8rX5q3RTvTGVu+kRLg3AwHFuzxvzEY3EbOb/ROC0pFeUw93/iozU/y3yAndepfxbO/gSxdO
aBqInrd1HqUPIplRNtL/WsImlZRXyUmABoa38s6xeuPQul2yNyb5NWdfvk3ddOXmq5SAYcr6e2mk
9zMwn2sHg6y84D8xr2C4RgWYcJBEHUmaTYA42tx2QnuecN8Gni6LEfqby0IBynirOPqj2ITPs6FQ
qeztwjHzVui5fTX49KNE17vi0Pu+4tS/+NHjUnjuXe3a0X3TzYZ3wIZhahvZ1nYObMpiZnabSH4a
oOVsNdNwwwyNEfegHgLVT+XR8av81NUujfC+GLFCO5wCqPPP46nru9gLtbhOtm7qLLeqjK1U30cx
3ZlMwE3uGqpFRjeSejMu5Ybi0ZCEVqTkzpuj6AJwhfGpXsy5CJZWW+793M2tALyIm15Ymu7lj2lD
GOZDjIPe1bc9a+ykbUeYzG27pzcy6xhwY7ss8Azkdiqe4xakD08uF4Ft5/62wKRqgDg7Lwgpt5Me
4SRAGH6gdn3rJZGzhQ6MKDWrRhmmNjxgq1JFmDh+h6Yb/maQL5qZBq1tgM1eogG2rkfst+beZxPc
YNs4xH1zZc+eDJZxCdy0OltqUSEozz1ctejoZuWuZGf6oGnJzYSALmi4zC5epi7Aq/Ek9BG8iptG
u2iY76imtwcFZ3ILd1ZeqkLTD7VtZbsuUsbRJ9YmyNjOblsNXW9hTenRopS0GzEPn7R8Xg664tU0
nNx48Gfjc9l58LhF7AYy6TSEsXLYVaXbdUeiPeSBXdlLw27i2KRWfFJ0JjbLUuhbbOp72mdha9X9
zlpq7o8G7LvQyjBWmq+h1pRJGCfJN3tRn/BkgLim+4B5TodWZjUAkvErgt7s5/iytCcS8Yha2MPb
u+tSrQ1ElYqANkMUWo0U13x6eZLQZRoaj119QODRf4N/NW+8xOTm8LJdqHrAwsICWcYL0RVKoZ21
75SZ32ZeermIiH1pr5M4sNynTrev9NY/wl+5bX2AWkthbDx93sawkpvYSUJvsB5apfbePF1JoOUg
UPpp19R5tx0immlxZD1iYKY+UBbtRhT5t9zSGxgAo4OrJ+nvUo3EOSVE6HcAvUCbMgmm3pVVI7mX
xUQnCeZQYKCUvNHBwW8L0A00R4eRsVUTgMXzcPbse9pQS3wM3U3+ZXEJ0mGT7x8dpstj39AxmyJT
nhO/k8CqiPbhrVhpOupmkO1W8/hSS1WeJ8+Sz/k6m2V95Nbo2lrtVNeGdZsayjlWdZdAhJBsaYBI
IJVOPulay3bGmL4nXSEuYANxREkhagDmJN+UxuUR1Zq5bZnWbzpzhPG3OP4hk+5t5DQ3tMH1HdOE
d6qkNrphmzndR+aVfmMMbjQEtdnJszT6IVRd1u11HtROr1RPR8tObs1p8q+aSUfdoHUbSxZPgCWN
kJYcou9iVxJNERBX7QZL2d62DjyDVcaKP1PuAFSbfLzKek6sFJhpwuqgohCnhr9PZXefY4PYGcUS
3Y3ZeFVrqgkn0ckHZC0PduxTn9eG53bxPzkxlHQSChjHfU1SRA6n3Rh3WMYPlSP3viEj7qKyzoaI
1X70mi+lPdtbu1naC70z7uvIzRjAGZ2MIsmHk61G/ZwI87b368u8TR6dzICNCTJXr6w5YKbd4tr5
bPkjrVfLDrN1Lq0179przX2bYgyfeHSovAcSlZlGvc9ZFItPue1hcjddXjXN4sTqDlcoo7eDyo6c
jrudPSjj1ADjD9RQp7TN/SoJszn39gjRl0NSdRddLY9DGmV7GG5pGAOVolWp7VjM8nCJfPTCyJU5
Flq99cXSeF6gFjXvPC+6dZMAj+Ak3KgrOOZaOI9DtYVOkbzUk2OFo9FfTqlamTj5g7CGixISvT8s
LKzSxynUdHcDdVDklsWXYSovfG/+JN0s3w58H4QDVRbC80pPwwxQFdXwDvKEZ4SxbS/nCegjhNhI
1ZueU9jJTu14N2vmHLR9bD5FVV/fUj3KykCjOVtvvYyZaSjM8jrWBiTZVZOABmRdq0lEuZgrW26E
EPWu7Ov+0oDYicrD4PDS6wC9Te0h0cZ1eQYDXDl+oHn2ecTI+4hYo/ygx/Uwbaw5txBOz4vsb0up
eQe/zZbjNJgP1qTXL0T3avFFVKCN2NnuaLaBmQuynEEYwVRlnTW2Q+d/KbThWiQuInlr7G5bu7we
S03jAKndFHPSf8Cr+7FtzGbXT051JDzio9eSjjil2dHQEL9QuBw2BqTfz0yv1sWIXP5ZLqLZooNq
DuakGVtZDcneARIYeF6dhUVm8WXb4cmPiQgtdU+7ilErPeJxGwMyDr3vDvH2m542fmAnZv5cee58
544aQpLeezIzuw5JfnEfgRmmGy1y9BCPl7wHe6qjp6B46rtktpkmzr/JWl8iHpgMgPaDXKT/zXvN
x4s5wWwL+bVuspdZ19xb3y+Hj2Y7bHU68WdccTbOB5ZsV9YCwXxK5DeH4sYKar3JT6jdKzCUPbCG
toyvhJFfdFmUheCTQfb1fnWLOEIBQ/aS/oaEDO9icR31UVv8i6qbp/sBW9xO+Kmfhj40/kvyYb6q
zPvC7Jxj13T8DWe4/iGV4uSUpr+vfSw/NiKvLQ4oFggO15vOAHmS2AblF62SBkoLspcrw1aXgIVg
V3TtfFlgS7sAxjHBvldf8rgQEIXyFDJ8PYg7JsgWwVhvwrNxujHJ91YZo6sorIzFq9XKJ0Xr8hQ7
s73L2Qs+rqaeGZdH7q2+htm8A0klXiioOC9WWpIAsXSxDwcLaw9l8y11r2xn4KhD64QpB2vk0YUs
AYITU4NpfIg4qJi8t2VDZhKU4U3BzgNPWTrESVhEgrrkqUEjscuKIb7zNTai4oqNVliUw2PjLwdc
Bl9pYzl7BYdxU9AvwyIWr+KUygiWyfYDFsk9T+1oS6uDc4M2Pq8qCcWk/zx0FkaoBTpeSaLUxs7x
OTWRYv3LKlKgSiCaUd0F6NzyCxOhQZA0EhOIPm6jxjzLRJrIhJxmn9eOd0qTAhlhR78pc31kZsku
H1RzS3CgtdfFS58nbJjQQ2xlET1QdSqCXBmbSLNMzIw1keB2g6lFRjRv53LrKoI6AcGEBQ69gMaa
CCutrLF7Dxv0RYrpJLUDBJQDeGtk40uWfB797tJhg7/TPW4xxOkHtPPVFooCyqC0OI0O5i0pPER0
E1tDtG0g8mO3Zk3Mq0NVWbc+4pI96QBf8rJ/QFVD9JADh6vgnGJ0NlxLdJBhU3ebGqhIYNZ2cwX+
ZACUqhmPNN3aoMsL4C9dSwEFMipwX82iOdVAEa/QhiQ0VANDVlTWigUUV40iCp1WmFZR+jVrxEZM
LhgbxJvbKXeCWSdf3Jm86MEV+SWuM+vcWBhhe1V+Z/MLtDRpt0IuVZhomcEjHZA6tgm5nn3x0Fgy
3eT4VHeYnf2tZbHZwUZgBzOklyvikNaA56zYkTinzo4XvehtQ0x1NmGPGLPpRs1IIf3WEeGcu+x6
BB4WvZbncpr7M1adsKjUGC5ts9ZM9PmMgeqoCU/HllVBvhkGGvC+O17S9f1acd4gP+QJZNlzXDt7
V7T9JcfcmZuRoaxZDhG8rC2qtH2efNc8BZrFafVL0cr6QmXNtUpNIloSpsdEeSHiBX1X1xxvEdOZ
e9K49kZlC6pV8uQhtmCfoON49R4gh0KzSpfnye2/RH38UlUZ46cyb/ruyq2ih2pYOtCpZfxZ08Ab
9TBxgbMuYWy6l4vvffJqPIO+X+0zFseAQCJiqUDeBlqpCzBw9Y0c2Z1prdTDrl8IDMkAx2P1q0a2
Z9o1aRmDF2TFtLAkyIivy0qgkB7UyW72vPbQMII/g6H7Zmb4V8xonIPENNomGC2cvzCKi6e8kiS8
p6kozixZxCdPlZmzwavwiJI8Vt6MyCovBm1SqyU328tUiyFWGWDbwwo/6BNeF2R6FD855NTqYey9
nEJnMhzYVWfY3JNyb/mltavnJT7hjnZ2Tdnfg49EUV35H3yvl9dlqonvdtr2pyVJnSMhP82Fkc/Z
sSdWZmePVnNvlfi/vMZ45gwvr7LS4oAf6x8wRQ2wdqv4EqCYGfYo2K8oGZP+skzT3qwwvcuB09IA
dmnX0dXYNGnMBqBE81Wa1iZGN4ghmn5d2nbxhtqGRntLJ+qrR15cS3NrJHn0wUEmDDtpfiFryQ8K
w0W0m3PH2NRelT3h1Y2cD3YzIFschzPyO7YVbYIQNfM/Y6NKN8pz0X0WCaLc2i7ZBjXLZsz49a2P
4ZJ3J3Ymtnuc+nekiJLHPhk45ahhJmREHdg3HtyiRKmdF8NuTQXdMpvPPHq73OZY3CWeHg5T3m0v
NWvPUZiKiznJpyHzfXbSlp5dsVSzCo2cFs5z658ILfaCOpOg/CPXDvqsCDVK3kElDIXLudXxluTp
RZtZImyaWpIk3+qnLlPdsa3M72ohEAsZVrCeLYwlPQtm9+0Esx5WKY+xgmwk/YwwuzwfQw1VWeBU
abfJ0HOfRktepwbixqwqrmLHfaw8v92zv1bEfDP822nalULfxyP1jryzOcvYybxmyPCrEG4ifOy+
LVWNkrC7mqnfB80cUeE20QQrzlmGWYYF/Ohg7BK+HoRquNQh2mJmZVuPLhLizLfgw202LfNx5E0N
+zVXRu875khbNCRgDS+DK18I5jh4lrqeUF4fQPAZG46QJ6boRxJ3y53VT1uOWoxkqvxhN4AC423Q
z4vojb03jZRRFhZdar6otsUtZuGDJ/vtMjhZSHxM6XPQWcqPytIom4zj6O0MaszMnbfGHM98o6Hb
Zs7IycsbcSxxHOw0neRVkORUBDYiSsdj4lG/tq3ypewq/0bGGg/Ss/dqVMkGxeHygKLi2l18wtRq
YQCd13dda7uB1TSStOCKhA4HYj2hj668L6LkmyfUuV2MU+Y5zwANqYo/d6LY9533vRnmmmNuiu1X
LDJsC3+jZBkKWcsNJrfvdddkYa5lnxOlJVu1lv5Xx3VmVBVFFY9aySL9eFOW1AISsbBtwbktK3nd
JEzQYds3zoTM13I/QOw2jhp7+hpZLTC9ceBQPqi54T9iJUfwToCPXqtt2U5ls0kgvY7KOdVEicEa
CB05rWjHLO93VHFQ4OS9HWSLcBUr9Kx6IAZLs7fwBfsBFonmkAJVvPaY1bqA3mFjF2yNFT7YiR15
d69h+Gx3hYfac9do2diEJi226uRwRpiZPowenoDlC2UEJffIjmpqDlAt9cseC8xLm01u1mH/91sq
Fj/azf/Tvqb9t2rNiG3/z/qLv7C5YJ5Luv/79l9x3fx13bX6/eZfoDek3XzTf2vm229tn/OjP4yU
63/5//uXf4XV/qESb65Eo99V4j8+t0laxjjGfi7F//Vjf5Xicaz8h6r5KhUiJoZ9LiKmv4JuEcn8
B2ASLw2rwX/Zlfz/IBWxQAPyQ39Bt/6uwtv/AVkiViAR2lBkHv8OHf2mBA8pGsMTBjqaA6ubFc0I
f/9TCX7BDtoT0OjcFEOOV6JMp/6mITfa4XCl2s8/3Zh/MBi97de/Xsz3kdLiGrYcvu7aD/jpYrE9
WeRDdJzsESo/verg527wH7O0Q84B5xOuBVqfZ39V4v83Lk00IqblVSv2iw5CywTTprBuFprLT6Xf
4Bj4ob1zIQvfm95qf2j1ZlVrRCsv8veXfyuMWr853C0aHB5KZB7c+8sbZkqaDHLpm7wgMIdYgNUZ
prONqo9ptV5uKoga+P013ykU/rooQwVbm3BQZLy73WWNKzmufePGxq9xX4JyORiFg9aJfoz/WBMY
c2m9emZ60dMRTailf3XqNt3nmsN9UKyR+9pdjQcAK/AFkEJjPWM6pa4R2YMuTvAyVuPMin4JWg7O
yWbKOZf+QfXzVuD342tgMEWbadgof6x3sklv9EwaoIlxI3qNsdJD9Z7ynma519IRztO5OoFrab/+
/u5hFfxJW/LXVX1eD1pUXHh1Lf48Vh1Np/NjN8jaxUCkqLaCKtwy+Y4lR9FgXaZb28LDZbtEWcB3
7P+dwvD1+oQhrXo22mS02949vIEKRaaySdw4GpqDdH1hZh8zWzwo8QcUs1hxWP+lo/nrWquKzkOb
6v4ifyXDryt1vRc31qqKY8NOc3pIBT31yDQROGSW9TzoqCliHbtViC6Kl0WTLk39FcD0+xv/VlH2
48OYusVsCVUQsfi7L25YONkBM+kcWxQvieVGiDOMDlNKkK7yst9f7Z9eEpdpj/eSf1z7vWRR1FJP
NXMwbpq2IyVuJmeMmCsES72LG6mAIXEw2dKfcH8xyuHsi3Mx+FMczhL/ZrCeSH+YBWMF72T7Kg7p
ssH/4eUDL4TKoGSvlQa2V7IJ8xO9z/8gV3unEH29Z1ALXbyUNOY4N7x7RWQeE4o2++IGypWudq9S
s9dxM3VF/fQKlMm9kXlv5gYWHvr7mFgO+oIzIPF6JmI2SDMLLSQtJIQTItJb1JOYQH9/s/9hFnRN
i8ogWi36y/q7j6kBjB4cUrpubPRNIHnX2yxqTAdCJ7ZXraak319wXUHfjGwH6CHMNCCLyLQ8/Phv
3+Kiiw2pZ3N7M65Gv1cVTgQS7jkiAjQOen3NSjEd1CVRGiGfIAERKe2IJ+wuZYNfB2Y5Y7KqkKJI
Aq33+irfSwk2RxTDmHi9RS2rhgOYBKRSO7iQtoTpXb4qbAyXL7TMSO5+/634Bu+/Ft+E54wvxTJQ
wb3HEi5e5rsK2+hNxWse+pxmm42ky/CBftTcXZSceMdQuoPsiKrUcifE6BMlOx+Q2crSQc5JKEnt
h4Y0KIEWnbsjEZQ0xcRpe2JcRDybuPnsCFWbufhYx5JRe6i1Iu42ugtWKBjjObEBtAP93SB55c2Q
7dhvWQLYI2eSGFXLq8ubvuySk9cW8tIovOpMxYs9LzokHaS6kWufOKhkH0Q151/I9cTexD4AYsjM
mYLPNyRfZ7uaCYSb8R7BrO9Ae/l2Ya6N/vpa6UmFtxQVNl6HqtWhNBOtHAyuq9WPPfSWNdncde9o
Qydrrm/MIRD/EgW0wo4b2oSOzwbe6QzvBVt1A1WsQN55sUxLh3aMYm9zMNScapRrhEXRvkdWXBOo
SQgVJb9xEH3oWqTo3WgjfBTQOl1ph6o1MoqZZArX19BZcqpiPn2FjSdH/xFEC8tuxhhx59XD6FRo
MFWRoGB7JfW5OJT5dJWNwxKGfRqWHrMNW0Am4oFC8O0PH8lM4GeyoWqggeeN6FbT/szdS4Ids56V
WSTCI0KnBMZSH3Fyy/mKrFp1qU3EVuziuSqSLKjTyTvQUEjOHMq7Lx6NqyqIjUTf66QWbDBRxufG
sJpdQ9cKaHP9NBJg9Qk9dXo0Bm/akPxgvGABhjacKo7LcNN2xmJWnwu/tT9VZGwHygGezECZvsV9
JLsAfnW50XseT5hEXblv4poGtnAhbRdxoRNRH5UTuopZ02ZkVt1XDCZOONlpXN9rtpdmp6H0KAEg
Tsv94t4dwFH7DAAwW+6mcCF10jya0W1yfLVsH004cYTGaNBBIIdKIzADbfrsFBuPfl39Cbi4Y/Jx
M8mRbVZz4e00fd38LJhTqyzjARH5XJ10FCQms71mPSsPedm2BfbGOQtdxsOEiQ3u2ereKOYZoeXg
+swrRL3j73g1K3MgZjG1gJshaxQu4t+GfAiS1RYeaior2HI6TrLRHxlelON59MD0n9Z++A3HtaUL
l9lZFWgjVbZUxyvSUY6/pjRjP+P39B9HA11/u+CmcnqHicdiHnKtAuFBkyg6w7yhXkiuJr9+VjYf
jhMHLBB39VuvjgyS5asTSVzGvdLXoKOZFLHLDlEgmgO6qWTL0Z+LaV+Rn0Kdb1q1/CkbH+xk/B9k
qyO+9mxuTmOwUlMTXt1xTSLkuS8VUwyYU9SSCsCe71bTrWE7LOopHsnr1zmSPZx3GdksorRSMdRW
HtgNNCnAjBpL3Ldtzx9fP23R9xTGoFlO12u8s4HJN52v1eteJMPi0nwgKh3TcDyIc7/wRAaLneFM
RfB+EAsNwVVv26ccN8xckjS22oqTDqXpZl53j7PBvRfFzJfileRKWTK0X3HrAElc//RDUxtLdp96
Ntj/j70zW47b2LbtF8GBRI/X6qvIKvak6BcERUloEk0i0ePrzwBlH1va98pnn7gvN2JH2A47ZLKq
UEDmyrXmHPPtw8UGqIdI4Bxhdx3G9WsmsT2sR1oz9x+FwizrEmV8lntv1kh9nzU5X23NmxmtIPvi
0NvkWvh4javaMC/mQlzwqsi8EAKAGJbbiO/OWt5tWdVsPPRBDx/eaXSjFOHVIq52hVSvUbd4s0lD
wwARLSTM756evoJTdawbjRr4D61pNWChrg389+uPAqdbShU5Z+2X74cfe9mTpyxEhYpwFmUK8fA1
BDfldc4ZQSVy98Jl/o3YPd+z7fAGFVqjeQWDcci2tDyiz7mRoDMuPx4hEbkIcvtRL2UQO0+70cNd
4AzNFxQ0fEcKViTqnOZLGC9QBqLHWNuq5agiE2gJYhIUBoue3OObvmDO9Y98nOrK7g3vPp26aVoZ
sO+LTf/dhcaO2y63p1vm4mLGiwZdOt2ijOwpV50Aa/sZcbGRHAqo+lRpHp7OFc5yEDBYD3gz5Mcy
2nAk16wFKfI89qlPDl5Q59u2NmENWSH3CGkj7ltSDFSloyJ48vsiIEkSvcekxlWhERpeM0qzj3XI
E6a85eVBChLdvTz1eSuwxgiY7R8KVsr9+lBHNt9qasEAzNnIuQ6kV16FZRo9f3AfRsABbzrAwyhN
Ri/b72Z/NA3AK3XDO/m4Ex2iMJorbP/LvUGNvhU6Z/EBpxE3t+GIoe4YVMsXhL6ApcmqovpQaBCZ
aTuPIeP3mWg3+kwURUwMqYGsIS4eEH67b8wcYEgYC/GBbGi2pjEQj4Otuci2NQlS1KMszFdTGqpX
wnd50GsxjJimuW8/mCKYmlmBNPOs/ceBl3xfjBHC5hGNOaKmLN3mauBI+7ggCh7hGvC1tEuVNgcD
39NHxfixbSIQ4I5Si93CDhI+++wqCFFWYKyyziINoOs4ySy0DFRkY7jJBpHPG728nY9wQJnijQHA
yfNaJnF4nYOkvTfnieRh355twpTI6ly5TcxylEoeLgtagoKlql17lXDLM0eU4DyTNEKePfR+jTnR
BUnghkBR70fNmHNdDg6qYIMe4JvDdIwMB/iJz+VocmzFbH2UdbWkVoaEvp4KeFgFFP7Eqh+EaQ3c
IpHkQs/L5pJmH2vfiKdiX8WCRX6RaixHcoe03CWuFdPbcgG+r0XLwb3PLNaFZWHV8cKB+Lh3o3gh
d3x4mUc/nT7jHIjuPu5PuqPRPqMRwCSiduTZ7wJukcDs9MFxZX9K4kkHf9wQxVAE35Tf0yQtdK8P
BgED23wCXhPj4nz8uCu+kxmkFYmL52C/E3WJ+cldCB2yMdJqDcERFVLrlqxERN1AzK0tmhDazbA/
pMsHMoaFfJCS3rPWDvPG/UQhhKpbWOBnHezY3HLi0UVFPmxEHvNk+QAI7y0cs/YOKTOxIVnFam+n
4sb1rfmOkzo3tfnh5WkHFu2PFdBBeF9sqsjnYreRsWzfbcZVsv2Bx2bZgKAnxvY0rBVk4WZVxRr2
TG0E0CugiPJus67lMbPrideN1TTeF5PDkUBxVHsOx4nCD+5GuuqmPuDutpwW7aOjR7HS1ELzA8G8
IDDari+TG4aAZnUsWUYv+sNK6AbM6Nj5mT/i04AY/9i6HUVIbMiQAT3J66Ual8/rh8Mt6k//oQvG
4gbHyntiRHS7w6w5uDkoHV+zsg9wJL7FpDyvfLLnVzaUXqJCGLIxfGB7zFLFjjSlzOVbWp4hFcrk
PcsMHb2bKla5yh3mcW+Q6rUzcY8SklxX7Srpx+KYKpWdbacRghGvWxw52Y+HUqhyWueKROuInPRv
4ZhTL3wYDRAtc4fpxmoD2B1Na57qZfE/ZWg35zUyAmoqgiQ4weQlWayVRReGLhsAgDwajIc4s/h6
dKH4Zx0KLhLETeA5pjmswGKy4OgPA9KCaS+Wko4GOt4NIjUQJ9UGc2W8yh8H5Q/syGCHPKpMXLFs
mAslNpqBqjAroD5wooF3On5sJlHCuj27aSW/VtSY7C6hCrfZsocLI4ueo2Bxzn8cDGMzLtUJ4J1i
yWtZ0ypIndEV/TR9AFNMQPeC/BxUKC4x4gWo8u0C+8Wm5dmS5DpuJxvlpsX+qRePQVfErFYfBJt+
4ct+rJthJlkcQzbM7YfHj5ENi7qKwuC60ISzbiKkH4/D6JBanAP9q1rWPV3zCLU5N08aGRJvsLvz
4mVlRufCDsTZLjmQNp1+dXoPzwKgYp44hj2MdiTBsh+sbQ9S7FVnsDMXsgycI/oc0z9yYBvbQ8P5
ZhV0nd5X0JB2OTTzgLNK677hkhCPQSBo2bkhqxJ9Hi6Jn4FKwXJgcZIoPDYWr5+8x4SONYMcrD3K
HXke5iX99nvJ7JrFNzR0yCbDsjBJki38YOtNrbXjlZPHRHfj07jAiBNnSp9UF5PHyhPC6sxpZwaD
bXU+o5bCtNaTo4xbbXgwaCmny2Bra3s8WLFrvHfKdr+gC5y/5lSVZHmNDeX2kKMX9yaLzsUytaco
2+c0Vz7hWvT0pouiHGVMXWb1tq7GGp3rmF5SHzN5nHnpS6Ha+MGjxgdlVcAclo1r7qfAnS6hrSKE
YL58r+qJ3+SWxGxRKZPVcjuXBifW3IwHvFatSXwYFGnv9aOt8P96dnNO3zUBNt/aH6c1HxOYv0Y5
/x9NeCxaQzQZf8Wka5qUv5RK/z7i+ePn/nRbAJija4kB418iQkPx2/cZjvXXgMfmX/8Y6Njmb3Dn
YEeQBBZaHv3Xf8dWgYXjh+bQwr5zmbLQO/ZsO8Sf/lMDFcE/gUuqkcQuVvPZjwkQJx2ahXMuuAvd
NjEPbe0CJYeIxjlHkKLsrPrKKuHtVNPTHHXAtuE8EffJ4JyA7FAQpriWy4GJc6nc+MRwvs6KWE5G
JlnazVdRynPH9FNZhGC38zn0Y/PAu2SMPSXOKC99UvZf/YxO/rpOU57AxA7hqTm2dw98y1/rjKjg
YKA640Q575SdTHsf//KJ8xdbp0cu1TVvk6y0aCDDzQ7LeQcDhFRguOdHjgEZI/3EQTV1oBCJO/3A
XtkZpwAdDbl2CPn9L31sx95uCH30S2Yfxem26OKRZ4ketvuamCF85yVcmpZV1drYK1cDqqXhtrZ8
gpz8OBjiyxwaSbCr5CTi+yE2PVy8sqidVUoDg3l5gzJ5YyQcsY/CWf7PmAR1/9OopSr3iNPxLDP+
cVceYWmSVk0DNEwMwWwHANs9EZOEWngsiRDpyvhzMU/xTe9P1bYiPJzzuD/VaoUiOPg0d2NrMPce
xi2mQn/fefOm5b8WfyWpxlndX3yEQc1amrF9yHGxorQiNWKIQOnr/I5meL4vdGGeaelg1gt3SvdB
tu7hGVxpdB+1U9Nig6DFDaN8E9YqNZsxhdFd703jE3IF+clMJrny8zJZ28DN1m0q3a9GOWb3LPXE
LIRjvSlDI9wlhMcfW5q0r5mLOJZMeMi1vi6PaVi2JycCaStETgJaJu/6EdjRyjdin+q53hsE9SHx
KI9jOD36jLP1ygjD5rO7BKUXMvE3FD/pUcYeuRRDW1xBRWi2jXKQuc9pjuaJgLGa3s+ec2347sUS
lbmOdHbL+bF+o1fgCmQek3kJpwAJQEtT/1SCTKLmM0uToQBOhKGu52fbyh8zQ1mvHiebmOOAfE8t
Tzx7AQ+VA9h1h2iDXRvxIjYE6iFtD1+jqAneZvTh21BVJpG8Sdy+IeLeZjMbukgGZyXVcNU7iXuT
wyTf2f0MY9oDanvQ2A2PINY8KidfvNI7Dy7CLweEOUN7ZN8nLt6ZQnRcVfPYwFC8sQe3Inm0sK8G
Dj4X2GQ4l2iy3cGCpifSq+xTXSbZK99ovh/Hzr7qqjk/dGWpLnJ28ncVt160jjgwnFJtz7e12/ZI
10BoUIlzvItU4KMbaQuM7QbGCIO97RxM2r4LZ9OD9MsjcchHgvvQUabpqUReeNMhO73utZ2+YJQl
L5xK2jwr2afnNpH1I4lpwwOpmfQqJRkFZAKHr2jWs2fde+1V61ahscWOkJ3M2Z+tHR3m4tY1w+io
SI/Yt7MZ47wOg52ue/eb28PCp2E+vYwZgfPIzY+lVMWxdaMzcLlyQxgFJfiHSamMj1aoribXnBCu
28iPnO5LRy4vsYRlflgiT1eliyZOiKbf67T0d/RHx808evVnFbndFSfQlOIG5rhXOsNdViEuTGQw
HSrd2XeAV6ZPHfEU7zAi+zsuSHQz4vV9wWch1r0z0Ihs2nZTFWN2GOB77pWTEf5adJV8Iqgwx30t
eFqMod6FvlRfbANfyRwUaETHyLS3ozc69Kp0e+sLGBjozycP/wlhnQGCyW+zlWCUMSFicisjV0NW
+qhG2Z/JcLnlKBNerMqKP1kBz/9MoOxutCdMpuaUmmePSOJz2MrwYuCPuqMX37FRMC26Jt2X3Iac
ZMq6U/lK8KACAIpBq9MmLNbR0CJNwmh9UhXCsTjwSNrgBHXuagS5vs1Sg6adgRm2Uqt2xIM3YWFa
m60RrZvam96hG46MF4xAc2BqsuzQkEvxGT8Y1qlMnthLwMnUlfV7hjDymDcu/A4nTR+Fzpr72G/9
i4XiemV0GP85ccn6qSm7EEG/P5975D9vquow4gkx3Occqha7VeOTxjxMXyZ01dMaGzhxFqU7nIy4
6PdRI/pL32r7ZOXWQlSr6+eBmIbb0UXlNTmYee10TO7Y2eh5hF31OWhL/9uEnRs7S9twmgzjL2hM
sy0EQNTShFYMgPOvprFxNySxtci5eZ/r0GjQYwmZDSuzyfs3Bfs/h10JOXTtzQYu3MSpnyMmKtvK
h34XuEUarV0vk99KB4d5E/b1SxCXnrd1qrj4bMdxsC/rMTp3Igqu+qCEHz/O+piEAcYDSQjBZLG/
0d9t80vrmOFNFhTNWYqp3XZBg/y/MohAaHESZ47EkZD76AX7snshB53ekEK9j0HLoGPf2EN3p+Im
uJ6NcPpqkjrcLcEfbNch1/gqH1qD0HHXewXTzdIjsdCgbKJvsCzaCtb/HEX0eYLqBreafUlxybEs
ESQkg3wSqyxyg73f0jbinhhSIgJCA9KqIOuQwIHgTQIA2pmp/eZ0TXU24tJ9CLAbrIQ52tdDGzos
g5N1C57AXMdRSR/TbWCr2WI/t/TspzLd0M+yzmRNZCSGQ63WSUlQe2zZT37Q9tvRNxDq15W7N7wM
qTj8lS29KgsgX9psjMpWwFbN5s53Y+e9TXTerkSr5k039OGDcLF9lkyGdmaiOUhHWeKgCFTOrYxq
sogt+lN3eVz6e8Ac1Xow7esg0gNfe+GYeFURwTveeAqZVG1x9NdfERtYLWkEiP2jtvYPDP7Uusmb
aV1GU3Or5lzdyknVB/ji1mG0kXhyYjXWwzCH8z4S2n+hFrAeRzvMSChgCP8tKIzutagCdxdJ9cmt
c39rZOGdTUsm4/OZLXUH6UsHiyUvXmVtRoCD0sbRK60GhC3C+IhNu57fU6ULgt/SaDhZ3bhxOT9f
TQiFuTUdRGuZdG8jatOdSNmsO8JdM7yD2s82dj1TfyA16C523NVIG/VzaeripseWqzibmc6e/a4k
kZnkGfTs085IhX+wqjy48YU/siv46SsFmoemP8OyUE/RoVNZhE9QhtbKF1rIo5vHYs2dDXqxUjhB
Ne1SF/JdRfnaNzAhEdTde5ox5DDbw9EzJ4iRssaCloOC4eYIfcTrc4LGXFp7abKsYG+mmB6pVOln
Webw0Jt5/GTKKn9yLGpAB0uos8ZMVN8o2YZXs/SoVmI3OjKhwynMiM7GzVqxg2EKIEm369HjAqzM
TllLXxjDlEg7SsywOqDui5uvNvlUTQjpEl5RwJC6ZoTSu3IztoE+0UOpEY009hkZPMfKGqk9R22Y
56Snn5JymLcxhf+nGR9D5niPsUcyR2elF+hNgk/pnArpi9+JhrVQsub5uo4wrK78An7Y3FvHyfDL
VT8k9mZRjm2VPb/pZEKcatwFCsl2yFxtCTlNMCvgv6nactibtkGADI28kSPCVZoLOp1Z/MTXQqeV
3IZ12ITdxs4pbow8vemRJZ0b13kVDbazsW+7VSxlvpEyQO1d5FyYYsDtUUyYDW1bEaVOxhm+RPol
XbBjzjidsJXcJJNjPdsaKOg6GBkWm16pdwKa3Xo2RnjFsrM3czWhsnQKsHK0R+Y0s18nwxqRljOE
LsJgH0aufzN6iVwrr4Rowe33ZjT+FkJy9FjQJj8osplOrtWY56TI000fD856DjTbHMpB+mI+cMum
ndewi1z6Dd2wUlUbX0pIxTvGj9ONa/LhsiDfpnNbcE5QukXujY/2b6fWf5TfLQdDhEw26gQHOnnA
+fBHMUQSIRAlaT49ZgUDppVBN+qk54BV2u2k9+CYZf2uqKVKtmxT/gMG60clxvcX90zLQmHk2t4H
Bf7veiq8+nhdZpUexVjp9znT5bVK84QonlD+g8zkJ0zU8jmRTvH3cvpF0/PT50zxuntgsHkpZdXl
lmdkgro7xdXXX1/PfwlBWV4I3FHIoR9xief9JJ6U1USjV/rxsUMIt0sCvQxhR2ubl2l7W2uJ2KZH
78NkzineGGJyoh7mOLkxomQ5XOOcKre/fks/CkOWq4x2D/YXWQwLG9L/6ezfmW2QtJwy4MOQfG0W
etrbGUaylZOHSPXMONHvxFTxPZPQ/j1y4j/9o39QCMP9DFAP/qJ/VJXtW/kTqePjZ/6UB5vOb6Zl
e3gl0MaSX2D/JQ8W3m8mMmCT1AKBaGphaPxF6qCbzR+BeUNSzBP93y0lx/mNiBNEp1Bd0U2Ckf13
WkrOEvH7NxmVC+MQfTBPrW0DpQV7+BMOTeGgIJ1+Sm58nEgCUX2BUQW0mbt2a09OBx8Ae4klIk6I
WkttdY5R96xzRN9fmgiPON2TwlJriOr1eEzmGjcEZbf3PmsLoUKZBg52QTVdV/if8pd0durrqpnN
Lxnj6HAlEHt2KxO94LTBwdrb+5R+7RMUAR/aRR32/Qm7oh7OmhV6m8BR4vSOYwdChCfPimViLbqo
XeFJuTa7SaUrrYIYo0A5W5t60r/3nQUkG2/N0elHjoNTRqQZsDtk+hPs910Y8MBu6Txh/nC8JD3n
kLiOFLn+wdCdPvZVkSGyT8vxrq+NvcUEclNZ4ctQjvY+MfIWa19cLe8K/+7L6DZqjQ0TbzGz+ITZ
BTmvmGiFwIRD4Mimq/KMQx4jdpc6smSpoMjRDZtWRPucoQ1ut5U5d+I2tVL3RJpac9uoIfOuBiSV
71yR6Uo2YRbpx9lT87HVTmM4V75m+rfNtFgpZ/BGtdeBSvKtNVrDucqcPHXyxVUkhFnusIAXPRlb
TpK09iHjhAPTDqO96jv/iuYTqOV5LZj1WDSgEtkhkViFsYb2fBQF8pqemj8kYRI6kAAc+IHb8n21
URa7em9b4r5pmM1iYDTGL2Hpq+xbyNj62xQx+rQvVtm4hXggz0fsvDZduGgQufxPamBsypk37K8H
KoKTh6GaC6VllODc67JjirvL3qKeuBOiQs+XgkOIEjncNBOG7iX7h9sSe9tmUjIm5UCIU5DJahvH
5ryb01TuZcUULlXjfYviIcWzmVubNOQ8sM7rNj4FQes7a8fmaqOeC6IDXSJ8Mbk9ucdiNPWOErt5
qyyVv1ttLWw2+MbDjVYvzaUgCjBhtpmGItGE4tTYmKAdO86pZ9JMHJyy+z3JnB7RT+W4twZX0KU2
UfHvsXZMJkdOsQNFY+x72wFlwsudae2pvZjFeFdWrVjcjEF2g2LMxwgSDOSGWaa8WigCmIFoT6J9
8spjP5juJSVXDx9lmzvXoN/mU0mJjQXG5NDVJW+8RwgpJrb4Lo8vXkKy/aZzvGtgwGQvjDL6PdFJ
uCNfod9jTHO2iJXLU4fC6QkkHfIL371b7uwbmpzmxjdtsCe1OM8Z5p4kJZsxsJXLcRrvHldAmd8q
MZk3lSvjT7FKgXnXDvz3nrirJkdSOKVevM+yXu6BAUcrjPmMykh33CtPhw+xg9zMI31kEcE9z5Z5
U9oZUBns4tdy7l0qjdo4EOs3vLh1NSQrhmYD8ADbei3ciT5PR1IEe3Nu2vee5aBjRGjyzfADDL4t
V2O3CGSOpHW+I8UMoe7Q1tsY3VSHK9l7zoOyhzHBl95X704wxY/Yj2OT5rl2P+OnZUQLLIbfoYwj
PTlw9WSerOquz4+Dic1ejgBfAgLmtiQQjDu7jIPD6KJqHFSJo7IjVHjXurHgRu/a9EqESffIGRNv
E9fnsRnrO25rLOjWdI2KjMwWGYUHw08UwXl27Z8CbcB+D508+DJ6ZXIb5kFKcnZVfvFTM9zkJhkO
KwXMy9tOlWPSLRLHyMvuWwaIx8kGPiC5ux+EQfYwp8DJon1gR+uhxc1lZkTVjC58Fx9B6iUDxrqi
wWL/XuUx2a5JB85pEE62gcbtvpJMFgK3U/N9NeKFd3w9vGDrpf60s+ps5UqiU/LHd2MsoUxYdvst
xirKwaGet1WeNPvRsexPFjiVm1mk4U0/BvPtVLrVbpn/31paqysyMc0HznqzpKGkZb2rqibeNlVt
vgGs0xtn7Kp7wrlI8J04xBCn0RkrhwPRN/yC5qHsS//VttrZ2MzcWtuZJWedEBrlrYI4QcNUsfIH
AyZnP+i9s1XPMRJFw+aUJ6wnSKjqKhjc5FSFWt3WAssgwoueKxsm09d00u2DC2MjIyErSjaNOeUQ
+wQO6mgkQEMIzleznqZu7Vj116KAgUK5HDLatqozUJJsbdi1viYRZLjLfWNL4yg8173lpivgLUl0
tD1DnhNT1Buck9nvedOjdEN1dmYACdxnEA29MS8J752QOW0f0K2rxiilGxM5w7pPUvNG90q+FPRt
XuKg1LcYSiNEq1F61Y0EFCRMK56EdqZtYlbZfsJgto2mtqbRWBLu4PBpacpwDG6PZT73kFv87slx
TJrfqdOUG4Om0NpznWqLfte8rZmA2Fs/iKpTORg49As5TFduhiSdRDhhbYPKsbmOLfPVEWeo24Ot
AdPCyR3yynwSqfDeLX6/sa6iMr2FEj7gtzPDl2l2YaU4Mxt9UCK5XyHlSXc0Nr1rn0nfY+T3Ol4Z
cGQltJ0gdTbBMF53daV3jA+ISfio+P5THP9TcWyB9P9VcXz5+lmjaf2xOv7+Q39Ux6H7GwJqTHDL
wc6k0OX3/WmeWwpnl5rZC8DSLUC6/y6ObQx0tmXj9mK2GvyQ92X+O8UwiKSfimHam9SaDvp7inKX
N/bjMTq3O8OcoqS/tos57JPzLLVlcRfZTp1N5TXZO87EzAH0ekKrDoM/CcRyeHQD7R2buY0e8iKI
5lXJ2z9rkXk3NNm86xECJOAxMK7gKHPKKQtd3Q6YavfJaYqCsCi/zja9FXa7sA3SC4JSeEuQvGBW
9LO1VbC910CC7EsbFy655fhAzD4obqU0y9t2GLr7cBGTIIKO5TNQtOG0ZFh0q5EAgU+MMtADm4mB
9D2owvs8CYp7bbWMt+R8bAh/gmPgx7de7c73psj1/RKosqOB6N2gUBu3iODbk1RUhSOpTuveE+PW
SRx6GCkjt8cOxtCb7xc1gcRVRNd9BrBZs4vf4tZLXupCdtOaBUVt7Li3MCr4VH9undy7o5dte9Pp
eVbNcrzW8cAuXzdPdFqAVlKAQjJyqCjXpq3mx7Lt5NoU42c5jhAq7F6yCBh9el2nZSZBf7jN7+R+
UQLUfIdPucyKSzD0yc5ok/mkC076q4Saf5P3gb/wPAGZZJGR3lphkx2MPL7BJ5/tsIZJ2HcurmPc
AAdzqCgnkrK7Lg1B2qEovGDVEi30wMrY7SS82XVLu/gmAPBxmGhKnP3aHK5ZEKcDjQX7jUl4dQJV
0z6gq89HlkFDbktLwUPSiRUcC5akMyxQc1cL39igWS3vSNG2HxC8t69wHPNvCJjNRwsZ7MbjAHRT
NK5xsVOfaBaz/cS1UtOapkDIkhsUn2yd9jt6h+WmZK1mhiyBUJuuAX5Pj1/qoWluaGDD4x3bcR3a
fVqvMm4cphmMX99Bt3V6XWsBKsuYbSKlRognW4fq4q5selOuvLBuSTUo5lVhVkACYKADNsFFhnng
6iOQAwSlujhaxOuuNHGJWzOJUk087kZhkPPdU/xeqxlKbB6r4MAWmn/Nyji7NRXNyFTG842kr67w
XUTGe4BiuFhFcSPCVT144LRoC3VXZer5rF9Jcko5V67Qm2UbRGHup1QU5oses/HaC6W5TZymO6PR
cZmfq7q/00Y8v9Y5hxXakWq8UngQHnFkuDcBs36OTfG+7/3yNiXz556Bm7WVrt3SSu9nnOBClP7K
hTc2rxJitzZe0/py1UBaGlYoXNmksyxi9ij00Z3YnFdw3OibUgFwyqWRXjyzjCjqGsa3ZVyb274r
3G1qKPPsJ4JuKpNchVwyDbY0XusbzBPxjU4ca+PVOBryNKc1zLM9vjRRQgzyGHTTg+dJO14TKGyQ
Mi+SA/VlcermnmF7YZDQvO6N2u13JaNwkqgIdgBuVMriYtC7f/YFUn70UlWk1k5dR6wkKdONuai+
5DiVlhq1GM/27Bfs8tJNJaFivfEc9w1ZrRnhHhEtg3gEui8yoqwz3BC7ETM7wLFAjXdWbooX3URl
t4Y2oFW9y73KNcezwKo4oomw44K22o7KJC7CdTxMXhAzDyR/+CECgzB5T7GPsOq+tZOuh81HzkZ5
mpUF0HHdBuDw1MbpLTk86GyMg3cn5rxYgt7MzcF9KqDW1v42UPBqdkbXtdmXiTaHkKgihNZsXHR+
/lMH/FMdYCN6+XUd0L99+bEK+P4jf/bIBFs95kGbNAWiJZy/0Wzpvv6171vs+xjjfM5pLhh6QbHw
p87K5Y9wm3BDLoLDpST4ExvwR/P8lzmfFk25H5piWKqXl6Hfaoce3f6f2sz42Me+1Mo++1HjP0/I
1jktCRiS7pybmykp6hrKRXWiGV6LVSVqrHYzEDRI6/m+w0V97UZmZ30inlFeKj/XyVUN0A1cqKpZ
NjqK7Ge7d/pP6JP1po0n1hNFysc67AO2Q9Xi7mMuUfb7bpjEfYeq97Xso/5mBpA+4jEvl/P/rH1w
sswTdymgr4OvM5wfWvYdno6p3Xshb3GlEja0dRwDrd6Qco5TYZp8b5eMaJ4OtL/nbkPSnvk565gy
rmDhyC81476bNHb7AtlHMd5EEeesFfFxfPZCFSiDiE6U/rGatENrRXQ0nHhW+VO7AfZ2IopmQmDk
1tORUEIAeUUxjQi2eIOEBWDBBwpY41u6s+AS3YVOFt/Pmexv6pzxSQZTZkPsAsV91FT9Phu0fyjC
vKzXmVPN8QEkNWK1oJOcOJBat+psS+uJiN/WnxUqKLNq60Mk3LTbF5EFAWnPGETGO1+TW2NuiBLU
pblG2DpebNLfSrHmCGgcnUZUHYfluIbvl3lOUJZymwa5kbPYqtwhO67HS7XS9FIZTblp1I8XWfdO
SKpenuqQyQ80sB3LXoD91Eb/Fq8JlM8i+iSTseNULpph7TYEEnExu95vrxvql2TDPuD51cFsBhFd
WRoM0KZ2mn65cfwZ0yLw+Z0xZgNDwcIb8v7Utl2nzIuYiqy1Ifo2TT+w4EoErI34FNPQtOZXFtep
1F/aoW4LICNkJebR3X8WvA/6yD8seGS9LL36//tU4PmrLhgM/F1R+sfP/LHi+eI3x1/WFszLpOm4
S1f+j3OPD4mbyRNCQEcwF2Cu99cCyCpHUhbHFszBy6SPVfdPcoj1G9MhMjqI28ULvVBI/o0F8Kcp
m4XMFMkq8XjcpXBIfg7fCETfzSmKgQNsL0jCCXyaLCZe4W/X5H8wswwYOvAZHYw+ZKvBHf/xsBUx
q7LsinzvLsMwgouNAKRgjCrIwlgICw91OCm9hFhUROq+/vq1l+/r7ys8PLKF2WIiJOWysdb/dNJL
SDyFIxmEhxi8uGRxAN3dj4LXZWJ7nwmLRNewUOGqKVN708xT+nU00C9uPe3ZG+zs2MJwiOzbPsjX
NlHGp25pLzdBhtEvy5kGt5NW2yaO53PX+CgavXzY/C8+BHOjkDKLYyuzoh+voKkdZRdguA9AyKzt
yPK4A0flHFN/mJ5q2+zRoUocJUYx9WsUM1h9ww6dcBVPvD+AELeIPPBcNhyFzB5jKxCvedcH6A/H
sMf82eOwLNKu3U3l3IKLY57zD2Er3LL/8j0AwggFBjzUe8t2//fZcePYXTf5yF0YLQ0b4r5yRAGM
Nv0q+/brq7Xs2X+RMMhH4xsPoGDwby7Qlp/zHt2eXpwSvFKPX+3A6Y0vzwvqE+z3+s5043+KT/rp
Ifp4vdD0KUi4xakkljvwb0QcSzT4n4yc14tTfceKQlBwhx3t15/q/3D9HNAQtusDFLH+haAS0p/A
rmoEB00u2x7Y9Tdlh+lBNsHjr1/I+nn+zPVzLUp+nwePYu3nRSGjCRoO3IPEiIr8OPuNBRuOe2aa
Fp9tgWl0JYAMECTbyvuph0Cjck9CYUbOm3TlfEUIa32nJ28RffcuYx8IZv2qF/Z8iJccziovp33K
vflEig3WIhtdkLGKs4FEWifmRUblwHkLLGhxlte8DN6cHn79Ib8nGf1wl1BDLmlevuVTizJz//Fb
i6C44RjV42HIbIETnJYwfurmCPBZIg5vyNTD6zTm2ti4hMwyXvCzQ15k3a4Xqt1JpfVFwY9bAmuR
0Xil+SIsmV7ccHJ+90npYUzhbbUYrAfxX+ydx5LcSNplX+W32YPmDsAhFrMBEDIjtWJyA0sqaK3x
9P8Bq9hdrJ5WNttalQxGZCQA/8S957rFpliecsB3Vpg/sc5BUI2aImDNPz8jddGDkgTxA8WLTMfo
E4+z7Gj1SpHGoqsjWbLVFacLftc6RJ2P2ueIpQSsK5TQXayb8tAZlfPU4tM9kb5TBCVdfb8Vcl9i
Dh6/IBn0ZNbreFtDFIavsNomCBFYIWNoqV096qZvmfXgYz8H+9nLCA1yW2UvfbetzEqUF5iqbxWQ
iq/LssA3zeN+F2W9cVChmWICsGL0OFltBZq9mvdAgMVTPXTFK9j17DtjLYKCMsT5cC7YwrEVqYTh
ERwzf7TBFgR2obc/rAandKGfX8Hp3lp55gQMyUom50Uy3Q592Xwu4fO/iwZu+eymEAiyb1qmOdcw
lrUAEkK00+z2XBQWn9qSDQE97mketfKGphfJ9VxOvRe1zP2RPx1gg1627zNgU8su18V12lUTgsPC
eMOQyFJvjsWmBS8uZlgvz1qeAZVg6LDeyEHDNUYIgb4TnC8+SiYDoqfrnIbVNN7b0OruUr6n8tSL
wfUbuzOeMnNfxjVXxEi88dAYxnvVtNU+i3UtMOqZ0Qfujfa5XLoBDCay6DGELtjNVXSclmEfx1TR
YTHseLaNpz6vFhwRaMW20dJXbHK4ZSlX75eWPOOQFbc2jRkqpnzAzZS1Hu5SQnOEOENDBB8QmcAu
AOA8lml0DX73Uzwv4hj3vXgI5bqwYLZelz5718mhDib0g6jxLPcFCbazN9pWXux5mM4lTiwPIimj
ro38MBD07PWjQEWIw4JH1LDlRsOYNNNqvtKcyD1ksPV8qJLhG4CihQ9DvGGsZ6YfZwZEv1Y0IxfX
SCA7x1C2T9Ael9h+kyQYIks/UABrV9hhq0uPntFv0e+SOt+BGUo620EehPLBE3pa366V4DfEcru5
WhZpnuJyzo/SSAQyB24XS1sqJlxuQwD0sIMvEXuk9RJd1Meg4EVafmlHM/qYhnL4apFB9tEY2+kM
3ms84bXvvTGqzUsLFvUA7RwFbyjG04Cy7lZbMlCK+YLZ1BMI/OSpTFx7ZZXToBcsRFR4s7bOz+bI
gt4QegyIIKp3Zl6ZPrb20HMNKFTSaspLsmEaGKuheaj4xxQseB2QadSc3Rpll4XiGCWrAx6iE9k+
TMflOxrnqboRS5RjGaQoWMdF4NRGRV/DbgmSiJMDtzAeYDHUgHImfcdP3J5tCCq7qV0yAK1iuVp7
0b2u7mTekjopbhCTN0OQhb0Ve6Kuxm/EABDLkIuVPI60/RLbc7THrmy/xElfEtVgyydNUF8QfBzf
ZtlEdTJS8rF12xigINSCEPtm4w1SUMwIK3vII7P5mKbEvSADnoLf0BIK20aeSfKgzAY7ZOQOL1gR
8xMhZN3XVcMClacmz56WH7KpKb8siKHn1TX5XItR3xjxSnJGh099maDw+BDlGGpVoN7dduQnz5L4
1hXFFKjB0HdNzwCe/UV0u9p1CKrYXHmN7ubdK45oRb+NPXTKBlcwN+z5kTS8Pl5PZ4kqM0vVznAx
gEgeDHBbQJDUvb4eAdzmvmvDyqZWUX6NCtOjjmzPI8gyAr3j5Ts18PiSjC3P9UpvzikaB4ZlytQP
UhTNISw1ddW3lfaw8AZxAAiI8gIEDx8bfM+niRRFoCtW3D+gROXvsmh4aIXeBC2Dxo9Aya46kuMx
YjXVoSPZYoK8I4wrNYsDbC7ietrBuBlBcuzrTdhTZLqFgyiN95URxrsKsq4MNbLw+h76VTYpIlrE
XRuW7ojnKsJUUY9LfODrx/TYmk4TX9quaEauZoQv/VwOC1P0VgStobfhxQ0LVfNkXZgzlKDT45t5
0udiPf043v+a0P2bhlU3yFH8QyW0oTR/R2RurM7/+39uvk3/c3wvakSr7bc/tq2/v/Jn2yo+WLgP
6dk2bt7fW1b9g6Jg0pElbtnHNHN/bFnJD6U/Qa/Gou9Ho/v3lpXOl//d4C7jCSyM/4+W1UQQyR+E
RmObAYL1+1MrBNh2xjzHvCTblFzGisZCt6KXP3wp/4+O9R+K7e1NXOpChXCev/yppO+rUatBOqxH
PBaNN9vdGsT2aPv4i/rdv34rZpm/diu8lcnXYitT2EL9uXuoCnYGaURpPI9J7yU5iCRM8SHxNig1
cuJRjwU49sO8KtMj/qL6N2//D82LA8MTdJ4tpeSX9ucBKPEijposHZ9BOT3phf3qYIb41z/hP/Rj
21soZJGAUNl8WX/q/Ki3lgE2XHNUcnqalfGCbKryBySZCOCab//6zWAd/vkLBeWFlFeZpJii5BFM
XP7YjhlRg9MCsc7RnIzmTP0max8DWnHOFOuSnNAeWAAN4V5R0wtUK+DKvSZ36T1ADzGkZbeJEkOP
WEPFKao30gzcAr7C6AKTzvOo8tiIpKWnN7Le5DGu17L2PUHaNj7r6XRgY9Jj53Hoftpe6C9L55LW
CPexCEgYMW7iZkBAQ8ETDGKZXxYkfheUURO0CvagyC9geTxZeBxek8WuPLdo8aFFlboFTpY9WArV
5miSRjBE6M8BTkiPhUoY4EdqPJbezZ6Zznpi5XMNunvcG0Xx3bTzhyoxv6AIvOcsKdAEOsW5FvOn
CA8bb5FaO1QU5F+RvhZk9docskbh+iploLp0+oZMrDnZaXxb09UhpUOWZ+oUo+xMrZuZ+QrWJys8
M4R9sTUZnlMqAThq9hYUMxKoqblPM4disMg0xX/bRE+9BZdocFj0umMU2EyHgNWG4xHDZ7hLxRxf
Ix/0hxiSQ0hW/JXCqJtRo2j9si2PIhczakrcUgIS4KmxAUTEbAt83SHsshZpSh5dLVEelnPbWs9m
aWuvcTbCl6oIFNs5hMk+VTJD4tgmw5FZAjvutiXbVCdi8Sosmva6yoXa6SWlBz4FLpGiSe+aqlr8
dCol3NlBh6+ZixezolFZRqSVWpzow9tAucRGVCzyoq129JTEKJ/KpJKc0oUZxA3kAG9KpHtaNU7E
MIzb+3pFpVO03SUEm/WGi6Z/MkniOAK9ltdyNqxjUXItgI5O9jRC86GkSYnRpqGPTUhMSG14B2aX
uPfCitKDZtTtNTDA6o5SNNC7YbnGOls3UAZzsW+ntHmrLMUmGMsm+/dZJYfWNYcrHD+ZF66xdZfY
3T4MDaKMw96WnisjzHpZTLKRep3H6GwW4bYYme7rJXtG9Mlmf4RrYxLzcYWdIvOSmEp+HKLpXgsn
eQCeK46SOOnjQozCSdUdhfmPGl1EqrotflTuQ8TUAWZhJO6NsFneu63Iz7lpLiPcjqt+awGM2YVC
nrPYBH4PJQP7lR00P/qG6EcP4eJq9autsQi3FmPemg0n60s/3BqQKAynqxmdnm9v7Ym1NSosu0Pu
/ULzdFMgawgHGpqttTGY5J2xYMrL7BoOJTYtUEUWCZt9enfLjt+N0Hh1t4Yp2lqnZGui9NH4RBLe
RXPy6DGrhOmhueDeTtZzb1Y41bZ2bDWJrQq3Fq1xJElGa3qtdQ3pDE2YBwTMfqXzITYuBnvpOWE0
nkItQtGoiXvCLPb91hSmAFy8yq2nw5rxx0ah1Ty3UrMLHk+TFtRbczlgg3vvtoaz2lrPbt5TJxtP
CsoQgMgM93Zpj93doNXGO89t55RsjayQMWKArbmNYyj2nmJycBP+6H6NrRGupJNfeCCt2EBcFjm6
emu3xlnfWugJGRisGNrqTsQX1GeHeGu4ixGFrRdFMFjyQpY3XeGc8lF/zgq8vACGiCvA9mS2DpI9
JNJBuLX1Ef19uDX6Kx2/Pejm+yDMmgWWwSADQY3rqW1IwCPBuk22wYFrMbCytmGCAWoQ9NY6fazQ
sqBWbXlngVUOkI3FDUQgxrzJlbX8lYGIQEnG2IJEYwsDE+J4yaCHAZfKjYO9jTosfGXcJ9b8lQ2X
dgsSDi0as5EM19uLihX5UC6uSOQU+RaAOdPMYWvZ5duIZdiGLbmRMHdB3TIi6nC0I84Py28a+4st
DdQ/GwsmaLbxjZM69lMOFPlA/m2xa3Vz8e1xIXA622Zi2xAIF391Vc2DOqptRGQlMjvGWhR9ctSu
2MZI+RLz9W+jJaagBCEzmEcbs+QQsjHOKSEx/Wp9pj+aTKisbVTVw2X4NI9WfMPUe33tmGhVP2Zb
6TbmGn4MvLbRV78NwcxtHEZAJoMxJmTlNioLt6EZjvfuxPk4ncZtpOY2+DqtK0j/bAwBAHXDb3XF
X0X+vy3y5VYl/vOt1FbkX3+bky/VrxX+j5f9XMWLTVxnWvCrqNt/CZaVAnA9/i5IKDCzbWurCX+3
qxg2L6KMdx2qM9ZGm27u52ZefjBYUCDi2+DwPyj0/8ViSv2pLhWuy9szvmfNxUVNbfxrFdfgZVin
qEwvLVEIy7uJlp5piGn35k7gid+mghMH2cI6oeoK7VTpca1aSJV2eSRhXTDi6ZavLTZUdEmiVj5o
rHG9mkvL/sZdajNJsa12bY4lxwryfi/Lp8V8xO23OkPEyaXryNNzcBWEUi8khyoIi2sakymUaL19
P1YDA+1dbfXkXD4aJXGovjWNvXgjYhme+faIB9fSkrZSFufE0SZ/dmyOmBG1+opcdVXZHF8sSG21
8xjr9rqFhwqHmdBOku9BOYpJuYAKgQdQ7hzEZbl4TRq7X4dDWY+OXvidKMjdTYiuJwFENMDCunZv
N/Vyp+Bt2VBHp5SXWou2fqpLnLXXP66qv27Af3cDsolDSPLPb8DbLH8HXPyrEua3F/1++7kmy1+k
LeQzS9pZ5XL9/00Pu92ZFgwhcODbfcR/+uPtt9kVuSe3tvznrWfQrSv2wehlNvYQcc//za2ntg7p
D6sR7n/ucOIDJJ9A4sL8U4vdjhmUc+bnZyh3CL7It+vjsaeT6B1G+2VcnZSL3sPruVm4LVrC0p/j
XhFWzN6PoeWstRS0AGvdJIQzhxzxCZ9FfkUBlqR3PQbeT2Ob2G9qtcpzLCNygadUD1yNFTB0zqQ4
U75xnmQuyvsxZfZZNxq6mLiurqm7a7LXF0mWzzr60RrrhG+OU+u+jcliOEf8aRuqrVmsj+M0D87d
Qj42DUYSX1K94vFhcM+VvosiMXkfey3+OJCVUcD7qFi/1HhkrEuvRNxHey0vBNHsgkHh7JFZDJLu
BoKD5dh7Dva1vqm6jh83nrvW9llkkad+pPhFfbkja0zQcpY837ALYRRwdYUnBzPUjaNDZ5q8MOf7
xBe+FMO0ZTG4Agc3ikSKjziU4ss05R027yxOFGPTjG6IR0KZVkQWFgP5bYtnDSVYQ6ZoGghtAAmU
arGzAuQIEFWaq59ZADlrH0SzHiNepF2q1vTrGrKYUGhZwSkoNgT0hXS7aHMPejaH7Y1d9NpJQL68
E1ijPLz4MJRoOIGDx+Up1rTxEKH9ecw0a0g8oyOsd0TQeC9zElotNkTvGMHo1PIhB2a7xEECjm6P
iDm74GExDlVnFmTX9cMhK0eAIk1ZWR4zz+HkwFOD0kS/VZRVYFhxdKt0l0zOOJ8DC8FfYPbKYNfE
dqojkvoexlHxyoAUsEEWEkW1amN9m6fWc1YV0T2DgO6OvCf7Hk/K+IbQaAYmQ3Pa1vF8z/VQ7Zex
Sl4otsK7XK8WbCz1NukcCJ0NbT2EUpnYN66bhS9xPRtHYHTarTaTLux1RI/sR7s1LiELvYNGNMAa
SDxsy0u9RdZBUbaeG0uWjzjkSHkF3B7NPkgnY/axs9mzXwFIP5WtblmgKgm2HICCnCbYHocpz6IX
o66MK3fFAOTJWk1PRAEh2nJqIraDAR3sdzmZFnNiGyqiF1XIFcAcolTgRIfvtdqndlJPKa1Rlw6m
gTtrti8SqBbcB0IDIHC1w3g7RBEEvHmujqbpDnCTFn7XqMPa+zi3ypeWZQ1bKLv+zH7kVTbt6MOt
ds78povdUiNyW7rauV6XfL5n4xWfiVBrnyLWvB8HYy1I6ptm/UsKKf5KW0s7hahn2Ocpn929mdbf
mKeER7BuzQ4r2spv0E4f3cwZPkIhyl+XbE1ejalPNnuqk702HPlYK7nDLK1vD8LGV+LaU79PaiyT
FU6+wknyA5a35bZ0S3WeZoLQWAlluDp5rXYr0ySDMMsZ7qEXSe7KMJ1pD+u59StaR65iQGqxcmaY
3r3WBSTZLrtqGmp/CtGa8730GKTyLUdX+GjQpzPo8jLAVqW/mLZm3PZa+5ys7WNaa/bXWWG3pePY
hNSK9YNCEbimTyjjzKsC2fpF9CZZ12kHqzaJTq7Z2dfL1DbcGkP3uOIxC1Qrqi/WgDS3ntbqzgjd
9TPAy7bxJFo1pjZTjZ0wMp+jmDhgqyFsb6OdkfIF7v+aJJvhrSeLq8TGBSahIOgwk3L1QVeeQQJH
750BHTKfqFK6sbnAjp12yprmIB4HDFpxmBwNzdZJrJqm5aLPGyKL6DCIyr1OAnBmxijTmlnbt5XU
YrKznOo+SzvYk3UvYckO8B7HLmHbS+A9+39Ay6TQ6MipH6rJhK6cRZPxOPah8zmb0E94QzLAAf3B
5GYosjyYGlzpaizV+6BaGMpW2BIx2W8k/UGgb4xkSSzW4MS0nhOUFRsi0NMite7GZle0eNFgAJU1
FN1KlzC6KJwx8WpIAhfosdUNuMCMS1QBPRPzF6Jcywc5WZuSMex8/tDIj1IaGjB8LpsSc75ovU72
K6q/L2bVqu+VZn5N6ka/SHpojGgNwuncTXcNzFJucjxcGAqda9fIsgs+K9Ba6folZjODbWHLVpjn
50q0j0iohe/INgb8Qo+aDFa8T5jVAvFf3ftGttWOJB9MbmY3dUeg1zd5NkZ7c0jCoC1bSU2ozEOK
Q2DP/f4lXUvnodERIMaEhD5FNhpGGbf1eQJsvmuRCOTXgNdQLHbleF2VIjpqE7HjnlVApjJx3N5z
5aIgELBoieVpvzZzR0ScXsucssd0XiLSP858QgZLmBvRINRsdPJMFXdFqJE6qy/VSeJI8AWosIDc
v+RC8pAN/6+sDv0wD4EJ+O4No18c5E4Fh8TOPvWd/Jw2ZA2vHI+XcSoiZPTdFEP7ZlRbdhVglAKN
AbrW7rvEErIb5DI8pjgSd4ww210VOSD6HcK0sdyEj+BWuhtL2P1hco2GT5G0twyRDAm1zWVhxvSS
TPA21k7TcAUQMfZVSYy9MPNPzTwN+2hysq+FY8sdTCB+r47zKXbyby2ooJOhcdwLO2N4o/g70CKu
t+DgPzLAFycBXT4geEff630iL2utpV/c1EGGlcfaAVYyTkUSH+5TKPtnHfTiHhFwcxooSHYDc+ij
Ac1qb89UXtoErCjT4/EqKSowjPlcN0EvNS0QC6ECiH7HnWF35ZdeTWBYzfyJWSBxwUtsHSdWen6i
rldzqo+lWWSsbl19X0n1pRH1/TA4lA74aVjOrwce0RouebI8sD15ccyUMclWKowcP2kmqhu7bu/t
Lae5a4iXKTDy4/ELYN0/OAwSzjAqoz0yasdrXACzAIl1D9f5uVvzaB+a+bVRaNqD26FqyK3BPYKG
iwIgefdaVt6RKxfviQYiiIDEXN/Kl3t3HGSA4So/dBhYgn7F42JGFSzveGAwMhoEnmq2cav1M/l4
rmY/9SZiIbL/KjpA+Q3ajbbDl1EAoQbOoye14iDLiGMtjeF+0qX7JSmWZmdrXH4wrI4WKnB4Ozh1
QcvG3qgGyWC6Hk5z0bqsRiLkScnqnAsC7fJEfTJD+/mvXuo/kdjqBk3Lv+qlbqq2j/8neM+q/td+
6rcX/uynrA+KpghxJFt8lJKbZeBv/RSmA4pyrjy2bL8uLbeEPmExaoBqI2BL0en8XFqqD2S8CRoh
oTsQOBDu/hc9lWn/uubbFmwbsIcNDsRZwgj/vOZjBFd3oKP1y4qmN1oPSRctPVsbXXjF0l1rvekS
vIAkHn0AdaKHKnh903RkTL6eyGM31toFmfwAIVorSIBpKibYa3ddReUxbo3h7DSoZiDEWFfVUGqP
TQmgouLCveoTZ6NFFNbjiFHnOXXcvvSGimm9rJvKKzpc9hYkB48/T+51MrIgvo2hcUgbPD98bgzD
KjrSBJFBU7Rnoilg6Dfh/bQ2t3NXBSyExYb+kMemqw2PVJnMt3PrLE3muEPmBnHUfB1Y/gVDWnd+
Mbap3xLKdA2kMtpN0FbnUTC8IG6+yTttF5JQsF/Euh4QviATiPQD5oLy1V3GdNehuQvW3NyBqLyl
3jZ3Gjo0gkt6Y5/bPNQ5jRj/FhbvX2C355syg75E/4uwKnlAj1aRVyPXY404zJ+qZbPo1+MRosNt
u7iCrVW27jAfSW/QXcszRW1gk1ZGECUACnj2zXB28+6cJfZ1LF0WtUbxsMlIdn1oH9xiONbmtkWB
NOgtLMp82BCCzFhx0MBD+MTOvkDkXPwRaMOOzqQPepz4Qb4Mkd8qzWJoPHwuOlaE88yODuzqVd0m
iCShdFSrDTAtr/dqbUr6AItgdmXbXsPh44buuWel4juZztptDbWXxUgqz4CAgnWeZzMJfPNeNyOX
XU2xnPQqph5NYYt00hkD24ZRydxZQcDVlqCbhQn5FUigcqLDPFggO4CW7FyZfqrRZ14Bzz8tlCw+
uKomGLp28ow8OsQGVG634aDKsallafNUddaLM69035PtRaAW9lqZiJ0Ua3yw6+J9VemntOmpYaqw
9Se2azsG9dq50d1vJtBERgCuCrbUCjo1z5q4JJw2unerlAVHlC2+jl+FYrL3R4fy1uxyAbhPnRo9
lZ8Wc5VM6burWcs+r4s576jJ6l2aMDlUJVLglXoJgyDXAodhE9gIu47xCj7CBL/qi5x/l8n2o9b1
rG/tOQywyJMrWy3NgTWIuavAN+8trCb70Eif6eei61LExd5wPkduJ85zZDe+qi3tKTdl0fmUd2Zg
50nyUDBm8cvOEpAsICXXAEqecMc69JHQtFZ220HXrddd3+Z7+CbTDtqAtUevVgRKF/aunDf9ka6J
u4RBJrYk6jtAwLE/KKCGcW+wHrJT6yTR3fjsk8ajrkdQVEf9ioJuCDQmps+AA/kWndBgS5DaPuos
dEU0EZ5QFdFyKhXPC2HPXq9JOqyxWRkF1bbvDjBswDOUjAGMBRrgIM6y7yYFVRG2jj9pWbyzagcp
b19YPnnW2c5YqLf5qMPFZg3O/6hdyoqWDT71jWZmnxPWD7h1HcK+Gxs1oTNqgb3yfdZrp4Dt59ie
DfF9DmMHHkWlzptlmmlA/0h+8AnSpHV2VhtKVqserBB0+ySMCuXyjKxvyq3ANGnc9cb9AgPkIQFc
g7jvLqftRqiXyAMpYd8Kc132eQu5pLcvybQ1+ghFaQoWRs9lubcjrfVZ09bBErIQIkAHEZeZvDcV
oIzIWR87Fo9HeyR5Is8Y9k7O0CPHdxZiXiqdcp0lsYis9nrR7f1Q6O9uA/jOgVcH+LVTj6EeR35h
u7uB0HDBrQYso/k2ElZFzvESkg6esp7LAd4Aocn2aa6POyCRHV0R2kB2Pc4R5e1tleufLKu70Bum
p07NL87UAfeA5OPni2GdBpGUT647vuZYyoK6tr9Z8QQ5ImRpP0Xok+VwZZs9+mZHJ9oUXYAio+6a
6R56xPYuj0MgvEbs+OAQv7ftIFAEwPhT61AdTBqTIKT22jVTn1+WfCIVeSZ2RNG/HnN0E7SdnwA1
u0+LCWU3L+XVam2qan1p9r2Tj8Hs8I7luj7huUruOuZxqeQQmrUQEfHEdg40bb5vB6UoQ9VjzQ4x
IJAquVqa7hS1uFzBS1Gw9eR6s7wTAS4+6y3P5o9TOAxHe7G/VoNOQxrl8X7Q++kwl7SxUYmXwy5G
97bPxzsR2fjLTXP74NN13XSh3yvwV0X4UBEXuZuokecmmTweaPlJxtrr4JJp3oBCMgDi8CwctonW
SmhRkrTYqEPryPM3Oce0K4dI4yk3OdomK0T5C1AGHtZqqH1kTwaR3TUJVGbNjNNOX6cxUUgFnKel
79DyNWRVa9F3Q6vtM6Ea4V6z89Uza0vuFRzVnTQLcXZqyvDK5CRfearuW6sFG+4s2Lw/ox8s+2cT
chAyhMjRGrc8ztDl4HPOPdyA6aUPx8Le2BxWlzK75OornFtkhi4ATSJcs+0mQzSjOuPY6BWdlm/X
lh4+G8NUGqz+l4VEqWinOlKI8Os3az0xeSkJZXowzIKtyxtZjOVanltj7GzXTyuH9QqzzTwhBgp/
f7u27V+rim//UXnNouBfriruvpXlxs16L5Nfy+vfXvhTD2h+QATnSJCT7P7Ax7Ey+L28dsQHPGRS
urqFBQEJGavJ39cVpv6Bf7WZdX9uOf5WXhvuB7SALCukI3HHbUuO/6K8/k1D9oeVBapAXMXIC4Vu
omRDHfjrujAvjG4tasGhbpfZEgyyShiD5xuGLAS+s3MpBgw2EugA9lNvNa6nd217YmAgxX5t2CT6
cS40tPpdn6sgpvDBDoCWNmjdLzVDqtvJspYr9g4iMBNGW95aoDfCd98BgpcL7Gwrp+7SjE5qOx7W
NWcNc3x916bxetgGTsxTl/a8pE18I0lXpflc1+dQ14wN7GjHu5b0+XTHWql5jLJ2Lo+icaG2y1nY
72tq4GnIJCWbV1kG5gS6+SygGA2DIS6Pib0m3zQpoy/TqiXXM6/5qJYqHViquCZxb3kI+9vuyOy0
CW1ggKYifVdpk7pzHfYvIxCQ26SK++tx6mgMwhSyqqBz96p+nHfkdnHakCI9MjaCuTYzIvG01uoQ
cxQuo8g6FN6YK+PZafmaUaFkvAVa8o0eD5QXVx7FRxPtdJdv3kxMeQZjXNz1mmHte2st7rGDVXfp
4LS3cYjRCo8gJDLWU7WfOmvoZ1MMud3VIW3zvLwubRmJHe5m5rLEMqypXyrxysa6vwyV+bFTUf8o
0Wc4B6cNXcQHJELVQNmd7FAid36Z80zfIyNxDkVNlI8/gq6+RseFQM0Q7FcquJtKjd0DuAQn3VlW
qM4GTKrvnQac0Czkgz3ebVbloEObfgAUdmcOW7gC579xwwRyeNuG7c9tYcy3Y5cq3y1Q2HVO7yuo
IDxFQcQaWBLObr6Jouu0vIfwYV6j8XhNmOwHCIeyYLGGBeh0FD4ug2p2lqaK4wRnQ1Sy9zMYJg/E
fIhbCL52EM7mdIqs6pClhrMrTM7zeBBVEK5VQSLGWIXHFAruHspD9t2dpi8ydLV9ZZphBeEilw9c
5BF2k7mBbyMLb81duFVoQwGH6SZVr7qvuNp8itMrdFuxh30It0/cfVwLAHcrdG2cHJb01OLwKTuS
ZaMBUZ8cZILoMtY+mjaQ1Rqw8YMiS+p6AX15tp2ugeYRL7tWzqOfm218Y4wN1w2X7eTN1qIf6gUR
4FDGSZAKk+1XbdHQOJI0qGXqFVaMBFb6wTKLJZLPDs6CZI/AdKKwUnI1rSFIpziKnQdwiVDocJ+4
zvCo65maHhXVN7Ja1WSxfJEw+tKdUGlyZbXCvofCGsavs7niwBhIZ4VL7FaIOnMrWXj/MblBjqu/
uqxqhJenkvVIS1WEMlJWmvqIZKxMT9OmS/ByFm/8NMQPm0SmVlo7Po5JYk6PPeo9pqdRpKXGTYaP
M33Lsr5dy2DFg47pP1YdQ8/actdg7PSZJ9uQRNFbIZMI21EswT4DYi+4PGllxW5eVhnFBBnPW105
LUSTUHI5Dgm1Rp9FmCEd822o8EF9sTOXuJI3viN3GL18IJgX94bBOqkMMXbxFyvMTqmoFJveWAx9
+FRmgwXhpzGwCOh9y4ZM10AE/TUI+09OalTzEpHLPxcVPFYDgzD/va3y5FcQ7e8v/XlWOx8Uf5Rt
Wb+5ytEJ/DyqjQ9YoZX4g4Lgp7BAfWD+xWRKR1pvshD/+yDMAMaB1l7ZTLA5sTfJz39xUiP7/lVc
QJw0ImQBcRmFmyEN8SdhD9j7rCQKrULvbstp5yKEnvwSl9QhRgqzx6dsDj6QIOfeTQyCefWkTG64
d6tgBGjl4CMZJMGvifHKynG5qyy9fBw7K/yEyn6Gm28w77anVR3rFlYQaymprvATMabKSvLBpjkj
PRhdA/q+mOkfnH6iTm84Wkkezk1lANRpcnK/3CRaYacvE/0GTTuZISgRvnfFlqZp4/HcZ1pn3pKR
O99lULlJgJhHbScazTi34VIWoHZUCYnDiDF5jTDTGRstwAbR/NZ+r4fGaSBolnOQmFR3TkS5m/Nm
fBMFHypoirD/xruQ19KaJS0PmREdo7W6SUgxYkS+cxdlnOawtAh1svoKggWH+TERDCJ3+GmL7wm/
8KMK1Wb9VqRTyzUJv66WakCZyal7rVcNrQFsi+7VZJv5Wk7Y4QEp0RfPGKOmISyf6o40h76DD3gF
2ChSbG50EQNj5bnN0Z/LEE5Xw+NvjWvnfs74XI1V80ViBQ4LTxgJLZuZzjbBRWv9SUaOcxfm1VR5
LLqFDEKmpiVOsqna2+RW0EHaJ5JY69tMNu6dwsSCaAOi3LHj+9uPROVeePqygojj6RIP7DPmeCSx
BB5h9Shl49xr5FTeME8h3JRANqwTjHiKsJVPYUUcH9nRxhk4vXmaB7u6zdpm1B5XTo6dZafyzIZt
IpkwG8wgUbrqjgBMen5mCLBGmTSfYW80b+1Q6a9UmiZZ0CuDN19F2NHk/7J3ZstxI9my/SK0BWbg
FUjkRGZyJkW9wERRwgwEEJi//i6wqvtW97Fjp/u938qsTBRFJgI7fLsv1ypITn3ag5icFv9hlhzD
kMX9J6PLkofZXOck8mdsA6GNQZihVG0pWs02dn2qTT+8FTGI+nTaP6XpJgD1BSbrOa+zI1mvfj0N
A4wkqv4GjXZbjWb4yXCryBSzVwPpZ3zrT6nNOy1IJjk8gtSx2Tpilr6Xnqabgd45zkvNnHpJEX+m
JDRLi60exNJmZXcMatOkXWmhkyfQ8nySNPLyg+iOCy2J3ntL+gHHqI9RBR+xGfP7IV8a0P44tFOE
6E5JFqAEY6D7GYf+uXcQhE5l2y7ZGzY6vz/jXrKxr/Dx+ebGiUb3Oixko4gvblWx3hp79Za21ZUO
n+S2HKrM/5kTdBgNCHpVY2nnpBIutFzQMy+2KVhPrQthxLVfo5jY4l5QxkUWTxAOXJPpNWNTu9P8
tLmoPG3RjPvHfNCxooADcwI3N6iFLfgMvTLZJdzLnVR7rmHhsQjj7rm1aVQSL55O3jInSQeLDTNQ
b6jk0675Ho6LyMB8jYMx7JZ+nsm2ivwEMtXeLX792Kzebc9i/5SzhERAb+bzlOVD5EJqiaw+RVdo
5gOkTO0THTeiChMOW7weKOIFxpkZdJ2BuLniHHnqV0U4IpkOlJrYr3rXLUE+DEOwLkNzN3niUTdN
huVu5demMMYTo8S7WLIW96TD6q2m3SW36xtRS/UrX9yrWI34HbPuxJ2/LZ9qZ/Tu8rFRWHXAl1mw
Ru/BbJv7rV2DkAK6pOWs16z1cBVbTN9pSsHVomNpmTX+lF7QekNwopG0vKzvFLBSjlC6d6vsLv1E
Mhbr0Rjiy+8ObUxvQ+5o4sISerpzFIadTDUfPqftoc50L8riJd6zDWKaj20VNtBPj2R9s7AcR22j
K+s3S0ld6eAm3xsalneJjtRYuEu9g6jYBCXlMm9kG6ajqJL+Bbxdzwdj0g5JN/8eOoeu6zRfIjKy
+vOoG/F3s7AhFCEogvzPrQrsBeG1ExH4qWCDYNk3dZvJve/jWwIXBANYDoV19sBJh7OmuQ+DTH1k
G15NlDEAmbAtNqOjs7rXRbVA2UY8LHnktVnP7rONX/3W5pG1qxg9fkjJwXgk2hvK1xmfs+KbdMtq
rw8jtOvM8PaV6v1DA371XcI6emNrrUX9CNS0mer1iu2Lju+WjtTKrLwHk/9xYcGkASZJXt2kxe6h
+3AL6S1xroxqOoDkuS/0sz3nya1fVJ4fJLXdUmKdDW5YAGhh/eJgY6LUaglssgoUF+nm1cSLwWU3
pdFJk1BB3Camx0e6VI525Iw7ivpQvQbttZdC4cZSdbvLBqwpwuw2HbZ5mMkTX80cjJNH9MMZSj4G
1rQXs6HCWU+3qyHNMyM1RKcOE9AvE4fYr4Fiu52TgudkUxIjLHeWs5xrwnQm0dIWIp+d6S8NrLjH
FNfQJ4C8JJJcmG/b2Piu+cPvLKuTb2gWeP0XOFDKsl9oJtcuPFNFaJjFRqTgnFuXNn5JOuswm/n3
2Bl+ekSADmtj9cRscRia2fJtGRd/R+beYEvS/WgrAhWjKWg3h8UO4Fb+SiDRBkWuNTuWiflxNIa6
CQ32DRH5RP2+VE4XFWoqHmrduVLKW99WazdEVW9gLjASjAPhlHYTGBm9Wq/bZpBloPoEyf5M6xej
FPMF+qAeTOYI4F0npUXmHCsJnSsgO+12G2ZaL+ytDvslb7kIykL2wyiKZ81wMNORcfiOyTg7Npnn
/ur07hH78m9yTuxSMnJBmvtO2brA0UC37lwI9+wv8XorxYA70CQulNDOxE3hDGUy5uyUMsK5XOy8
ZAQtPy/VyRwlKERkx9zRX7JpKW5LPvN4DBAm9U75EPX7NCSadYCAIM9NPz9Za6r2+prW+P+2rFe+
fvbMn2FvDs1T7HEhzHAQsEurzIUFGTxp26GpeKlVtYcAXQWd5v2ME+Obzh35XbS2eQfwtcQJZmOc
6flc2T8ro9JP2TpQcgOy/AYaN423rfHLrSZK8vRP5RVtivGylCHA8OnoSZQSZUkrylrEltFz0gMT
i/uoa0uyS8sp3wumxzujduP7DuRxxy8dsv8hww6VLoqSIBf1Nte9BHzcjOiv5/rVlPnLDB7jMZ7T
4YAeaiPEGHXzOKSULuYKSQC+tI2zkYXjjEGpVc5OOetrD3loGzZbvb5r3D4Jrcm/MWTzG5ol6isl
fqkm7uJJ3W3lkqjdKuzQ+nNZfe9KIJurmp8nNdxLvcefVl+Y1ljrOCsxmB6+HJRqKiyJaVGXwGOO
VxXYtW1mNmk817Jv69zzbp2qBbTodIGxuJjwtaJa742uLm7+e/H7dy9+XLf+r4vf/3RAbNc+/uD/
d0CwjdAdm5z135tE/uqAQGM1kVQs1/hroMPC5mCR26BhCaTYv4DGYBKg0DomqQ5uSf8RaZE4+T/f
++g44fYoQO6AStzumv/C2/EFa4c4brUby9LHB4IfVbSyqjtV5VpELrCYnaCZ6tEsnRF0iLVGOocu
ZXoeU03RTM8L97YbUxF70Nvew44gRjvAKlCHRDqJ88GtjYo+eUykSUKpp+jS6srQsurXaSjuJxrb
WR4lmL4wVAW6g+oXKwukfrVFuayC4F9rlcYTlJk0kNIgPQGx9GpNo3quIS+wCeyt3YJX/FNotDF6
5ksOg8mUeLjdeHhY/IUhk3jkoZ1sqw7MfKges3wdzqzeyTq6OOiDGUYyvQ8rUlYJB3mZHPdUJXMV
5flKiSpa5b5XA6dH0azOLuHHee0ciqyCyaKocJy5GwXu3JpcLQTU4VV0IhLSYsyyW/tWdN6xLI1H
KUhWm72vX2jxuKnjudrlM/7exIPyUaRECtvWi/e9kFXIB6aJvFrvgAUVoG2Z8PHCdiG/rAoOiAUw
zdbcc5VjsI0b7nSD5cr9bCTo03NNnhxBmJtNUa5Prc2bf1rSV66txstU2c5pttzxvdYbeMyq9XGt
mU18ld0CrbhsyOQhtxNwFTdjHZvrU91hlRyijGpF7SdF5zr6V1MO2opoqXLG8po+mZDFtMVlBEg9
eAkg84+tWXtXP/GFxkYNgzWX9rGdDhUC/xHiJ9BrIDbghnWLCrCq7h81txe8RTKtSvvAW5U5Bn2S
2bdu0QkObkaxSCtWbrEYDzhgMVAXV20BW6bttGqeMe80f6yomj83VsUfCyy+0LbOkn8st9y47rdV
17b26v5YgfmqybaNWMegmk8PMUxQ2h0bz03uMHKP47T3Y5S29WAxP28zI1c+52USA4xcjTZ1lmoQ
lcvKx/KA9E8X4Z9s3eIP1O6U1QvgXXaVUHj1Dcjb4N55mL4ovcsXsRcvEfTeYgP5Zl9MX23Y+L7Z
hvpNv6i/xhcBuHeAARc6CAb8dS33lKRddw05hscaGyO4JMDecJsLmb7GfzCG88XQQ/p/xN06Ts64
L7+IxEObYrHT4emx+QBZ3GzwYvzpcIxZji9P3RfdGEfl/FZ8MY/tDX/cpoCQyw2J3KbAkZ0Nk9yP
AJOddGMn8w2IC1WNW9wRtPK8QZazDbfsqK5+ZeHP5cz94jFjNGTZwfqqI58PsDnd0M2edKE4w+ck
FJH0UFp1jb7rQGzI5/6L/px/kaD1rwisUD2zklvftxsy2oUdneqjfefD6XqOv8DSX4zpdsNN//eF
+G+9EMm4IVr+7y/EZ3aWv5T69euv8Ubzjz/159vQo64d59M/6Jl/vgl98TfOJIx42y4TjN62x/y7
BOr8zQGoyerQIHn49b77uxfQtP7GCxJIHLtPG4blf7astNx/gQ5bHtkq3oLg/EyHoOO/5qtcypa1
dLLrkwbaXpeHEUkkHyNaTyguxgmLX093XGO67Q3yypXC0q8rWqjg07nHtrKyILZjMiPouPpVgbt4
ZmIvIgcRcZckDtyEqTN5Npz5G+cVBOOFuvsfflLrJ0MKsAu+jc6VJlZEHxN1ybI/jaZKDjY3ph3u
vTbUMctijSKks4xCoHdiSiYKNKu9jUwTljXkyCBfmm8WcZcfNcSf08DBSH+rsx+U6+4EHLBwzLPk
jo4671gvGbaSFAb9ds9j0cQKofmW6kN7MEZtPZNR39QL0jAfsefKNJgrSatKhUHw0nRL/1LkvUe9
wioeh6mDlleSwBx0/0LtZrvzKsLPVMsQQuBad1zdYcQ9zOUjzkV36DiJj1NGd2VnLg+NbAjH1NQA
07LC7Y9r0F3t+ucEDJ3dzMU9vACm8Zg6HX2ZvKhMVBMM0DCeuq3/aGotEbLGsW596r1Og1q1Y6yt
aIcU0J9LBVwKYswaphpXNMX25NI6kMWi1tO2trUJmlLG3cLQbfc2gYV0wOVR7Y3WtPmqan2Qo6Eu
bqZxxxqMZ2eu5p8L8nOkJmIrsVuoh7XgggI9vdw7Q4NHXM4kJbLc/RiY52W9fBdVpg665Bo6jFgn
Gf7i19HLmj0HoPPpZXS9XRAT80vCLhJnu6T2aJ77KvIqzDcZGvuR62q3bx1EtEVs/S22bWzTAwzD
pfM/aMWcfsPg8Pfr5ldDu6rqiOfGerCWSeH5yeULPu38hb7O5QeYLFh/9WqLi9YA3PC0zZpSCX7J
mZ/KSCZoydhHAHiggZ5jOmjuTH1sLuWkv6SzxiJdM6326FGp/TA3LXjpmvy/gTH7xmrhoQUwm/Mu
zJBg3eOgkRbed3g46TLjxU2gYJinM7rGPq+N0Udp6cx9akkvNLg1blKcUR2XgdraevVtWtqsQUAP
NHDZmQQMjV3eJqSodJaos7FW95pmH30WhgGky/bSOcaPpmzd+LY1yzm9ISTx5mSd+1jh3I81T9dO
Khus2DiU+PEKl6D/VPs/V2tpsyiJl5WX5azu1WB41U9az7hy0x9Gpq8fXmw5m/fgr1OEAtxkz1as
cshlgx4lZe2fp8Y1qsCPFYQPmTryUc5alU8hr/IECyrDzItRTlZBfy+79D7dkXxu3DM5Qk9pu8rO
adjioOTnXo1y3cdOzi6BGEUs3tcU71YosBld28WFCcScYbRdpOxFf6gZJePPPG5pKiGhEnDC8Ua0
NHLZ3Nr55NpEDbHBgpXpLL0AJFGyMRG9n3/Q5bVoR68eBQnSBphpALSGTrIRljnkMq7G1mUCZvNK
J6z9owAMzycFjkqCv6onQVS303xf0932ifreFwdU9JFlz9IiDY/0YzGxsXfwI7iE/JVkD8gL0eem
P5sJW3Dk9ZKEl5hkduDs428E3UeWyPAVBjLACTkZsMyv6a9mr9s44cLwYvY3BMNtsWtAQgWJO7sJ
+fPauQOWMO9ti8WKEOWYB53NzxghPV6ey8kzbpjbVfdVCEzuqvKnAwFu51L7VnsqMp/nfrbjDSxK
XZIxgC4fdCM9QOPwDg21YPe1Ud6upBXdoNPthl6SjUqDU2/fTL2VsqjyXB6qkfzRbqgHneyeY2zc
9QPb2nx7VhkzdTihUZc0prYn+y2e3BJ/iWOw3g/NydYCR6vrq4sA8eiNrnPFFTO+23lsoEiZ/g1Z
WjMoW4qHi9lKDn2HbkbH94C7toKS/LNd2g/eUd2VbaOzn9yY0NPI/ikwRCueklWP94AUvRfc7urB
IsvFy6Eu4UO46q7pPY0BcRHnsRbxz5Ur6/0S6zvlOgkR0zw+Vnypb4WrZzswH977SNCsCfrYkMfc
bucbd6Wz2bINL6APGbrhtOTIWybqZtuMV4sGEsQOi2I8gTeERglCUPlIwV2OqHXv+NS0USd9UGUt
X1a36U+LMw4HvauxnJPPpydFZxO0Km0MJy4qdy47qHzXzYZ3k5kbP9Aw7R37xTqY+PufZt+yA0Nn
NZfg0b2XS4KZct3KVHIfZwL/AHLFBVg/QpspR+NqfTPNliL0EaLqD6L8/YW7jv6LhUKzt/vVjArQ
RUdHteYbNWoS20yT7CSUnX1O7VXU1X15LcTUvg48hxd07u4ejIJ/S16JmvAUagLSZHbgojheC0At
ITwA50iV1/fWs7LbhWzOW8y+4hrHus8XUQ6TQAWRefAwkDeVKa6K8t0+zHjy7+3cnQ/Yv7ofnltj
kIL1a6LpPnRYS8FoVZ5zqtAhHwonXW907q4fk0raQM6VwJ3aiFMqkre4qx0UNmRpyARuoNFQELEK
xhgqdO3bXMciskgqX+wsEzempmgM4e0PYwiW0c5CJc6DWe9fYCr0Hm7zhPWZ5c6RT0YqUOPscJUk
3xGiqZNlIzIAfqryDByrooDTyFcTlJ6ZHg91N/Y7EF/2D2NG3JotZEe6w3NOgq4rAD1hJF5S9wmm
qpfwyksqGlCflUPl6MN/5/t/b77Xrf9jvp9/qH+e7b/+xN+VLvNvNjR3ZCmfYrA/ICT/ULqY4k2D
Bl6Yc19Gxb/O9xYVHwb618a0puP9H2ZEw/4b1WNQ8Kiw+zMh9B9YHHT0s3/Wuiisgs/Jph3y8ma2
MLYw0F+I4AjEGrhNPvlTa3Rvo2a5Aa/pn95slNdV10g8a0RT5qopHt3Juyglx2/OmLdPsiG5Izp1
HhZgqxvmEFvaoJ2W2HTiw9jk6T1jh/ZjcKGB+U4j2qPlxS7KrU2n/H3t2ovJYZsVjAZAkXX3tOqd
Z1xhoormRZWtATQKcaMxDyRPcGF5EqsT3BF6JajQLPyxr6wgjovc2q9UKbLVkFPXtS+lV/dYg9ya
pf8ZT71DxxhQgz5yU2GpfVpahoRvxYPGAoDGLS4NM5cXlIWKWtyz2yyEpJdEMTitjd6QhrTiGXue
4dK5inPOBsFVLJmbPzMiaBiSdLcY213a2M2PvI69z8TJmcNWAydAG21UldEJPbW91rASUDnW8y2o
QzE3xg1o+HULWvi8MnOgvLBL0a33I1S4MVqbfPF24NOPIL/l+0zLN5jF2uwBas0emQHPfodpbgWe
maTHTGVPSVnisJ+H/NKi2B9zY3rNG0AGOdAKcNA+0agpoRqrrZL0LZszRoJlzE5U0V8aq7tJ4Qm8
qaSqSUGoe7OawVPUo48dJHF+9nM8Bd0wva85G0/CCWExm6dkLl7nkZTWQgSAtlrrI8GFH5l03T9B
p4GDgzHhwAz/qpl1E7BwmA7KxSHpGfWBu+cjhP9X7Ki/cRL1N6tqmMWK5MpY58KO6N+bSp2rsamP
RZ9J4ufmbl4rI1D4zG4k6uG+a9f7NKkammeLVyk08MusOaKiGn+R7XQulbPG95MPuIGIr8agDbhY
EWIqWCccrNFiOwzoysC0uhtHqA4JmW02F2N6Gw9ld/F6wMMuzJ8TWI4MRN9qB4OWcONUrfdBCnw8
VKOdfXhpO59nPDiRbG0NZXexcIknv2Izbu5sjRrOPpufQJOXB7RMjv1MZse6AKkAg88JzGZhyqlt
sFXIzSfOhXTfdYa/TyqbNU2q+YfRmX7RV1udcG7gleTsCPD8ZsDi5uyj4dIbjnZd0SxMZJiMl2IM
NAGs1UAI7VUjGyXGEiybygLPmJ91uwa3XBavWhmfCBZBh1QSKGOvvdmUIgdmMefntLX9UJNW9tsk
1v4dOhiaY4+UxqzOm6wlaIX5o7glHjTcOE7PE09GoN2ZZKF+N71DdGb0sD8S7vFEsuvykWXOUs0a
hDAxPGIZmtyn0ipQwwT47q02KNuCHM6eDa8XxVz52dvTs8w7jTd8L/Q1OdA9a5zrgVobEtY9fxsf
LJgMMT7BoWzNUMTjeE8xjR6OIx+LxB9LnQqPeflsJYdqlLjWcqbYtj4Sp1gmAvN8tAAiLo6Yw5bv
FgKdmvrfetsCzE+mGKPXPAzpb/Q5n2dt8lvcB6KV05XSJ/WumKwxf6QWFGl9rMRNWvvVAQKLJNau
GQdhoCq2Bcj+JXcObtpwSgASDhvBktxmGb6h1uCcy9aMwCaUBxaEWWB467dZt/xXykPna5lr8PuK
N2PNRFCXFEhXLdYVrbWuuQCZ3ZVGflNr2WesvG6XGTJ7rbqc5L5DldzFQGXG/j2s5m4laHiPY+sF
AkNBghiy7K2E6H3WfaA5rjneUugnHy3T154KOA9Q1e2MpQY8UW4GXQ7JM+UxBpZBP3lTz3tcDuLi
xLBe+7jH5tD3/bVUaRPxdep9o4kFUYOnFhqG80B5s7mPW5v6xrYkUUd2BUZNhqSrjpMuUuBsW6S5
9VYvWGKnfpjM5b0eGvtojZX/szPUg8sQNOF2N0e4ef035ys4LdDTDXM8WaXuQa7BaMLtSva/YzzD
Ua712g2m5HTvbVHtWqykV5s5C5bE2xLfOueBt1wzUvR3qybGy5L5OTCOAe5WPdNYrVChR9cYIoLb
hAZ9a2ZAM7yQ0XwIpN4dFi3pOIP7iz9waq0mEayteyMUIKVPfcHA7UydHST69Dh45MAKDw9cs+Xc
+bfRkzLPB21p/VMnxhgryYyI5fjVz2XLzAvN7MNhy9EzluM//grXgzxTz/CJCF56JAhYBvk71bcn
DPTwhDT5e27dlypzmwgy+rAXShJzW+jK1CxWKPDlyRIN1XzWivYT48eF/eoAXKUsSZ9tNgvDre8M
JhNIGvxia7Hk+2njBaz4Lo/axhBoJa1TsImy0EuQ1zSPf/NQEMExqoLzrnW+rxuLoN6oBGnRfzea
orixZYzJemGJFZvTAt4iB85fjuqgNqjBVBS/B6f097NcvyeSr1p84Q+Ac8eXuNFjzEM5R3/hJx9b
ZwqBR+4ScWHEYboRFCbLG3m5E2xwRPIOPOA3FotfVp+V+9JmYBhn663qhhQipmpfS48vtXawguQw
97+7wTLYbedwezhEA3fDOYBUzB98o5En8QV6KHp+DPAfhioWOw5T8qokit7gHPPC6M2nLCP3MCYI
+vnsca47WflhbHCJasNMDKSa9/noLiEQgHqv8rW6NXSDKO6yWuFoLh8qjZdgZMsZTD7fAzX3BenS
1ntVwljvC5MgJ29T0h6E+Qa6CaZC8u2PAN3feeyLHhdT7T23rs2fNQX7iiE+UU05hfS9JA8D2ah7
mw72d4KWT7bjTCGwlatlNOpoUo5GiivNJUmomB80ZkbrBVseIDibZTpW7MhaY8fgRuUmW+/kBLll
g4hkzojjM2kM3GZzjaeM33NgSL25G/W1Pwq89kd3tr3vU6HE+wC8JJdxf7cKU6NmdUzHYy57886u
nBHXZz7XW4iZhSjR49BHA0NItG0+EaJ6bD3ffpwWSB0hp6bGiGFII7TJ0P5Wnelxg1Z5wu+U9t4m
WNzOOUip2zwyNZ7TI64OCj+Btjg7+g6eZEbnNbu1W7Dd+TdKVcUH1ZfnckrjFe4+0cY2MT/Jn9n4
zjLjJ7wdyFVY9BFuNDI1JzltcJusSMmtzHS6/xQbBkd+AXE2NE7M4XkhSlAe/Nq5Bx52E+OJcHcj
r4P5qGtrzsfZGd3POHGrMDWUe+f3dvZGIty66ENm7yBGlZHNKi+UjVxxL7WYKJvebB470+oy/BBC
XefC8DAXxg0cp14OkCo6j/QvQh1ooQ0ylOhdvo83+NAmUUWS7wt9xNEOOfJJdWiJ975xmhVvvOKG
b+U0iyf065g2ADc7CXti4o1b59zWI5pwpqmYzBx9b6+JQSz5ZtQWdL017c4++X/SGWIqIsly7IwG
N4ZpNetFMFu13MH3EoD/4DX169y/CW8dPm05jUdPNaQ08ry/s5K0e2lMuyt4/hrKBk1SG0VlE0pg
ulpf/Y5y+5zrg5ogN3HChtyT4FOvvjQJv5dyGaMs53m4YStSoRFvYKsp9lbnW1Js0KuRIi+mn8Hy
eRAp6QuWDkB7ZBWWgzJUpO+jOxGlatzhqVzrBY0nrbUL2+/sHfm73rMdAIpcrXOJxbUWu9zLEy+w
LPivgdr4XiKe4wdEGfbNFcdrV/lPU8VsjM9s+Kg3UpiWuvne6dfkpvtiiX1hxfpqrJ71dEoJwLvG
Ydr4Y/lGIoM/nO6apC1Dqa0lnuNO2vtpI5jh/u66nb2y5c5HlsBjrg+3Vb0O0GLy+jhQc3FvSDNe
Hj0375q7OUlZHvrJLFqnCOm+MhgWKjyBC+je4Q+AJONmtvEkC7edrKfmT9bksLD07RSJnBSILRRL
yJTlbGlwGAA2Qparu52pUs7R2YP0RILePPapY7+Bt66GHWBM6R4JPkn9g/hdvBNIZsktqG0qfvkI
d3lkeMm0cwxaZln2uqyVUrjft2OvyeNAOuZxbnvuAnqrHVbbSXdjvxC4nzp56vhM7obezG5lDgE8
Ngb3d9U11k9Rbw7RLsOfeWA786wKP87edR23fmX5E7Y6pw48ta5bWa7n/WL1nBwdWm811r+pFrbI
4q/EYESUOZzOESm0Yq9QI38IBuubCck3KLkfN64Uh4Yve16Ntn+QMpPf0tmqHqdJt8+rzKbQqCy5
s1OdjIueViZFRKC5CCUxHbSFwr5GJLWjgvJqWS0yPt/ji2KKjLDq+pRz6HmU8K5jOAfwNRtdHw2l
e8LcOO4aLu6PmAH8fVcI44cNyfcIFV5Sq8HJRJ+JF7jE5A5ZYo67rqH6yswqh1+vSqeP0oeNB4Tr
zpxT/1PUEIf4Ttj2CwMfrLEcW72EJjAMyW3BlXZmL21t7mmn3Ut/tqMWD25Q86GEX5BnaTTFVRr5
Ja/xGHrBd0wqEuCzWx21jLy+NvEmqScHfIFXYvvShLYA8zHNfRNbqFi+q9315ro8yglkMN78y1xg
HrWTmibJZNLKCExw+ktKx7rEcZZx0LYJ/m2NZ1dx8A8yx8oLCXrtSsBROGp46UzLA0q8fx3npIgw
pzvHwsmgpJekAoRqiBAJ/d7zqjFQiuqicNgwYy4xiLohos5g13rXgoatEG2wiPQypoaIoNn7l9Jt
TqrGrZ+l1bsm1TuwOLYsCOKWPeuCUufxU1CJc/Ro9zwt1dZCxsVzE1F7CtBr8lALUbWAmKKzc9by
B13zaUR1VhoY9fxNelwiEkDta/tJ0vibyrEPseYRTQRQvSCRYJoRUVYi45kPwD5TbCAgA9IMBqmZ
mVkX4caMLkEy885LrLm9helV82lR7kEXhRsaHdpqmSTFPfqDELvBAj8ZjVKMV9Uzb+eCdVK7yT+z
p+TJb9syWqeRUrTcE7+mmita3ufjEfrrsJu01njIe/wkNI397NO5P7tVxvrCK9wz9uFdmi4SK4PT
8gLWijNpgJHdYJrsk6z94L7GKLbU2bKz1rw61YMc6YYd1fKGm1YF6D0Xk3jMK6PUc6a1beiCPLhJ
HbI47bwyODbpKQbwgq900LpdPQ7ffb29TPpi0opgvNYaR14+WrTGOJ0XTrbpvaUzuUF0bRIdwhtZ
a8T289oUNrGOwripl/Q20+r3XrrUp6v0ib6q37Q7MP8tTEd1IuuntDHeEetLzKS19akgt+1E0pk7
qVWvM714v6WssAMltefA4oOKF2qzHLAnO9Wjt/R4uJok13e99OLvoxiw+M7jCH3cX6bHFugLHnEv
xr6MADHtbWUtGLEq/KFWOQPaGkz/sebA6gNp2ux/ctiHA/7YtNd4EqrIEQX0G0wi05olM1edeMev
SroX2n/kHRwARAKdNF5AqRT4GMcAtBjR9qOraBCpvBrklk/8B/+LUtrfRmI80ozF4eFl6Ven03mx
ebnq5vQzLiSrcfrjqch2NguuS8GXXc7nNXMLHnX9teOVFJY66MvB2LRAWePh9GGvuLqDs9numfJw
+BwMm0k4UQZHgjN343TMGxAIY/sdXMV55gMfsp7Dypxol9gnbLCWJE0ByZ2lDvJ1Mgs3cgunPEsb
+Q+6lwoBfkM04RYXxlZ72yXjg5+rT7bOfOLjxSblUj+01tZKXy3uqbbAILpanx64uyAgrpV2hxnv
DTuWuuljDWxF52RhUpqQ4oVMoqyp9OOccznr7EGdwDMLlIu+Qci3P3HC+w+DJpDhYpBnabN8LxJC
Fka/mHtWnlmQ9+ZHbI/60+TR9uTMBE1CwKfTL1u54xNnH3gyB1C0K9rh3LWIUQL3IBVH1qWEPo/O
kmWEtkVRHH2nvlh9qcJ4Na1hZ2R0akZuolf4a0VanLeGDN1f6XDLFvlD6U3zDvrJ3Go+1vUnNkMW
8vpSaD8ap+ruXFFqx5wXXge1052PXpF3WM64IuE6ydPdnCV4ia0kMqtl+WDO4tFKwOMADfLumsmM
L2ufDj+1zPlN1maRgQ/uGUiO5z+sMxZAO3OnOpSZmNi728O9YaTWeu1mr5HB5FbNARW0wiHRs08B
EOnst4i8S7Ylm3eSkB0bdFLr4DSxR1oi1q561tnkvXkZHKlAfl4S+4UJwX5qKSPZJ+3SH3kOSE51
Clu6771OHuwHmdbGUyJwU6vUvPN0Ff+o5q0otYo9ssMGloKSS7p2MxkMNbcs4OgvowXxhhmin/ew
UZqQdKAznK2a8ydwekLxtDZM8yYSlWkwoYUx01QkjWsuN4x3UwPdm6B299pJq73B2+jB9qAWRAQD
if7DIvM4XDgX3p2GUO4V87V4HvkCzs5rh/VtKNjy8BjHiEb/j73z2s0bSdf1rWyscw6YwwbWwf6z
crRs+YSQEzNZLKYqXv1+yvZgWvKCes35AD09LUvWTxaLX33hDTSoGeLhwXflTQKhGnZPzyB8QUaw
bwvE/ISQOw6sZDPKKSNjgoK8cdwRirAcTSZElHluqjD6DJMZd+hqKseTiHOsOyzVk7TG2E1vMque
t8B11UMwCTxoWhtoOJgOO+ZJWMlT/ZNplKPtiS1kClSPnpq+19WMv7fHi7Zfe6PYGA0U3srliCYF
bcRu9sQPiNftnhHBnbZI61f4zeeiCsddICZUR4q0v1PZ7H4sDf50B40UorcMnNuh7xzg4/0c3w+B
5DwllnW3NYK6Hy2/mM69vKcv0zBdu5LaGj9WwrKv0bzSR1fETkLxOnh3IAui+4QZP8B82OUXlpW7
XzSGRufjEM9Qrj2aocqdeEu7lrC6aYIYocB4wNYMSzcwHNHic2LhhA4505NJVl7T4R85TxLp1Rel
4+oAuYAl4Ek35T4dZVbuVDXc4sjOfJARnbuHja0ebXxXzkswEFvQivpHLRrnOXUGErU1ZHxIp0Ne
5wkMT0xHi/7jFAbdYbE4dbPO5zBjS+0odoq9nQ3lUVgQrbCNbC5kqqKzebHHPVpu1aVwkNYgs3fs
yw719g9j2Y4IVKmi2UHpw1FTIoDmoSV7J6peXAfAiU4Nctf7YV7FcRkgdXgCnx6UFJbxKkbD4hPd
W4tDbBGPNvndpez6Bb8Xsn/amRFdGiu/h8M0b+MkQyeHWcY2E0NzNY3JV2t2QIY4DQK5eTDuLJjg
V8nMq+GVbg6ZwTvrcie+RdhbnS06mM9DrDqXDfLFyCpTdUxkjFv6zfJ8yJPpCo3L6jIOky/Yp+N2
k2rkRWP9kukm37p+RWUQl7QVnbShVyb1E9LO6SGSTr4XLgNsi41+zGfk3mbgvmfV0NGz6apWu5hY
YablKWcHMAjAZdCRy9qrfC5qrC4oFXDvkypkJuvAW4ijjj6wk9TYogTuXN+rACEAnXPYlIFhTgH0
qS6tCORxwPiGHiuIZ93lBwc+2ibp1msM0flzO70bPKVvlrGlDzxXT8ngfvIygjWAiX2B2N6OTslL
0gIZSTIGHguiAbvBwuoe66Du4DqVf1r8Bq2H8n6NBaUCzgXoYCF/jfPzDVK6oCXK/iPGNuUtoheg
wtwTidV4nFd//mwpxiAuCpv4hNsHeyVDVr0Fo2zmoIa79NIkZX+3TP0d9NJab+wu5mh3TCGY19YN
oESNIAdM4r613Ut/tr75VjRdGcvQjST+bwrGYDR6Ev/TuEAuyRp1OQuhzmTdf/zP2Pp/Nbb2IYu9
B0v9ML7kr6bWv/7C76n1L1cNOzaedU7wk0f/T14+Beg/7NDGjd2xEYK0fUbT/5LQgTKBSk7ExJy0
fsz/+79+mnBgw2FIFEFkzNX+HUb+T2mcv0jn2HikgZ3FUPrnpDr0jH3bX4bVHYwg8qhYXyWMFVca
GbB/9aEJF3BYje+dVQp5bnqwmbhgLAPVWWsoYgDvbnXfypNEktowkhTyLVOyh6Wp7nOtg1ui7ADy
r0OQI40rzml7otbBnBf7NTD4WrWULskcJ/4HMqWkoTPRuETxbJk5hO06tW6ShhnFOWB5Oo3g9Zwu
/uGJSOPYtSBzoOazLEJeJD1Lkcstz5Mo7ucHMbPID1YLPG4v/Nz191m5IOnGWvpkJBVJGZ68M8e8
YEaYNS5QlQzdt/FeNn6znTDvuE6bJqeNRyDbLshgPLaNmz+uY+eduKluV6+T9WXJm+IRWw4SBNHk
JdDE4HpUdClXqFmHvEunl8RB1FYODYDNgtx0G4JW3SbdDEN2m6gVAth5CfcvQO1urRj/7JfFnvsL
lyS5dYwUnrrOs2q2zpC7ozlcAdvXD5Z2ppVeeVaVZtIiAjc6uoWhlc2p3Y39ybGz1DHwGQbolbpH
w7eQVwKhTkC7HLmu28xn/4kI/6uIgEnOu9q1T4XMkKd4JawF1Nr8pd9RIUJ4w8eEJwQx8lNXCyjJ
byxLjKtHFCGUkSC9gY+9B9frn1j15B+cLoBLiAJh6BJa/hUcEML1QuzOcW+PXRfE9L8THCLnD6w6
H089wq/kKoDHvBHWiucQxzOUdU5xzJAJubsuxkc6Ceij6R6NRA/6RfpZt3Fg0GNZ/gFnYViKSC9e
FHk2XXsdsq6JZEYZRKmT7mUEoizXBBMZtvVj16IhioZifNan42OK57WBaPUvNpmRLHa0G7MPmC20
T+5IwBHNAkxrRkPjW5C2mGDlWXLpaxW8tDaGHCTDdG08QU6zYdqfPI1hZ32vVKQ+QEFv1HcA/klU
nheDv1xTIewlgpxxpsoLGyZLfAxnNC8Wz0cLlhx98q+nkaCDJ3JnPVp+ABIZbN28F7So4ZfQUh+a
AnXZyPXUtSMV44Qqjz/XVQ3+cxjnmGXpXPfkqCXDwsShbVSFJrS56FKm8YJfhtPjD4cQ3xe/WduL
bCkQLYpXfxdIv/okywFctZP6OwstkW3NgO/JdUttwMVgYn30bI+YhIpbJtx2dPzJYycoWs+YJIPY
QMvpQ24POVB4JMk3/Yqs5pMYinmkWlJWsl8lsh2oEqV2f0iTrC62mKCN7k2P7kp/sJCDeZTgBV8m
wiiVWL2IZz/z4YMm6OwrKlJWGWvhjGIrcR6TKqB5pt3FecyKEVuUWpgpw+jVNiIm3QhTAa0CMyAa
qPk80dJRiSnUKQByRnNbS/bY+S1Mby8cRu8m8vKfNcJLSJHRZAo3/dTyczpv+DuBp6voUrRKPLsJ
XhPbYKSbVfoxmWkwhQgwzL7RasoBou4yFSRPzIc9hGXGNHnCvh0KgoyNqoUBKSN4GXAbzTQXxwVf
QKQYxsQ78/C0eRGosgxHf4QmvZFqWC8ShhjcZ+Nw6mUOJ2MJW2uAIsGiMKDxy4uxWuv8nPEtF7AA
XM1oGsAUQz41Fc+IKaJKk6UzGvsBRJByF6sIxXgS3dC9Tud6SQ/DmNootYq5ILlkaPMNlQ7QtagJ
AJKA3V2w4nhYHWsmPP0W0fR5mDcoK/ANykt+vQrNzcfrCLRxdSHnbeWi+JO1j7wzP2zQP1E5j2Ud
RvFMsmptfUtwE+nk2rcxQqyXPz8xjKZKHWYr9M6WGt7Cpp9d1rdcsvRpoSMcb2GcgsryF3dej1I6
/outGX5sAeB2F6EtxXPvAsDagE6QJwDWgX+XlSQJlQct7KzwCjnsodx73rZ3C35/5tXclsZn/TJn
0PSRwkRbTz+vMubQzU61RtNyC8WHiw1EyC6zQP1eJxKBWSRXBxC5Q7jwnIEq9esDEhRddehq80gh
U5o1Kc2Eb0SYGT+JAQUF2fF1oguQ4RRV+IBZ3Vocqw7FOLihPXoHS02EispenlDWdPSh6EX9gzEH
O7IMLbOnHDOmywIrbo64gpEORU6jJqRSKrVVUTUuuzHBDBwlhuUeGKq6nUstnj12GhOLbkKMpM7b
Bsc8PxGXYzxt6WjEaDC4Vk8j3YWfNzXIk2y1HCJjapBelIlOnniYjG48L3Luy1zDYKtRpn2mDTFQ
iZWuepjZxceS0dcB6QD8GOYsuJuKcfhaWigz0QvltaiTWj3EIYPYyJVsbFcukpthAS5D27e4O8AH
HqC9AC2RcZG1twuSlg4gS0Y6p5IgAmaSRF97UUYoxrVd7O3J8JAPcQckd7Ks9M9Qz2F9tcrTJxlF
RJAJmDYf2Cw3DHX8Pe5DLtzG0Vs2bg8kGeivL848ZeyC6jjPsVHTGdoJor2v544501zVZbeJqtz9
QI2HKDbm9d/9qPHOUzkWpxIl6G91EK1PcTap6ICDU3nZ02f87uHu8DgFgT4TDcAuXdagQwrrA54d
8olkccB9s6LZWCdxccRLpNy4yqovHQWYq6azebBj1ILazF6/FzpDswezt+ECmbwIrYAyAqDWrKn3
jOsM3c0F6R4m7pFzNq2yuiL3CnbBstAmxkMIDbUiXaPLIOsh+crmexAkOXoRMfIISDj0iF2MKr6G
JXHvNHCAUaZzIOZW8Tw4lzVlb3+3+h7SUjZoK0NGAAc07wBYiqsFpuymsqb0tp0l0URHQOMsMd3T
sKDoXXD/GJMB2Bd4Iu9SVJSUH1LhdU9LXssHSCO3eTD399qFI7Fkg3OfUqI8tBGlKq4uY3zTo0iB
5mQt6JDk9qfMXdSFn8aPa+aGHydoq8cO/xvICEvbGadRUYsTw2Hz4iM8I7BTnoR7OwzIHYQMTDHK
tHP7culWZjgprsx3gJ06RnMRPOFSOpuhxFOLWRDa0/t6sRkTI823fE6BmNdbRoUBogwN6JsTLmMY
cFqOX+9nD4n8WNnjowse9blw6V1zFCKPPJU+vSzbEmdz6LGrF4Q/FMf7BZ5V0/Xo2p9Nk/FKwHKg
ubcoEWLulY6XyCaUu9lP3AedWP6FVqVzVznh+GNG4PizTrKuf4FxUM93qFyn2QU6ftVZVld0ZXv5
ydVrepfnDijJEAkNqIlU6CNqmTUMVfgXmPIMnnUj5Qjby/VAhEC9+V6Pi7rsjYwMmsoMhIpxfobC
le6yBpfeRCTBjZqWjN5Qi8rxxgYLeg3NprqyU9CqOyQgrTsfCsAu8qdlz3JBQfJDdU7XqP1cTCM4
yE58SCdhn1e2fBo5EvfMdwLDXXt20Asvl3K4tHTgf1oW2iW8c1rSLh8c6Ip5fjFkPuTluJuupkjC
0aIdWkXuCGgBGSEcBYTyL5d89LnDGCeD3PfqHX5kEx1JbV2HPlvFLvLLZom7k1s7H1O6dpusDmkh
up3PfHM0TXy6Pw51HbEQ7lwO2J+TIgFUkmFgik4hR/gBlQNbbVxXeHdx5oe3MciGh076zN4lmh/c
T45m5qqQSx7xvZGMpYB2fAjtnoaRpOHjeEpsaf0Gh2RsmgcQkXMLD6SsDy4a/Dug2yUaIgbuSkMO
iggjrPy2MWwydBv1oy3lfKEHz/6IuiMBCimPKyLQfCrUgKP62CR3Hhymo2innC9dX1ygbdPf5wGs
uy2SJsseXUYoJPnSOeeTX053YJ/snUzDM9g8GCFVmf5gD3UK6rSZnvIp/wTYhL5/4GDTlmHK/GEG
nEVXWIH16QfvPBSNOikb/I6f5DF0wZDnMMI8hxXV2CDX4mgK5UFXecCb0IxIayrsw+n3cjrWObA3
0DH1UQACe2JAbW1moeQDij4RPgF9Wu45DhFMKfH1xrcG1hdINFtJ5z4HZjjgio7S/Qrm+6Lz4Wtt
7FxPF0r6tFpdVyExRTxF/gs9/m1EvPlW9lP4AwGSZV9UYbCe8mSsv4oo6k+JTNJ9bVIrRHGwnp01
ku70rjEaNs7lzC9R9IcMtY2neLpahOPuUl1jyTT3EEGjyL2oyma+XodYeB8436qrsa3hxmzRrm1u
y7HwtkMVIMbSqCy8Z4yPv0xgJQYHVpIWtIv/pXJcOzswEWL8N9vkgrBKqpuMQzaba3XJTGzYA35O
FIC3mF4jacAVMt6CyKu97BPDWYAqq0dfO/WT5wx94vs1XbAmAzR+6KtJXwZDEFz3bY6+N5NhawdC
k757V48Xyun1MW4LdesE4/CYLw2Dh/5CxKva9Ynb3zS4EH4NiZbHeezlOfT09Ciz+IlEbTlEg9zN
kfTvSvoOmDnPVYWWr2qymkbvujiHIlmx+ll8ycAfOXbGBo0brveTZ4svqmpqzJISt4YIAPZ/48FO
hH8JT7ECEg6e0tAXrQQio5WvEk6jKILpC73LRzHpFsKj/EV/bCyC21mqwiOcuui+gycpfjIm25/s
Sa+1X8YlEVcKMYFNEbMXzqqFcQX65Rq79qrMGS24fmB/LBr+C7MJCYbitqPdeghodkg0uYA+fVxz
MNu+J+Msus1c0d9y+p2NDSfocvpLb+/2V4Ps/zDuve2Kdhz++79MW+wvbTM/sT3DBccfM/Qd3w+p
zv/aNsMoAQB+Rl4bSemfLR6VaFDk7uOqo+FbIp3i+P7nBTT83nwgjqFx4KLSYkNtCwzp5C99OpR5
NE2voTu1UF8vAayL54HA/FJZI/xFt5u+omDt+9fZHE/emZTo9OntgDVbcwUurSby8WLvw7715U0j
Z+e6scJVnEsXCticj8l+rjoSQH9tU9K2JmSmm9leQkGPG+2DG1qp3EO2k6dimkgzgQe9dMG8jA+o
FkKvWEfHWZgOh7QZP6/UEwgLxYqCLUtRqiy8jFoEEzrnsYk88bzUevjGlml/xOvcPni4X2Es1xsA
SOjaAhlMXynsw5EVNrHTpsByrPRuRVp5OCQlhcMxzjr0CflBeeN3wgmPMndChYJW3D3/rIWbsHeu
338Iptvx+qFHQejTqYEwYNOcefPQKzJknA4ZPwfa1MtBATdlMyG1kf1qqX1V/zf73v0Pu8v8oj8+
CF100gAGge7b3RVLKri+5oNA4PCIRQz2Dmkang/vnv8yFDG1ddYpihAIjOL5/dv889Nj24sRKYAR
xTAT6Z9XW03QY4yY1oPwLIX7GC5LvCv6QpM/1vLUYe8aMpiNKAKspaFse//DHTQY3tw7LXDXjhPX
iTx4hW8WeSkDC6kZicmnA/hrMy8ZvOCo6t3Hthwom30n5OZnX3cXI5hmYP6ynQwgMIvqE8Ac5/Hn
Bf3H5vhvbI7pk78rSPz/6pehetXb/PU3/jnwcJN/QIFjRggX2SZA8hx/tTaZ8/8DpDttS6IYmNKQ
9uXvzmaEizgbnhEI4lMeisRsvd9jj4Bvwfvju5S0Pk2yf0uI2Hu9y8zlOLR12CsOu81G3uP1Ho+j
WTfNZPvfc3sV5Y/a1G02Yz+KbiyZxtLVT2VNJ+swaK/Ga3vA4u+rQvGlvYS/hhTOQVg+vZYKaQfm
kG2CXn4OFA/m7QdpN1aptxSx4RpuEMHNZgs4+tz76AnWEz4cCItOg3uDZL2IgOPBtV+wUJ4IsXU5
ZcyofZ0U6PutiIrGR8Q5ij7YKDooidwCKEak4tDOpeEgkIdigbv9m3fwtVoXkGvee4NH4n+MRUBw
v14dEKdONw5r8F0My5wwTMAOBSU+6XtedZVktACsrXKKtvnRh7LQj34E70yS4E+S+2mdJVMf3r8k
949LQtsRWQyfXjj9bTTJXl+S6Wg03SCzb4TboLqCQZVV56s/9UhvGvMwTLeaqECQ2cgTxhNyjEqQ
gJS26KqXDvA2ysfRhKrsOR3Jwc73a5qtgGlrxaPYj5Bk1qdchqml9uFa9eH1il8qP9Yk/kC+DxZg
gqTx/k29Pk/8yGaRAx8JGIp3yKk/xbL/cqaneaUKq6rb7/YCV+ohoEzv7jFr6Nbb9z+IN+ovMdV8
ECbjuPiGVAMsXmwW9y8fBHytT9ZQpd88nrbj7UWdVtg6uTZvuPKi0r9Zhi4wwmJhUFvjVjhZNN9X
CCuXP96/ktdpzM8rMTLjNmLjyEtwxL2+EofK1k5UGX6boVWF1wGMlRH0TGPBlDqnAQce+d9dZAYi
eHEENMLsiFV4c++Wk1lRV0fe13rqZQdcQQuEd2DRYYW9/M1nmU34r3Pb3B2By3fQwyHyITbpvr47
cFR1RQrsfsOcCwbOd5dZXw6UUkzsOxoEZolrHZpJ6fvL+sdOCthDofkHghxB982h6eFhLpOyGr4q
O4EQBQy2jud77EUKVvf9j3L+fISkvRzQIckowfuthHvZdU4FPa/5NgCZR3QFwGz7ocbutIfXi0hR
Jm5UsqZ2c9kVsg3tfTDn1fpUDpEQ3qapCYhUilSvyR26chC8IRsZwQt8bWWsT9Pi+408vX/RfzyY
AJYh6oewZRF3+mPK7aAR6yrXbr+2epRcBUrcVfljdjRWDV3XhKBQUjixY/p3i/Xng0l4KmQxKOX4
jIvehK3UcmwlZGB9WQPLcdct075iGrZRLHLk5hwPsFcN1NCvohed1zTOgdNImeA0ZSl3fiyadQHY
keOgN35BwalM0CIPXX0RNNof4t3frFL89tlygRFCCbwmEN5iJoyvN3CQLUI2k+y+5HHh8ioC+hnX
W5SFJZtqRZVcz7jAgn+6try04G0aWjQWLfJ+iAfA1Ss/01/ZgE35g0SZleH48yuARrPjo5f4KwD7
qSC6BGrKwk9DliQp3n0NjXLML4Gy83RaumAcwwgMAlfe5EzQCdEWHRc+0NWqju/SXIzqedUmhdgA
WYattUPizSPI22sR9iVOhz2Qq02fL1TOoNzL5nu4ABdwNh4Q6PWW1z8JPuGBy9aUQKm4RkeUCQWu
g6LKJyBL2LLsJ7pP69M6etH8OMs+nO+Hkj9ZNqhsEEGMWW7HM3Nz9LQRrAIHhCNhiVYgL3oKD4eb
6SCeg8vWyMa0wQYlJ5efDMEt8CNFGA1NiOqIyse7EZwmh5nugb+O24GGR6b3ZZbw0RbgU34cdwPz
aeAARHjtJYhcPfdxEcyn1J/74qr2W4S6Fwfj9gt4sno6x25ZsZdUTD6tdwi0OPqCDnLOYWmnozkz
kYJESwmQYj9iNdLBKwL6+vsGghI41rJpIzsJy50NKpQFDeyW7YfqowlidRPZVrNHcpARwr6IhG7K
7SDAtv7zd/Sit+CuFynV8ZYt1wHl9PI1YA0mtJX5aCWQfDlHG5J7yn6tKsJNCysXxAId6NOyjMBt
qT0mqnwnR+kRGW0rImvTIg1ZFqGjntsj0Jvt0mFwijJn1bVsGjSvyua+BWYWRQfYEWa7CMSPeKfm
NknYNZkLZRt/TQXS9AeAdCeNDmM2VjFWAb4qULppFHz9bafm0nQZCIxO+hBjjcyaoDWGYfkZDa+Z
yVi2ou0c70pHeXxPM4c2N1EmIlRXvZfObYbnkjGJ2UTuTBTYyxXWHQw0NzX7V3q9z1dZ7PXefJ4M
dGrLXac7n1dhKr2Yr6xsxF7QNEdHLgk+r/mgZSrNtdDlQ4pnC6iAV1DHgD8Qfl5DvJfmMPbM4K4p
YpO3pbgrFdcDprXBJ9ozfLFNPB1xWZgtmDXu54YVRDgL15fNymiS31STAvqncgRrHB3gRJgtalLr
+VHELf/uscPkBY7KkdhA6riSZfhLwXuupV5N8MgZxr2UvSfNK+0n5pdKpPh4Ejg9TPzfKBxvfoxQ
r2AVmM+LQZ9mZQ9lczXjnskv7CVgACgp5GJmV4PVluNOVMnqBCeoUowZMQl6TPKgSOYdLluRiUx5
jcTLIbStQwDPVXiHsdKZbyMZwZx2l822WG8DrRXbPx4gysNNgiaIqnyvlw4WG05QlaSjPda9vUXR
3CtuOpTnoVGQq5sn3BazRjUBlukAWKcY7LrQG6BATMG3qh4Ga7mo0iHiGlML29+vjE9QvHhpB6fl
Ztq01Fn3wLAx9dvrDuoeGIjQLnyoigRiws1+pHuiUWYVUJsB25K3K/RtXcQBTriO4uWFJWpFmA2/
rktgoQ9FsNXcc1IC3aKnLHOV57COkEt3IlBKqPWweeA6m50IuBjflQqHQr6yJzWwh1Kv6KvsAljr
yvd6d56kc70GHqESZXtWaYe0rMO0VdmWM/XXwxK6hFwkRiGK71uH8j7fd7pZ+F1Jb5soiCtpws61
C7iqMxraAqIDFLuh53ujTE1cquy5UXcJTVc2Uk7rnvAkfBWyfjDIiA4zq8i74LjjwIaae+lBAubp
9zq4iHXGTo/rYeXC0Y2b+GjfqRXXT7jkOJq1iDjlmxQs9LCP/docsuM49WxHhZo8I/Yolpr4oOPc
8m+UrRG33xCiAv8k+hFb133cyU6ihu+aFMtAdPVXfLCoRn7XIUR9szhL13tdcoQ4FvfJPsvLhebn
VK4rTLIYYZFdny5tCioVHuhD2ituHp5STbSf9RJxxVEJHHk+dE0e8WKXAL7YPDH9O1bw97ZuisV8
T/sdosjbFfwnVw7exYT7wWJc/uQgsMUae5E0/VIy0QzZ28jCx3gEfZ4GEbj93GFg5BaE3d2QVHJE
+nB1dPjZahdGgXaj6sfEdRNw9lL2RX8ethCJDmE3T+IrsDfknGXWwJ2AqhZ5+E2Lov9cEHPXQxW1
Xf3NB74hAazAgHhZVqdebtYEUO2G+fDYXQgvWASswRKjYbHtfQ9MywFcTDxfyx5QoBkP2o1z6dUc
q0BmRoh9Pc8Iu4BOxf1acgrP0kdgBM6fSelXueh640caQ9+NkJYen+kyTf5DWI/az/C0RBAPPlDt
anzPRML9p+zTNBtRAOEkq4HA1Mu67pKiRl35kLor43zFyzHR8aquFtt2MKJJoowxOAna+piBru44
+OiHnQ/IqWOzDIbG2Wp0JuCWh9mIlbPVuUZkh0mE3GZBnZ2ADI07jHOW9SJNWts+OouTuwcGmg5+
tCOOnpBbUi+wbkXVNf6HaejhMx5twI+i3yedrdSjGhXyCNYwtta9b/kDYvEtuxpCaxhKZM3mjClw
PYaRFEcYIdmqoH1FItwBPayrI2avJUNjAO8IeiTM+N0cEthPBRanKeP2Ww6oc1ZMK0fdf0/KwJsA
MEXIZ25cbwhG+zimbR8gxlXZQR0e08bCyBfFOqtC4zoUpLX595xZAULU2y5GzrLbMb/Qa7gPvdFD
W1C63Ex5+zv7tjWjLece/b8OWMeCCgDHksDcQgQfwKsL4e9Eush0Jp8C/Fid9BwFZGMpOmjiIPGu
Yf+3FqCp4ig9NZtjBVcc83L3sUkfJQc4r0PuhybCNYFtMszCQncuPZT41GYgFrxBLPHF2mcWKSlS
p4gjXAV5U3LKjC2WietRRxG/8zAFncn+QtxpiSmYB0H52mp/burkOPVNEX4CL9FyKY7ADDHB8HWk
1yCmPiBMBsNAZh9XFqt0xI2LLHixyd0sTIsA3wYXZVyYQwNB2BQqgoc1sL2fnTZcvVPiuzUpUetS
8VtnzdTQ/NyQlwBsYRTYSBMQm9rljF5Q5CQ1QaNiZIFEG5mTE5d4xZXKLI/47AkdvW59mP2g53td
ikFRS2HWgU7aDAzwuf4hKU2crPyo5kdw0Uy4ojYVgyNfmMuZfDUBtbQC0Jtk+GWBJ9MdQreM2kug
SzPHIjJTJpdqRWRSFqZ6Zo3Grg1H58dkDRqDeNBF84QMu9PSN4DYBwoQ8L4tA5afGK5NivSz3RMC
puWU+n2CYbTHOlYdzKpxGyaLuXrHSy0WUmB9nHS46cBu/4GGOAtrzI7MFUyDhQrE6Z8rsfa8QptJ
gHmjP9Tm/MauGcFI7Sqn1TGoRtg6LFlhkwfcB41Kg0+1dOg9/XqMHJiO80T5N42PcZ8q7tgrW4dn
NA1zBNGkBcKL8sW6lHaaPM9VFJTVKceep1nOfNLR+REksMlinVWY5pOU4NDyM4HCO7/LxgGCFHxx
tSnk47BnszT06xy1LRZbRvhTVYhVXqM8aLL5GWlyGZwg0g1zfAtjDIPeyzCNbK4H1rV5DzxP2tzq
XJFkPtaDb16RvulNwwsHdH4gnbHCfCkd3Kk+Fb1jNpiXTkXvHns3qsmzs1+naz7PGYfm1C0kqlvP
E2SBocfk4jSPodmPKQA1MmubFSh/gHXBmXXLn5ufJiuR6+1SxxHHpYPgA2dYnkNCpaEaTplJ5vHM
4GJ+vR7VCPnjsZ6WjocqBwJfc+kpb84+z/GSFfIEVL6KeKt79kKNBio5QXnwpW/2bt26SXvVAHtB
+S+rh9hhsMqM3yOpXTrNs52sueGz2lVyC7bB3dGsQLy53GGcScmXRUkhX2YJXAb1p2oS6A9QW/re
pb84Y9UiqOGyzxrbNUVgKZj7P9oIyfNA8BggvaTw5DmPOlj1hcf4W1+EuLup+ahcr69e5txRLEr6
K/MZMnsm1xi6WHK3hUK7C8jRr4o4XtuExEBlGSB2cEi9x1cZNQsW05Zlqa9oHyHeZVvINm+9XOSU
I3MuswHd1VB40yPMaA+8n7Vg+XVrYZ1jcvYQTh0tEYVWHLwb0HT8YSY69kc6pBlPbWxo6HY7FVtr
gt8ToljkKEnQrU+suom4q9NT8571kWgZAlI/sJ3CgI+ntZeuJlQKYnJ4EgjyjzmOsIqtf3JiJ6dU
qRDc+frr1Wvn2qRWtdUYuRbdd5jI7MZ5BhIJxGUx/SMr9bTZkpEdL+2NzZyw7VmQ1VTcQWKNLOTi
ROYVp1pGUTIMK5/kVS9ldkzR6ZnuQhWtw1k8KadGKsOlpuBgQ8YHVzQ1Qvo9hKhB8WsSf5TEqrJv
TSbqti5RHFjqz6pRVVnFW9rj8UWQIuGfwu1A58qt93CzTBX4q7CoU0iD9ABWuPMIoPShZqQ1xjhj
n/tzXLLRKZJsdv+Sty2PtHAmc+lTC2i42QPrT8dxjwioX11FguYIPwhNc70FnGUC1shjtGABVgN2
R2BAMcxhMpCj3vXidciPJHs8BEzkQLvbJLqNU5ld+X7X6H/oGTEvRNeKgU4UOG8brMg8YxCMi98X
lY6mzjQSLXmws1A5rpPNMEnu928+8m1XjTZVTHnKJNZ33JjE6XWbSou2je0xHL8E4WKmN7+2Ro3K
NkfX+3f350dBvyHH9czAiNHUm86qm2dinelOfCl8wIVknqHvYSKkCNbErvc/62c38K/9Y3y0aVN7
kDaQA/5zKjXYDpJCdeV9UV4zUchMeQN/AHSzn/Ma5rJB5RpPqY6gMeFmNdBEmes+RsxkhFB7TRfC
TDYSSl4Te35F5t+zj1ZmpkRAIxIbiktUJxa+ev/y/1gqENw2iS2K3pTj6Oi/fipKps2YLVHwMsIC
4jo4oExZyOFKCfX+R/2x5zwaw8jxh0yCXD9+2+8mjSpcRAjEC9Amb9KnVMfl8uSswMtdivQMtde/
ubm3IxSHB4OGixvwmbBk3Df7QAKpijP69y/A4U2MGhUv2+1UENnvMxf0n8bPknyfZELz9XcUv2x5
Q7RrgrP37/3tMjM1BdVFk5YxaeA4b3fkAjB0XpLM+0xPgtIRGQ+6VDEq9kTA9z/p7Sq7gWdzt0jk
8Gk0x940r5FZ62MPA6vPIEojYFOiNqV5gZY1h3zumqzx/Q+E6fZqfuIGjMF+Yh4CJny0j17vIIBu
K8FEy8+yZU6EKTpwB8IcQVHzXFPZYwuDklam82QbVUHOyfj+BWBn++YKQjaxAfcARI64dff1FVAl
5rUjohYTEltn7Z5ZFgZFdD3ypDz+SltmmZvUGKCIid+/m+IWws2UF00IwzQ/W34tToP5ImtE61/z
Fncw8agWVsRUORKGauniYRd7oxXjvONU4//n7syWm9ayMPwqVN/bpXm46HORmBAgYUzCgRuXiY0l
a4wmD0/f35bkYMnBwNlUt6p1Lk5Bwpa0tPea/3+hre21KYxlxXxHmha9qcLBZ1gCNfTVpLBLkkfq
OtvAoQh+IGa2IM68VtBdU8HvN0mCkfCt8grOtS2ACs0misn9B2HOrdTHt7FzWqOwxWmW8lh2k6DP
ce3RmkGgCadp5RS1x6epwlmeruCUJ2uTL9fI31muMjKTWrWpRJIlZpjQq9PiP9pwtqGBRDRtuj8g
5ulv7ZLIgoFmu+3nxHvQ8VmXKcP/kom7K4QH0KasT99SnNtDlStUrVvXaBx6Aejv6X5wCmVbGo+c
9Wd3aYkcY+m7VnANll0LRm+UHOq0KURY0BAy90iFh5ckbBiJpzn9GP0314GFKWhOgZ7hzNXl74MK
bUxj1ppv6X0OEtKfr/wIZq5bLVhr2ZWWF7/Vx2SA6KIvXydTZEHi5hj9XjILjKDvpXn+paJtf3dn
rmyxLVarVHhWp99L6x1pVndsi4Zwy6byBtK0V1FaQn8WhnGl3cZ5AcPBlPRlAUsNaVQiXX+1xjqc
UfCO+J9NwoZ9uTF1945gzYQdXDBgkYIh5BH1+3RN0yB5hJ0hHHV/SYTCdA1OhQc1skhrbUYiDeAA
/OIQMrxPpImDiOrITcUYXF5uFJjYIgaui0oRpFBCXxMQBMy9h6/A34YXMSSixvVpIfSUCjKgj0lX
OKfI/rhiaprLwo2scnNbRithmacJpQpY79YJkfPpWwlY4OF+Ft8U5WXRcGFhFvX+foYOg5yqakxv
HCOp78WEeeuNAIMK04SqRwU1tfeQJh2kAMmgyJK2f8oqyKJ8AgQF4ZqGLfKZxIIpmk6L8ikZhVGw
YijXVc5RhaTaT6Ng/WKrlwRMz+nJJDz2mWlNWNIW/qgWiSLSKFxpnJ2dw9TeilnOkfjgO3PFXYAm
4A7bTWqiUsmAwl9geuJLrlS8ljXTEVH8yaTIfJFYbktonEj27oqaB3ZvOiXLoZ9tVUgpkp/YW6f7
+eAYBwSpKQJnaWILgUF2VcQDb1A5Sjq9Dyvd/nuVQUVwoVEevbQCJzXI8XvFBY1n7ust9IDTSWow
cSYCd3VXLX1gVrFTxhRNl/qZO9qKaSde8XA7JX7N34WbvPLOPafSLmFIfR9RaruvUoNp4VY2gq+R
Wo71ln7e5LWn+Pk1FskTTNNeFUxGoCI+7agjV4BeaJpjDoqrGBOyhsHdaDcqCA4YSbI+z93snYFV
Ci6McKRfM32ogiFp+/Ccmnh4xzxf4xVT46gSrNKCdF4SrCnhFWr4ha4JE5QDbAhn5e6Bcd16mtk3
GvZ5lnpwgZ5NM8sjhbHMc4Z7xkAnbb2883WdCceOwiRuSCjM9HNQuvk8HKXZR8tgqBO5qZKJoeXq
gjLBNgWRR3H5fLN2fTrrjah6RQvyc3qBKxI23mr1qXQsi6z5lDkhwI+Smx1sPhPcz5FHtm9knAOs
f28UW+Wrti3yL8xRAE5emqCvNlb0OrBz/zmcIn4zq/KH7ZldZc2GoKyMMjNxFQwNR6G3IRLSP/YD
VGpzvtfmnatNY8YvhQm4UStTrNvTJ7p7oJub2TTKCTOPD9f3SOj3xLXL3HgO9CuiR2ij3Kgx+VW6
+IPrytAFC8wyid5TIoTx5PS9j3Z+/Zr06lCyQYn3+8BKM3cZnJ5Fc+YZE7jqIZi2i0iHZuQnZqJe
6bsZrt/S0DQaD1xXxSD3g8gNJLdaRa/MXF1D7o7Pg7k4Swh4wF54of0h1qLpBz+HMQpuANNNJ3oF
KeYL4PPWZBMWtH3RrGe9zazMfRWP4OrF3sLLTV6xgMcA50Ur4ig90wrVeK9Uq/hbVOrOVUx69n2l
bbVPrpgXfaYmqgIMJADUErns45EdWWRvAmpx6ppB9ErmbueQdhWUEsrsQl2aykzZFPr5ju/3E19I
FbuoIxLhBuAGIReAlFrfJVBHYDkMZ7ubG6UQvufr3gudoYOXm91mFkOK8lkfuZtJqS0pejxkI+vS
AL8ST05vAfPoMWzRrCn6QVQaxxgI2tV+ajCNKB949nxZUjggnQbyeePAWDxhSseuABIFzsSOCkh6
QZlFVHuSiDnDG/e6Sq2qOAvt5ejtTl0al9ARkjhjzOWXCFof8zwLRtcM7rOvtvr2RaxH+g050PBt
MuKjwUwDy9H5rthQdoG5c3pup64AARB8X8AT9G1rrfw3us00H5BL5qW/TNK3kLeFYrpHXkI85JW3
iqkF70exg4GwNur6QteKNTRPmb+8WTNxbAWbuMILwFznAvZYUgIA6LmiEIJN/GiYI+eKEejGJ5Ws
NhibIIAD7bRwhew6nxjZMg8OH9QimrU1cf4OvL6SlDDf3Z7OH3zDfDN60Fd3qQ/Z9SSA6OWNuhaI
oNN37LVXc9DgFBBdt/QjMcKHdrXuLVVFC7MI07lYpSvjFWkzZqBPy+3oNYlKyPhggEbTm8tsnupK
eAfTXXHl+67yflS5+sXpZ7GOtxauJupTY9ADnbj9ZsBsHZm5s2Ta35JRoSFxezL9kgBLryYQIZtn
D/Cwk+GIEqDmhUmucLLyLPPSox12Qp7Edc8peAJ+yBLL/tsvwkqkfkmhx6Pcu4aZMr980MHmW6W3
fLmEZsM4gxZMg+ocCHdNAMK89gy8wLkT7cz0xQixXKyCYnTtWgx/hCXTBgWbe9t3280acwYhanqx
BM4G6Fr1g6uIMi8epR5Vy7PwIRQT3+FyfV5R9LwzK0JTfJH8Y6HBWO5FoQ5TD8O0FHYi5aJzpvXl
73TXjym50lEHy+uGulJhheHyPKf34Xqdugy5SXyw7+fIL1Ff0pyyzl4o1lL7BJur/3cJPO6b4Ws+
qZ5qBYvw6a9zrH/YKS5Nc7SugR46yuvpGpXQYLMOFo5FfuDMXburr3R5bKka8smIqez5LheE2PHo
67ZarRlYYVWMqP3JY3Q7tesNCwQCt1mncxWsTW/D0imVM3HKDhfTyNqWsMvyQaxd6YVXfmgVkClV
7g2sk+UFM1OYm+5ON589J6tS9smuxQL80PD3EnTNwwgEDt2WmqDs0bqnZ8dgs4oxgavF0lasjw+W
mn/QQsgKbRK7r7GL5RsGJhSvUiOOXoYbXQVqZmPI7LDYvPNtz6EhOV5XMGGW+jc65x/MM+fBDz7+
RGRHLoNt0e9qcsTpmSao7ImsiiBhcx+MckHW+2F5i2dh5lCmG9CM59CRalbFsN91vrMYhZKZyTcP
Agkms8D+vX4BLj2/M91weaXY6+AWVtOSCglW4AIenhBxL1f2OcS6DMitn/r/BmfRvshkVsye1/Qw
78tFtv2wyLFG+X5gkPhpDRm7gcS/8Ivt7/7S6YWeLX6FmIa2Tf1gxzw+U/0sp5YIycwW5XwByZQ2
tmkNI89JPB8mMc5T/fcjxxqDChKJXjr66+vwKz/e6onXP/1mjRxP/86pR28E83L+73+hKoQd7cyP
rT/Jb7y+YYNQIWJ3VHJD7VseSgEJj0FJcHDUx59zw4Mt8qNNcPoNf1sK90kZF2IXMgIoPmQf00Rm
81dk0FvhYAu4zNkilSDUXX2xpw5l4LpjhYIIjgsIBnE1N/zvy2A2j/x44ueE//dFRwZUpNi+vyKF
3hrfpWBAw0SZgboMcb+4elIAsUSqGOyGQiO8uLAI/5Od0HuD7+cB3Az6X04I4iWJecksNS+JjT7c
CgC6mnHKGpHysN4eEvXmmRob/6igfkMZMP+5jr4JgpuN3lOJqqqO0ZWULoBfiAvpDEsIBJFW81D/
XAqGNgYLCvwY1V9f/YNgjoHmkpTbS4lYZ1hSAIcsKwS2ArhYqt2ASeqLk3V4EFyQjYDCTRjbGiEN
7jyQsNIJw+TUAcaPd4TWh/Hl4upJwUEdACAEufPdcgxrK9g0xksKQXfGvDikeDQz11dPJ6qKORb5
cQzk4A4CyRxpu6iNFbIWuAdG8/o9deCKKZ2KQnzf/nxw6gBCJWr8UgdBt8cQN1rU7Frj398Dqju2
gDsTPLd+4tC2Au3m0joRP5C5qZYmcrf11dWJcFwCt6YrRkV1imtwOpGcgtO4bf/cPOqg3fnGwNZb
zd87D8RNNDZAMLk3n4OTAqBOWcMgdCJNKURNxAKHdtG2iRVwkqk3N3tgeLGCgY8nqw7Q+HRVoxUb
lSgcwUMpuDY6kRYyOv0bKTT6Z0ARE70Hor4kpRQ1Z2xSKMXjbF+StzyUAt6B4eAbAJB+tBzD8g6I
cjRZKRhwelO147+eIiBWssADU51vUwuDUwR07onGK6lNQP6IeqHmiGbA+uodBdiNqXxQfiCTWl/N
2RvSUXDZoLJSUMauAFFbj2ehexRclXBCdJc6rSM9OLWoGrSjSkqBo4DaZ8ze3gnqhQsq/PcWBNcU
ggZ3FuDnUGVVAVaRblX8gpqxm93OgocKUQSNUGwzK7LVmIOTAg6SqCFIaQRDGdOpKxKGbRalbxbc
MbexYFX77kYOyyzALyefRdHJotCXRfz56AIc7gV075jkAcGjmAIxrPfHomvSwYKD8RcFaLtNDfTs
gstZod5IhqXdBQOUAodB8iwQN9LiD00LbT311dOIDmMBQDXQotm6SMPTCMx7lZWCYUL2JRKnB9/6
8CxY7hj+KerO9N/V1+CsIxAH6USKiJnYDMigaxVsiySaSlCyL68MzkPSUFLSvoE2Jj9ChYn6yVMn
gfIKrEbUG1s5D8hBhMzHlU0i4ho5osuCkPnJ10cRAPMQcynanw8ui6aR2pJ1kAwLRVC3/bXBQN8o
GGNaz3RC0+ZOA9oEuCuGrE0UxWaQBYAe2rRAv75U+wSih751IJsbDkgKeMlt3VMigUbRAO4cMDfN
SRDJ2UNr4JBKhUiLdHubbx/gUQC2IukZsBdQdqK08nRanR50AmtiEmh0h+YfEsYKKk+5KIFKM+ly
Rg41pdSjWMkd4xzbdMS2Obbh7QL0VOOuSZwFF65T8GOgDZ40C8BfOQwMVYbPbp9dGVasQMVZOpFI
sRXGPOJio90LOBuHGgGc1JjeNt2lTWdwZwH0mnSJjYiZl3NNvc2h9fIGNmkT1CWQ21ZjDk8jQEQh
ax11kuo6yaHHs9CzjjZ5A3CawEDaXTI4jdCOfJPSiyJiBOnukkh6UiPYzph2UcUkzdb8fHjRAsZb
OlpQyJdSbm3dxLrT5lAjUGaC3tYRyYVHKQ1ML4quSnkbCUiacaFtLa3ffiFa0lQxZ5SWpPoa3F4A
0yK6zeVOBJk0WCcEp+pjBeFwLzhir1BeoDurkcLw9AJSkM6qYiNRsgY9iM1b9rQjshnT8EN01W67
AUUNgIHbfkEJT8mkHZkkGoN1m13Qs5GU3QWltWjCaH4+OE8BWgX5DkWVFgsB5d6fBd7y8CzQqgt9
g0i6fs83Dksvkgg8mq78u03btGCAExHNuG1s0NsLdZ/mfirqwHLr9KxLV1jIJNKxTxqBrGF99XQB
GtHCncal/K4xB7YLLEaOSNoFUmq0pOM0W60PcJxHsDkKdH8Ntv3AgkdJVgp067pwqYAcfVIvEkNT
Z2JwEUel2Sz1DX/JOvzCLz3iYc49P5w/F6AVf5E/hYX50S/scRLHP29RIDXUA5BD5xdvtumiuXfT
/y7+/FenM77GaBz8cI/ZqO/T/vP2BY9v3bnX/q32f3npL7JZdu9BxiaAP+1jvplFwGmYlfJ1Fs0O
wQmcQfyy70/y7391nvPg+/9k4aeHsPwYJ/TodZ1cN/NB8XUfuO6kl37gLIDZeJbvX118xqYxW3bl
81nof0uy3rztpstTem2GxGazeXL41E0PsfzKYCXvC/++LDqL16AN2cUni3C2nmWLw5Wbjk/plVu4
zbPk2zPGwpXR1+6Y86aZUPYuF0jdn3d3YdOhJrvyi0XCbPbuyk3bk+zKl0jc9w8lDlOkYGGRXfjl
fOZ1NmDbmyO9bhj6ceJ3T2TT8CG9dDz3Zz0t0vTaSq+crLsfr2lpl1329bFuapoepBdmgfI+2O63
Qa32REln/xfC9PwzE3CVlH5+JOame032sa9nftzRHtThRN1fft1sG87i+X6l2pg3xXT5pfN8du+V
+aIoOnu6LVdLr+/fQzA364Itm1Kw/NLYgjwpOju7LbDKr50zaDb307Sjm9rK3Z9YPSmz/tKiMiy9
dBIXPR3CYEBRaJNd+c3ia9YfYdfWsOSXrmZdu0USRpSF5BdeP7ucRWnu+V2zzvoC6/on1n+1yPJF
R1NRzRHVjD+x+PVi4993zFhbKvoTi39mcPP+MWuV0uAepZdOssJ7dj7LEixl93A2BY4/c4PJLOif
/QbKLrv8W8/vSrzBAEovG4R4JN2oBnihgFFIL50tln08e918Kbvwu0Uc59uwmvXCBGZZieqE7PIf
vGS+ePYyP7JtTdpfdvmPSfmDjdhm1P/MDY43olieVLXs8jdIfwHJW8elaNPA8mtvulFlm1iVXfe2
mHn7Nxc6pc1Uyi57t8giLFtn5QZ2Ir2yT2TT295tCVJ26U8z7A4zrLpHs+2Bkl58kRfP7p56+CY3
Kr2+n98nzNzoeG56k3GUXnubwEGx7HzNJot3euWnMk2PNCLH+ac9PchT/6ybXBO/cR8uZtlf/wEA
AP//</cx:binary>
              </cx:geoCache>
            </cx:geography>
          </cx:layoutPr>
          <cx:valueColors>
            <cx:minColor>
              <a:schemeClr val="accent6">
                <a:lumMod val="60000"/>
                <a:lumOff val="40000"/>
              </a:schemeClr>
            </cx:minColor>
            <cx:midColor>
              <a:schemeClr val="accent1">
                <a:lumMod val="75000"/>
              </a:schemeClr>
            </cx:midColor>
            <cx:maxColor>
              <a:schemeClr val="accent3">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waterfall" uniqueId="{253C3526-5A91-44F4-B1C3-3816FD81A82E}">
          <cx:tx>
            <cx:txData>
              <cx:f>_xlchart.v1.8</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2C9DA65B-9801-4F41-877A-59D1985110B4}">
          <cx:tx>
            <cx:txData>
              <cx:f>_xlchart.v5.12</cx:f>
              <cx:v>Sales</cx:v>
            </cx:txData>
          </cx:tx>
          <cx:dataId val="0"/>
          <cx:layoutPr>
            <cx:geography cultureLanguage="en-US" cultureRegion="IN" attribution="Powered by Bing">
              <cx:geoCache provider="{E9337A44-BEBE-4D9F-B70C-5C5E7DAFC167}">
                <cx:binary>1F1pc9u4sv0rqXx+9ADEQuLWnVs1pCTbcewkduJM8oUlL8N9A3f++ndoyY7NUWLfGr9XJc/UaCwK
QqMP0H260YD/fd3/6zq5Xes3fZpk1b+u+9/fBnVd/Ou336rr4DZdVwdpeK3zKv+rPrjO09/yv/4K
r29/u9HrLsz830xC+W/XwVrXt/3b//wb3+bf5u/z63Ud5tmn5lYP57dVk9TVL57tfPRmfZOG2SKs
ah1e1/T3t38k66t1un775jarw3r4PBS3v7998qG3b36bf9Xfun2TQLK6uUFbZh5YUnLTNK23b5I8
87fvG7Y8sDlhzCSm2vzcd3q2TtHwBZLcybG+udG3VYWR3L0+avhEbLz//u2b67zJ6klbPhT3+9sv
WVjf3ry5qNf1bfX2TVjl7uYDbj7J/uXibrC/PdX3f/49ewPDn73zCJK5rp579DdETtdhdnuvmn+O
BxcHjAMQwcRG6zNYpDowqaScWHzznN/3vYHlWXF2g7JtNoPkdLmXkPyhwzHPXnOR8ANTMdO06Vbp
M1AopQcTZkoKSaYf+hSUFwi0G5aHhjNg/vi+l8B80Ld+nt3r5hUWCztQzJa2ZPLBRj22YdQkB0LY
lAgOxDYmc7NMnpdkNyD37WZ4fDjfSzzObrs3R+u0qIJQv6YNYwfSFpIqJu5WA2FPXYtFD4RlSVMR
tXluPgXnxWLtxmjWfAbV2dFeQuWuk/CvXGfha5o168AUcDaKbnGA2XqyfKg6kNQyLcrpLgrwMpl2
g/S47Qwh94+9ROgPHa+zag2e8mrcjB/YStmE0S0XsJ/io8wDzhQVMHGbdSTu+95StBdItBudH2OZ
YfPHfhq6r2F1nWdV+Jq+hx9IppRgkuz0PbY6sJiphFDswQg+9kAvEmk3Oo+azuD5eryXS2ey2O9u
dXU73E/gV+AG5IAyeBjB6IOTeWzcLOBn2QKh2xa+GZF+mUy7AXrcdobQ2bu9ROg+BH2T//XGzZMm
vXpVR2QfKMItmzKA8AQk64BQEAXJYAinnxlI/61Yu+Ha/S0z4BbuXgLn5ll2e12H1039imtrInCC
CnZP8GbEwUJSgdkIl8yZR3qhNLthetJ4ho77eU/RSXK9vslfDxqGpaRsIQg3N2ZvBg1ioQNEQzaT
IOWP/RFW9bOi/AyX+5ZzUD7sJSgf4mQd5K+aZIPObca53MZDU37gsZlT1oEgNniCZW3MnHqKzUsk
2o3Nj5YzbD6c7CU2i9tk3a1fM1hl6oAQG9HofcINun+MjSUOODIMnNGtC5qZtJdItBubHy1n2CyW
e4nN5a1O8+w13Qw/IJYw8c88gWAi3WZKJW0w8OlnhskLJNkNyUPDGSKX++leVjDM4c363pj8c1Jt
2gcCIQ0S0Bu9q9lisRGR2hbj5mTMpp+Zk3mBQLuBeWg4A2a1n5sGF3lTB2/ctc6T8FUT1UiIEqa4
SbdBz2zh2AQZBU5sJKw3AMr7ubHJGLxcrt0wzdvP0Lpw99KwneX6/wYt0AKmmCXYNoUw21aw1AG1
BRLccrOrQGZovVyu3WjN28/QOttPtA5vc+2/anQKb8MRzXC1XVQz9mazA845s7Cudhq9Fwi0G5+H
hjNgDv/Yz2WELM/pbR9ev2a4ww9g7Bgy1NslMjN4lMgDCmqtYPOemropR/O8NLuBedx2hs3Z6V5i
c3yDkOdeQf+cJ3B+gIwNscz7jYNZ5ppSZN+QGbVsMqNuzwqyG5FtsxkYx4u9BGNjlxfrOK9fkbtx
C2ZKMiyELWmecTcYN0Q60zb3Pbm7nw8bbvBSqXYD9LT1DKez/cTpOAF7y8PqXk+vsG6QtMaaQXZm
W2gwwwibCpRju1vY2x0hPH+cxHmJRLvx+dFyhs3xfjLsyUR/y3V8r59XwMZEsYEy+VQSdfczczVI
FEg8wb73Frs5W3uBRLux+TGWGTZn3/bSvh1nN+H6VcMedYA9bMXt+43QGTSoZUMyGrm1e+jmTud5
gXYj8zCSGTDHZ/sJTN69psMxkb5BztPifOeCUQxZT0IkJdvnswVz/Iw0P4HkrtUcj/1kzCevXVBg
Iz3DLVNZ1gYRcOLHuU5lg7YRioqDH8WHj93L8/LsxuS+3QyVk4u9XCWbJMer0zNEMgy+A5VRm9TM
LBkw0TOTEQShkt87tcdJm+fl2Y3N09HMELrYT2J2gknbXMfDvZ7+ufNn2KExLdOWYlsNPQtobAEP
Y1kWo9vE58zDvESi3fj8aDnD5mQ/nf/H2yyrhqRdv2opG58Sm6hk22Zg7ipwH1s2yzqwmW1Phm+z
uoDfY8v2Uql2Y/S09Qynj/vpe97nTVi9Mk0jBwrFuEQ+bB/M3A8FiNRGnfUWpJmhe5FIuxF61HQG
z/v9hOd0rYdknd3cT+NXMHGoHICNg+t/ioolDyxCUf+utnENyPXjpfMSSXaD8qPlDJPT/XQ7p+uq
Wl8HTXVb19W9kv45MNw8QBEug+X6Ybue2DYcPiACR3XsWZH7i+X5GTxPhjPHaE/XTXgdhP76dQtB
bYtbCuVrD67lMTygBhY2eMDqdu+5nb5Aop8A9NByjs3xXhLrr7dV/eYyxO7Nq3IDlEThgJsAPlvu
NmPW2BSV2ELAHsF2f2dm4F4s1m6UZs1nUH293EuovtTr4PUsHGpwGAwcinC2BVI4EPJ4Cd2dr7JA
DEw5yxE8J8duSDatZkh8+byXSJyGKPCsXnenQOIMoqI4W7Cl0/M0AT+gChUe2Cq4nwObSPRFsuyG
5FHTGS6n+5lLOw2ravq3KMJ7Jf1zKjCd1jVRrfaQ/p9xNewP4AiiieLPbY56tlxeKNTPIHo0ojlI
+5nK+TrkOF/tvx5A4GogAdI02TanObdkBIkEQTmHoduwhfu+NyvoBQLtBueh4QyYr9/20qr9H7AA
KJ6atmJym1+bZXAssATYO4Fd6w0wMxbwEol2Q/Oj5Qyby/2k0J9v+1c95Uax7cxsjqK03UlpkAPs
uSF18yP19jj+fFac3ahsm80g+fznXi6Xz0iq4ZKF29t7a/IKrkbg/gdonNhbEjCzZNhTY5yZ0/nQ
B9iewvICkX4GzUPTOTz7ywXyRr8mEcBOjbSw3cm3i2aGznQ0FNloi94Xc8zy0RMReE6i3eD8aDnD
5nQ/T3ucomT9VTejUWeDXIygCgWBdz9wJE+CGQKSxuGL5HTa7fGSeYEoP8HkfgxzSPYzpDm7vdLr
Kl7fa+efGzOOA2s4xj6FmBtM5stFHSAxbYG2bQPQGW9+iUS7ofnRcobN2XIvPc15gKt33hxXr5t7
Bj7StHFaenvGRs3JGfCjcETTHSt3PzNy9lKpdmP0tPUMp/PjvcTp7LZdv+bJjylFIyTilvta9RlC
lEqEnihWt7Z8ATmDx7bteXl2Y3PfbobK2X6mzT4E4WtW2aJgE7c/wNPs3hjAaRw8QWaTb8s9Zqvm
OWl2I7JpNcPjw9FerpKva1x9k/n1q15KhDpbShnyzT8p5Li7lAgnCu6522ylvEym3dg8bjtD6Ot+
BJvXv7wBbmNRNnzgySf/21vvFErPABFObezkaAqHQqcq3Ic9zxlTm11M93OxdsM0a/5kJP9Pt979
/Ea8h9sCF+t6vby7ZvDRpXi/fno3XNx9OGu69QQ7edxGd8c3v79FJAMD9XB74fQdT1zI7MbBH01u
11X9+1vDnq7LsTmOglBqo0pqOi7VYUtpeoTCN8RCiIfsKWIFlXj7JptOdeECRIHzv5awpnt2cBcS
9vHevkFodPcIFVeo98XxUpzAwnxR9OFyx495MuAqswdtbH9/kzXpxzzM6ur3t5gyxeZTk6SC41tw
BhxSEBNlqChGwfPr9TnMDz5M/yeihckrxo0jZRg8csJoGI8axStw+Aed7OgGgd3furFg9KfDsWSq
pXjazUgrPbRjaxxVI6ef4zwdFqwh9oe0a43U+XVfUOi8LwVTh/OeTFnTnYVP+wIWUaVa5h0NNFcf
iNTtqRSUveMj6T8WMg2DZzrEzUd/6xIbdZIK3LiJgwwoTHjaZR9XoqSW9o7CQXu+45V5/T7XjZ87
uZHmwrVVpy4JSujNFWn8li1EkkTDocw7Mzsshd+4om155zR9Fh4WUaiPVN4boTMoTa6yPtTvS1Wp
w9Lz1WE36vAwlYPpZl6fvRs0TT8lcaIOE0PXX2gts3eq1cXK8NLwzBvq8Iz7kcgWzM+Cw6Ek6XHo
V8OyrKv0k2nw8VZF4XgZxFxfWoV/SpohXHZWkrlNkZCj0WTxKeemtN0gYs0ns2rSv0Y25h9G1kVf
TBJGTka8ZCXKIHNpmLZuk2fdEcm9fFGOpXlotyR3dDl0Sxr0hZPUrDqxaJ2f6cLunDqJ2ZokvnGU
yK5cjNrojsohsXyH98qTrm2Y+XVlp+l7Oab9J5WPQeOQsrN9R9t8RSpTfwtjQ3Xxog+0VZWONXR+
V31DVYkYqvdBVkQrK7NU5nYe5rlLgpwUDmFpdtVoq/gWNb79NVKxea58ogK3I5W6ieyqiByqtJU5
qTnksWNEYb/SrU18Bwe7gqs4SGzhhhlPPpCktQtXcj9/bzVdczI0WXdpD2Pixl6oF6aZYO5Fo185
PIzEh5DR86APiev10XAelEouK0r0t9TK21Xek3plt9IQTp/L9EanaXAYZMH1oKNi4TNbnPjKbgqH
jiJIlxWUE2Reclom6fgViTHjE8vC8T0ZPbtyqp7GxzJribGIw8gjjpEbF1yG4tjjhB+1XVYt2RDG
70nkNzd+JeurmA5Rshz9UWZLow7VO6igWgSevC7rxO1op8+yhLRObyU3hPWdI2N+4hl178Sx/0VV
RohJWiSHRmEHzmikvVv1XebmJieu8kLpWEV9EhmaM6ev/cGVxI7WSCh5+LD1nXkNWwS5HJa9Jctz
r0vM9zKoPoq+66hjo+ABUxurpxdme8pibi4j2t72qWWshDbq09jMxqu6zwcXyIqroo/jD6HKzEU8
1vV5KWrDzWr7vCxVuGzE+KfRaHZmjoG5NIexOjOscVx2SnYXWaYa16eqXQ0p/5R16VeLebl5FMZ2
13Kn9ttguM5kGJuO1zZNvpBN3EeJM9iFGTljFbWL2E9jsZRmM8TukJRyfG93ydAfJ4r4Q+oGfkmI
4xmGP17GVcdb3+nNpup8KCIvF83QVtFnriPbrxOHRr3ddp+toQ6WilaWvxBDoGPX8OJQOKIk0lG1
nWWHXTtK68/e4L69sobYFMep3VVkESbGYK+qqApL7vhpLVd+3I3+eRsLfJIVYeufyVI3gZOnOus+
+tLwbeYUsqyCE+UZbR46ldeJb2YRNDpySOYZwbLTvTIvo6YzxKrslbBurD4AUEEd1Ma7eCj8Rl/E
qZel5SFVVfzNEEV8odo0PNQkgxnOU0sctaROLi1vMLTrMdMbnK6R7J3o25w43dh2jSOMQB2KmrF3
nemV72nfiyMzNYjl9PEQDot0VPSzGeR+5FTl9LblSe9iGJruWpqZZzsZzYoVjxk7zpMe/TY8GxZx
k/DjoiLZu7Dv1LJOmzFz09LzsNjtLj8pOa9K12otuqKyyheJDrOlKFTtZhWxe8cYghQIeOp7r/F/
ZW1kF2NFvMgRmdEUi7bt0k8948UtB+1+D0FCfxWbPD8pBpWOi0b6SbDUQ5cf2yRRHxIRynWSlpCP
JS1deZWVfjK62Ird2E4hmyELPBNGnf5l2jq5ZKTuPyZxJMeFPab5hZ8GYeFMGVYK4xHLBus2Wdz5
1i3v2jryDX+4zotBh36wvR/64df/fM5T/Ht3e/GPN6frpX/8huqhzb3Uv/wUThJP+4vV/EOTNA/f
BWG20k3U68kvf6OBPyF6m2uuf/LwCQt8wnnvUwUTUTI5iNMD4fkbCZxR5x/s8a7dlglKeaAsxnD0
BBwehQw/mCB2K6ZtQOxq4HJS3H35iAjiVlKGm5FA+rcXV21ZIEVdJDMRZSuKFKLCdZj/DQtkEyf6
QQOnHsEAwWCYaeGwJY6VPyUwCY10RrtY3NrUqxu1NAteGIlLihbcQIimiNfc0KJaZeVQDXxRm70I
etfIPXLlZ5pnBmx8H1vvVCCGZhErIyuPOpUm1Wki0sIYnDzuRXEl4jrq84UhZRIx17csTm8tGOzm
PAngU9a2LQrvmqWslGe+DMuCOSkNK4jCC6HTDwEldZct/ETouHDyToAYUGsoIbKfpnQ4MVOWRX8Z
VZujzSNIt1P/MVUG5X6iIxQ6mhNf5lNJN9Q1UelHVNmiadgEMrBvvS7PovKoTnnCjxLeVto6Giu/
Djt3DAvcmJoQLzS91a+7p8gGP+1/2jphoP44OI7jSWp6/qj/MWJ2JYkMbyIaszh065wJFjhKmUYZ
rXTf+bpe6KD2eeAY3BiL7GPH2VCZLuWj7Ni7WgZZFTt5XjJNz5D2LPHsGSFnE8lCxg2nqxjBrjVn
HMp6KqRdmlU9VDK/yhJhYFZE0MfYOe1A6kGcMA8eYF3BL8TrFKQUGOki1VQc2UZktLFTBsBvmktD
gFagMkl7wvu4yNPnBEVNymNtQtBp093EbYumheORcjbje9ZlhcpGdlV5pjTSZVRXRdJ8LMc6LMAV
y6GEcIaVIj5Z5kOZ5sPCjsfBuOiKwjuulE4i303HkQwnaVBmtedkikivdhtBjORcpsofUxchSg8l
m0Y00OwdGVWCb41DryvLZ4KQp1EPcmnYjsYhXAwKJz0ng/BU8X0QGmagmXEjDd0Sc+GPlm+Vq8Tm
NSNOpmspv8eCeDUyyw+G7vlVMfXLFU5voUjORPnVvN+iGXIrN5h9A1aTVNJpSZFUfwbcMzPf6aKw
CT9kHv6sQe0EQY5SumeGPYeR4IYLXICOLD0XiCutSS2PFoUv2tAgfcBuDCuxSuaKjkixhgkz6uN8
DK3kLDRoTsEWy6G5iCtCxsBB+i2BUn6tiKcxIAAQJvw4br2dap1wOdQMgFqGJBrizLv21JgJfZiX
ReoNS4RhlRoOB1v3QOXXXf598EhsSxxmxNGE6YId8nTwgQUHHw1E33DZwb6uBipHGoMLd03Fl6Ht
cfldN9B66VQSu1DfczK0Wi3bEDFQ98xEoPOlP1WpIMSYTCSuWcCRvafS+GqMhCpq4wr3elupcdTX
wWSK0j4P8CcUmi7iI3fDtBrMwgFxZJBKhCRoLtJCRoObGVRnFyoNwEAXpci1eZ62YVZd/Vpn07p+
5Omw7nFcDeGNoLgrEqtlZqCazrM1Kcf+qte1xiQgTUygLNJ3TBhOr1lrXBRmXE6Lpu7y6SUEkX1G
WVMvP6QQHNdQ4FpRGHQwAY6L4GfWpxtGBPWjiI+szNCxcK00tdh3qeMAg//1gP/eFf5ghg1Lh8IJ
nAWbDzj1zHRofOkfbRZFK+JpUL1Zpnj5dVd0ynP8GBasgMR9dLgBDYMTEndyzVYjUM/KNmuL75bI
RSTcguCu29LxvEYp7dLRMuCwvGFjmZKG41lzt1QL6iGqdvquZrJcNR17frHwuYXE1jYolkBuyMTt
RX9zTTGyNKkX5MX3QmOGlktWxTY/NWnAhhNWNQNMsvLaZLxMg34YLKcJdFcGLoxpJ8/9cvSMI50i
kL/URlPJMzuUE+3peZsi+RI3YnIRecUU3NjQWqI9L3QUj5djIuMudkiSTK44hAeAk8gzFeBNBgY+
Xtpp38N/MBENeKlG4tf2ohAVq1bSaib/Efd+CNpU3nWvbN8YOsfO+whfkYMSQfLQyCbGUxcijdd9
JbOyWCENRNsLzvKxfq917GknSVJtImrxvbQ/8jkow7fMzjx+2ZKWwtFZtg/21JZZDuL167kxN4/Q
voWbJJG/5pbE9cezqcG8IUNAXSTfR5pWeop2iVVUTpdHeXLMmrLDIvx1j/OVbk5HvE0Kn4jkq/pb
j5UmVdClrPvGxmaajF3DJ9NiVlYMxyjbUsjvXsRGTMLObOrKP7VAbjBPfy3GdLvsk0XB8KdsTAtO
Adc6mxzcH88fuaiRtU1pKJlepjxLa+bUeSOM27wMSjCiIK4yutSelYcf28r2wXqKQOT+0rdrs80d
HO/sktapTb88STxbXvRMJ/bgVB2V7XltGyR0SzH2+QkmEQmciHAPUSD3kI4G4QgI5mHeBvDcx14U
1xP7aJEy/TD96Z1icFisWd8e/nrEdOaXbBz6IVNVvHl3oysinacjjqUXZF1ZWV/aJiOg5kJrE9S8
Had5i0Q550cB7XpM2z5WDC9+fcfXEeFOU5o1EQL9C6+X05Q2y3BM9VFYmGyiaSVibLoqk7aowsNR
DDFWndelU6RAB8TJl9qiJZbRr4dkziybDXZhwyXBqgFB1ATODHbJsnTMo8z8YtcBw9qqC38SoDZY
My3du3WMkrQBsnlBPy1x2MrJpOiiBNk1AorghPZieisvY9SZJCqy+FHYJZMekB7N5ZlX9vhUGLBp
iIOfymoVG5Zmq8LWLavcAZwVw31maLO4BkNT8EUmirJQaIqNitnQ6j6mVtLkwxfmt5OlqnWJqTUm
Y5hf18RGUs0Z6rwcLy0zmzh6auQUgPQyTfxhOaaS1v5KMaPpvoABaqijsyKG2cfaEdYkCw2FKca7
pJisWwOzeRSaRQezVsPbo8Ow9pDHdRE5Uqgi9TlUUddWYNSuSJoISyJQZoTfNvqZTOFUpvMrFjtb
ozZCFjAXyxQ2gmnyNxpJu5HLQZbG5xZpWFiHDXU0A7tvYxfxcuBnz5mFmTuauuQo7DEJ3BJKSObh
JIly0LOitz5XDcUMqQcc30P2dKyhHx4VPBdLrzPyvnJkwgYoPGm9DGETjB60hNxbUn+0ZGV70cqr
uQ1jgAXZnmtUfcEDpAYWft1ncFRb2Pyyy6DKPrEzrBWsogkOP+4nIJDdpnhRQ6Tac5KnOSQRcQzf
FMt6ir5/rW2uZlwRg5+cAIwE7txCJDaPGkC1KsMn/fA5CAaZeE7dxKxwvQ7pszNpjlxjgyLQsrAd
ZZoqChyty7B8R5KG9cIpEHEZJ9pPDX7qpYHF3LLLe/+ahNix6LyGy0VsZXlyw6Nk1OcpMun4m2kj
TboPvKWkR8IsypQo3BIxbNWsuk7Y7ZkuA6/PHZmSlL5nRFO1yDKtqBv1daM9J+/tcoycIGs1712/
j1sshnbU3ZA4vSEiHq2USRt+IZN64L5LeortgMNCdQH1EEN6fn1cBxaiQ9cak24cEaxjKhbHyGJ6
jVNiy0GuWmX52B5KjX783MncDC8bnvjegvHapO6A2C8fHOnXlVqo0Oxi1xeJf4SDmvWizEk3nngq
I+SQdjQwV75R2QFZFthv418G0fqx8UXlpO8/93XP6lOjqjPjHB7Dam6EllJ/Ga3Wz3KnyHMaVJ9U
PybxoRciZ7Mac26nuaPAHs3AtfRYlfYVTSM7uwnMIm/7BabKUN6qpu464sZJV9HoqPayUtgLcGyR
yEMvNWJ5pqhlxPFhKwuzSoLbwM5YDS33lNman44sbzGlR6qrIvjEJKklWWYZLwrruMEWQpC8z0Qf
l/4yav26a993wvPDcOXxtGvEuZeZrDyWEQ+mxHaPUCV2inYkcOtJZYedcnyDy7JGblSP0XDc+ZUR
hIddmMLbuLHqOAxsW4SN+DM3GimqY0yOzvDcjoG20LOmAOtSTj0wu5cfEjBuvNSbN40wTPAMxS8c
3Y15xcursSmV2b6LpC5884j2hmFZ7hCJuLEO+yyiaeII3k5+kQgjxHB8hm0Ktu69AX/iw41EoIT/
YeiKrrA+Rp4RdcnKiplhFsdxMyi7/SAjJkLllEpN8b6laxHEl5bvecZ4wnlSQVPGUMJkn8Jql4E4
MZinreQ9DcuQJh+jqItsb9lFMAT+Mg9xT5t2YbImkYbWSIi5JH4whOWCFHGk7UVWE0Nkf5q+maG/
NEqU+oI9tLJ0NWJMaNa0mxAexKUymL4E8oOyONh0mTg9DyqM3i0CmjG5ioJu0hhL6hgveYV9g4ss
tSaTz9vaty1XdXWOCTBm4BuHtdIpPldshhrUYoT6yghRjwVfUnnoLQkoAriMhhM8tOCBKb7SpJ/0
nHEVIUNmNIYGFEYW2wG/LUsENOVKhyGYltvZdLBKN7QD0RhAkDdlc1lHWRNm0JcRjPlh0GAHuz+1
I2sSOQTSxXghMbPQA8Oj8soz+mmCSW1MyIvBwHuJSifVtC3FR+Fi7bKDDC3+OAzGuB2P1oyVV0gj
BnhP9EUuL2LBPcVc3ikkV5zCCih0sZ093lgpfKUVGdPgvHq4U0aDWaPdLcdVYhTTb6wS8SkjoTYu
tqo2Nh+/V/Lmc4jCzfjUMosUAtDMCNqrOMSmgz4MMzZg0KU54k9VOr7J/JBcIAno58oRG6Dysa0x
1ZD9a7R/nFE1eMKhcdAO8oNKmxxaas00wUfMAvkrjT1x5rXKickwkV4/xR0nWKOWT8ortdFgXmAF
wa5txhSYIWI0t8gz2dGjobGnDCHZQLuZHtKLE+hH8hAtlsJKpsH3cggwT32qp24CHki8OeQlsYIv
oxHypn6HkbJJvZuJNDZDAykxyOlbaKgrtEPVDsPsqupgEn2jUGPsRvySJyzn1tIgIouj4xFHfvvi
0J+yRWTZhU2ONa0if8oqVB3wDVvLLK+o9DNMn0qAsWLwugXZ/VAhQz99odlOL9gStPGSZGRaDuko
Jvkz7BoF3Zcm8RM/XGW+je8NSkZ9dhRXA7bVT9hmroRRpWrrcKtyFbUa4vQhi/El8AA5Oo+KMIaf
b2k5SvIFzC2y20VRGnUWuqTyPXQuogB//WtRJwXyhgmSlkgZAKagObZyf1rODfwr3ouHRkb2KgZZ
7Id3TFVJnx/VPCdp6iaKJ2nreJWPlBxVtMHng7qs8ALSKJKztGzw3yHtkKASpKNIw5TYoUjO2rj2
kBTodITeaeDn7aVEzQOiAG8Yp7nfKZjyaNWz0oSFsXWQNPYySeFi02VvZJ6qjoWCq+q/EdlHsDd+
kudxfLRNkkd1Euho1QQJ4t3rgVe4Ze+oiAKo45DdrZkytxMoDFufsTdessDOu/pLybqgk0f1Zui9
8iuoiBX9GGNEMWoPsO07EgorV2s+qY/2xTRrkDOfpvgmDWNXcQcN0MacxluHoYkXjQmOz5ch0oyG
EyYjcra4VjvOlIOUxSDTU1ZQjU/IgU4xbCuaCvNqk2QZqUi0t2qyUnvmse+VI75j3KS1PITlyMiV
gsfIRXo0RuibpoidMrdOkJgQJ2ksp/VU8y7E1oIf2zVMJZMeykvOqgGWJlohsp2U16CAAfo1GzvG
DkOUZD6a41oQjPJbB3rmGe86r9I6PFMsmhKAeQN3d2rFHpP1J45U+uAtey/C/ulKdoVIqgVSF6ic
ciwkgeR37jOKkBzOUAH8ERUqGJXM0sltpMKbpps2NcXk22gyqnNkeVlIQta+60aRetaneMSm9IUG
mUZWYSxQY/Ed9hbzy+iKERqIOJnG4BWZAeOP8HLKUiUh+CqYtUrzrvgu1RCU9Ir3iUzOpCyLwVtx
M69q468uxIa8t4RHY4lwqgS5ZcO1ExQAXWJXpIvrz8QvI993PTGwoD/vLHCb8ka1YVua3yqUZmhy
qOOmTZVrmGMVX468wcaw08A79Aj2Kc3BKS1LqIY2mOVppEy3xZuG1TpWh/22frEdyQbLsoiQfHVR
CT1Mw7ozN0nSTvZPDf5kTcD+p8UbVun0iewuM+5F5vSeoMTAJwZ/mD7oMWQn0iUi92nfIEy8AkvZ
B1v0zsZ6oMUywkKdVqVKpyfbKQtOCUuEEoDp0SbXPJlTw3d1P2hmOdTUxP7YBJbf5U5HMmSm+TB6
yjzuymxa5b4xTunACrtfeOGgZfVxORLMb06Q2z/D3skkOQoe0HTbkdAKLq3EVDEuNhFbFkajFTtR
VjT8U7wxWPEm0VjirAVmg5GUUxKy0lJzvkj9tMw9JyhlY1w0oSgw5rrD3mT7LjT9icYFvEcfVptM
Yv0vd9/WJCfObfmLmBAgQLxyyazMuriu7rJfCJcvgARISEgIfv2stH2+abvndE/HPEzEvHRHR1dV
kiBtrb0uG/t9wwVS4BwpmsReNrmKLuJpNa3+siazZo9EXySdmcax7viA3Xj4cUOgRV2KnoANDH+X
mjDg110UDxn7B+Lrt4YeXA7qA1ZwhOKWhn+RtroF/Dw0s+ipkzLFVWdt67EbVokyOwf0soMGB+Kl
K1w/X679H7q7X/muy8fjtbOwJv54J8PvhLO2XgaryUBV/SiNHBwwrgJ9AHbS33/Ub0QTdhOBVRaf
BcoK/0wvbf2fqLWViZk1gJL/tUaI8FKWs2oofQdP5WV152l3eai253jCkmqKR/azOP79tfxKISCh
g/XD8PYploLVxzqPfr2WxsUR6FvePiGChTLWJ+EFjxuDN1PUuwR0/qf7/NcPRBDyYihleQRyMf+N
V4RUQMJhJM3j7CccFK3AiX+C6wdl7ufO/vsvGF5ou//F7l++4cWzn8AsyiKMx/ydyPQDp+20DOnj
z4qxdvuFtN/SeEuSg6eGuQNXza4f7BpvvBrtdKnnsUZpCGD8xHn0D1f060rHFaGVugzngrE0QQrk
d8lpy0mwZls8Pw4/NtUKXIc97q1oUNd75no8go7aDTszj3E4AFoE3eVCuIpnu5duRmd/SMZYJtBE
UFpgSZvVjB/H/mjCu36L0U+W6w+tSP0os3//JX5/jHhwEGgIXq0NSjbEO39+XTc4d+cl8oG764y4
VKb9OxBSJpnswxYwSzEK+f+c6koggMATi/fafbeYX17i8OvnZR5oBLPO7N3PY8+33QxHl0RlhU/T
YEzRv/s8UP6XkBQ2BoYQ0u9zIv+8R+O1ARPten7341gCSL48jUwM2BeTmS8Hxt9/4G8qFJo9ODQw
dje6DD3Ey69/lxomsnQN9yr/TDgI3Z8LMErFBVTpeLw0Xitz01iSkeoIdjE9QBMoBoA2Uy7x5LMX
vhKUi3+4rh8WkT/tILB9EOK+D/y9yNZ4R/Sv954QKCtZ35mj3iPSmTqCzQ03w2J0hpXfzD5B7i2l
acGO5sXY7Oj3iiVpl3C8xnkLa1BbSqHA3dxEFOwBuR+bpG3l1YbTPZF3je9F6LeyiSAafTDzPKKR
0Tyi01yPg92jpSSSpGasmE5Alt3EPpRxep//UOREinYifge/Xjj7W9F2LoeVx7q0D8FqcFhIrtAq
ZP1YDQFXqGc/IUYW4Ne6QvwABsDYDOU+/V6IfjQL4vvdXLsxQvFFc3c5yFcXBYCkMmJA+lNkcbsB
klKb3cVmuMCx4Ac6UbBY4LkRxcK9L4RZxnAvJqPzqa9SlQ3cFv9FWsw4+LriJxT5joGgja24v/vM
LsdwNjtwQ+gORBrVikl85AjbJs56Ar2hb8vBjxg2cgQjP/DhJQZwzeO7dFtyqk48JcGlnTdOgynd
fnRS+bqZeK46YUcQp+BQMugEBe8WJpsysLJdyVjMcN0n0X0+5ypb63bG9pyfky13u3yGYnDRpIDi
SJTeycVABnjuFfjitsI6h9h+6PQchrwcQ8DGbxuaR8POSerX6GOY+G1hdyC+GvUw5TkXMMROJiDo
ZTHv0C8lsgZw5NST3PBsq9VHu94KEoBbcCXAVZiwcqNbs96I3CxmL2BqWXv0wznTUDb7jpgjJcOy
vqVkFFtXNRSQGZbobBr16wTuJLAFQg8X0exnNZnhqmnTGzai8vLD1A1wwAIHf0dKoK4vSG+DBxf/
+rE0hu94bsoGgaZLw4oOb7PTJB1D1KJWZriMSMBmu4rA5c8ow5I9qSkPhsPYJ21SdG27PiVbn/Bq
69fm2FMXX/Uk3k+j9u4KXIR8zHQalfCndndZvwwErK/Tzw0W9RVtE2kK7L7ujWs1vLakl5XPwwbd
5BAvR7SrIIWiKblminyUAttxWlV6k669qjLadXi6JNAHnnlac9nbdzsfFlIDVy8120g8YMWm4+dO
2acopOpa06C9Hp1Z6sSARIZNo71y0uZVl6/sIVPdDHeQ6r/0Zm6qoVNtsdFpqpImn89sj8bD1kzQ
cSeVUPxptk0l5VN2WPEnTwwd1Zv20h7hnmq+zLkYjsKHw44YAU8OHSfySVGw68UAksUUQSzbl9Xv
7NMQTAmacTs+ryzqaxIt5Exhhu8RXwjiGwqi7aAXg2EPPGseQP/1cPMscf4lhFiDjiRU4aOLeNcf
1DYFdWjG5dE4CsoApaAym7fnGAEQUSTjysomy5uOvfYuyrcTPAT2s4koD2tp1YJGpR+7rXB42cBX
tiTZWAVNoM9jDkNBRcOFP3gXC3Q6o7xOzBLOZcM6+Ylwo248su/XJg0vK7RJLipo69azByC9JZlw
J/DXwbkXcRdVDNXvS7iu8VTsOws7NL4q+LCqef06B4Evoz7cPxnDZQRPgIKtcd8NVm43qKGAn0jb
Su2r8OfUtjMSAaHq77YwQyFGU1S6Nb5Y/uHqVWftZ32IlI2uk2H0Bbja98m6fSa2ae5oiO3jjF0q
kIOkL1o/ugzWbhnXNFumO9VR/WFTHqiKQKBGgMAKuBhEmfVtoorAxvQTtGVZxNEwHSVa/SIi4/Lg
w0k8mG5b4BxelvZl7rb5VXs1RsXsrS+bUCPdwHF90EwZWDNsPN/tJfVsvc8j0w3ltDv+iY9qLyDT
jO/xvom5UMqFCGBQdlKRZqXVpDlTJCA+GZb6Gw7G3kE4oBYf2ixFY4MZPaVtb1IWwD4+hCL/pAPA
kooBYcElzc18n66pOKDQp2mZ93t2tYSyu4fbD+6MtdMvkZzU0VkfHrly6ScdNy8rOt2XfR53dpwV
3Qo+j+3XDTfk2C2ZtTWA3Pa06DxpCk1naK6iXQrSOXdKc6GOM5BkWLSZyV/yacnfYq/iZ64b+YZ4
0v7VYoFXLpPRLYU14EhwUlSzn5cnIMSgSNbJ3QTaiI87kdMxHsIGviUQwnfdhkAFHLCoSIT3DIxO
ItKrDNJKqczEjyKx+gXOpxjX76JzSKb4wNPYfACzNt/nU6evwm3In8ZR79et4TMSECi5aGQR4pko
Wc7a0vV+Mo1+1ozRz7FwKA7RvLk7uo3YPGCl3oXxYq+9ztZTv/oY4SPLpmOTjrRCgwvnJ4iL/LQH
urlpmk4/7BHrXhjIjw/zzpZnHPjtFTZbdruHwQInZNofhrxJbqBRh3G5jPkAo/k2xVjvejrsbSDv
BUj0+9ZLNZfwdpCDXvn8QS2WIgSV7PuNzqm9ht1RoL8f5XMb7/mImj36Os4Euwqh2pVO7fQdc20M
bl0HX4IG7nZysyV07/NyGz3QapVZkNLsRiSxy5aa4BUbw1IMuWpu1kC19+BJhruAbtP7YdGf8Dst
qNo+fG9GIBhuM37ncw5zYqLC/pxLFX20QWPXcuhWcguzjn3pI+fmY4esDi3zLsyuaSM1O+RknPLz
2DFVQYmle+GgWFcs38es4PuSu2KMm+lOBlDsr7dgznCvU7Iul8CWg1QTeh2up4nO47vY0+Ahm/Ie
WSEkBmTd5Uo/8rZ3Yw3Rduuux17Ivgr0lMAv2DRhcMycMfvjxiZEM44X6EGqfPZ4Z67AXZNrK84C
XbUeyjADcimT0TbuFnwHN2Vsw/Z5zXaEYSQZ0huY2ZqwWkNAxOsFrfTyPunRv2nUEa2WJAVwaicY
g67ckmbnJPJk4s97vDWRKzY/k9yeIxQ7cmIUnP5xHrZJV50ziX3Kg1ZweGjaIdeFDpp2QDSF5v6p
j+F7KaKODg9yC4P9uKJV5CXJ5ojcrDn3UxlpMPG32YByWsFmu1cS3NSZR0tfIjIpzkuwecPfDVuQ
5nuM2z8RP1ZgWkZx8VmpKBnfLQvlbKm2lKdDBIrcSOwHBoGytOEWjTUN7dDdiA76ajFOIGrLffHz
VMTjBukms1xcTT1NZN1C6rsVPYjOivveX8Ut3opTpYx0GUgtrsOTaLWCoGiTbCuiFfp1ukTLXZDk
PitH3lBTZMiZgEwD6/Y+VIH+4nJAk1irLTpK2YRxjexQZKMSEK4LZAl1HWaytci69HELqMwAzCzb
+qFEJV3wA5IEPd5ehiI0s7Tu1KCKpJ1Dn9dizMKsq1XkZZLchoFL7Qvk2LG54jOjn1rnPu571760
nfrY5irhBdqE8WmFO6NuWKOPBIcHQZFINQSsbL8etmi403FvD67Tealmtasig9lbFeOYjE96GtJK
63QrLOsp6qtbxs9L2+yHTA4Q4lrf3EIjZKQMvbmE+XDY0PvcdPFTBguQrnoHtgbrAQumgKNt/RJK
JR7UPBlWmyxrb4yc5JOdzdLW1reuQXptbLMCObL8NEo+V9E0DwcxN8nTJEhY50snr0WTBLeR8PQ6
UpAdZWsgP+doixC9azDx3Wb2uHvE8AokboexIrmbTa3CVN7BAbguJ6XXpsjNSnw5i5aXNDVOFXk4
NnCiw9JoTybFl6s30NRPe4OXmzZQrucjh0JWaWzKtdg3oe9wyuPw71MxVD0HvsAlNI84dfqDRTC2
tJPq3vO+DT+CO/MH2G7yoyT5eMhUxu8DTnTpxrR7JdP4MnB4uVo0bocsavgH5EQXWSSxlB9i0uiz
jeLGF432nJU96M1zoyJ86ZaAo+69K2EFjd9xtCVnt4b9Z9HF2UfRtOGrCOP1xkF7rRI1y1MM0vc9
6PNIXGoa0pkxJ/Nt2jQxcCuK42UR0s9UXKyiG2JcOLV9ZN6kY0FfD2kPKRN0sExPUzL1sjS69wvU
ol2C7stWHpbxgDpSpEHPk9tBmeit67pFFBECTlPBh6xjpcDfLUFgYU10m0JiLbVRVqGFd4MG1hLt
eVRy+UOha+tKoeKYfMTBu+oiR0zLXQWLSKtF8eCqn5Po5aL8H8LdCVv0W6DeJYnnbxYBTRwP6DwP
0jbwM8kmiW8gvmlksWALKXQLSHPjjVVvIlp8XxoQha7o3eA/L8uGvYJNiT7NKvCQXxx0J1dAU3P1
xB1SafPcwvTU+x1gHsbPr0hvu+YwZt1yTRHUQy8LOLJUQzMHSR3MI5IDZHfJ+8UMw4dMOV8KE5tq
IMFM7uyahU/Qx1gOXw8wXJEuazccV4CqM6rftNZ+7joOKJcDesKHEci7GLG7oLTNxUu3jSRRtVYO
/nt4SrCIStqNHafCHVqXQgwZRckFQJquL22sK5tt7iNg6nhq9tfJ2Em8i2S4mgpdRSNQ0vJU7qrU
oW2H7RiQiE/0XWpjJOtEOPfxpwHGz2AqXcA8bw6QvIQntwJBTpmX6LY9VYXdu9HYMsOBm2xVBwWK
DYVFJoRu1eS2ZhTXG2tA6ZTGogFT94ODdxopUYRFcnvQVs39a9sKKttqxVaBEIKUUDzpwvlZpsuh
BVabTrazwfjNzMa7pO7gYBqR2Zuhlj01JIJ6clSwOi1TpTcaEH7PrRJ4DjSA4clyeJHB4iPcqvH1
v45BnhHcR8MRFsxV55PXRCdR9/SDbg3URTJYhvxCbkZh49U1ZgRdxHco/hclA/twz760tCE+PcIZ
vWO/zaHJ+w9WrV3QFRODDTxAZ9vwNcURgXK8vLcdCAV2swBQ+jvCc7LR0rbGzuK4Q5/C08KRxyV/
i5md3Igg+WK36Rph+ijYi17CJ2FK2FbisXmKl0T1aZ3CatrHZ2LtvEk4ifoFGAe9QzsflGIc9ThY
ZCXgI7qNYMcCdFc5KuaWI/O5MHrsl2zcNgUe1YEL7UuYouyw0rqdPO2HWq3wzOTgDibJbnZAP1Y3
wZA20LFckytbhHTOaZ1te0yPUO7G94rZ4SWAP2YpIolQXEEt9k4Nv8j4hUwCKAsZGuRba5mavKuc
htPEF3s0Qz7cU7t9z+qc875196A73RWY3P5GkiYuRZTaWx5u21ireITdyuWQclUwPPHcr9lpBoTL
inhSGy38tIrpqBcCH6Jnap0QXXHii9oJEqCNpmNTpDhHbbXE+/Zo+mD1AAjBUAOBokNsuEqSo07p
MlbNyPxbsDd+QzC7XefwkYleJNWKKcmfNaaw6wKRYLQG0x44dCOah10NOKHNle0S4b60gb8wLkDU
0VTuomsPyI+5JjiMNmSw10Qz8usNoVLWdCPmKjQy+zC4gYKwzJqolSUIxT5Bh5pt5m5kKbFVRBK7
vMK8AONDoRV8ciVcGbMDQAojOINAbt216LzHgs7A4bcekpkv1lhkdSbS4Ry0RsKMbhNEtOCOUyPM
F9FmTcWmJIeoFCzdEeknPJjMt0ERwx13Nath5qUFYfa2w3KAtdHkDzYgEt9zV4c0VP5+w8OuaN6w
vOZwR3wNYD8CechVexOgDJuPaC7X7iHjo76grjjqr4Bg0rOmWdK/oUTG2zF2lD/KNW5uYXRsv7Q6
xJ1n6+5hOGssmJF9732herK+MJ/Y+1UPHb4C4nXQd7NRoppmI+IGIskfQ9CHWZVzuZ5CkBZ9tcLd
8scaU+QbE2Ho1UQ5h8FQJ0+YvyAPSzSR11SbsMgzOAk7Pezw2Jt9K5AO2u6Q9Yz6ClFuh8jTMMHi
nvcud6c21fCXmWmHobNtVo/LzYeLuQHdcKmmbIsO0HiglJIYgceqdbFD6Q2QWOiLRWUwCMatmQEK
ps3cxlbZmzYKHatI0qrsACuDel59tsA3vEz4ltDzs49Ud5iTMAKAv5uDC+I1GHg6FcDUW4/kfpPD
UCIQOK5woHN4p0CX3O8jGIBiT5VKa+FgkatiMvb1Pnv8TpvAEAfjx4h4c6y+raab6qgxvlyXZPuQ
oVq4a79MWlXD7NijSfRi8XFJMqMh6MECjZG8jYcmumbdIDIYfZptLHTY5NdB0EVv29CLsw+UuYfb
jmOcBIs+IVtnJygFWb6VfWK4LrOVIvVt142bYtBsaWrb9WxA/dXxcM3DaEsOS7om74OmU/4OzJWI
QQZg6EgxqDH8gJEA7VaMsFLcSXhESJ2tyYamII+QS5gbkoz1GPLuWSReryXOTaA64POqi/XMLvct
fbfGK2joOJLNHRvG+HWGT6ItnB0+xGaUr3qRssCMJ3CP8ETC6tQ6LPlBf2iDFRMkhPFBGQB53GqL
kKAB7/Jxam1w0hybutK9yN4tdpHnJZmR1tCZuAEvkF0FDWHvwRj3GZZBm76paI9rT4l5dHqLTgID
2aOSO7Ze0BoGfST5BIonM4Zdmbib0mrPAwCnsc/9ccIMheERKd6+0iC3Ko2lTss5TmwN+BJeT5vs
4O5bw9eu2fxr3ixhoYwlCBYmoh7Z0HyDMZhUNKHLCwPcP4a0Cd8kPOSvBL+SFIHHjYNp/xWpGXbr
IdMflVuw65j9BIvxcq8s2ZqCLZKE2Af7fd4GAogmpOMR54Ge0GaYuGIZ7CX47Zt1jvQfHGRHxTwa
lRkTb/bCd6F8H7CBPvEupmNJweqflJpCiFnwSiLz/3mzYP91LRT4IP2GA0qMroKKjRzSKzpaOapH
TY2kybuFdzOqvMErm+Au0jNy2ZD5/cbHGVoDJEP5jm4ww2zHNULaIqpiSfzSnYjtRr6fYMXelpcG
4wSSz8lEpbjiko0LLRuqyRJUzCV01SheAn4UJL7gcOB52KekgnUu3AEbGdn6UotUE3+ymweLWaSR
Tw6UTiv7mE7TgqIyKzH4AXUs6UhSAefBaVAFW9q2sKRgComDoRgwHr6oDRltbBoY0WkCM2en5Fcy
BxsmekCShNWuNmrdRAfNsW8F/D6qbS42cKzBGTJIy9udzA8uZgtamD72qdbvJVsbxytIqQx9H0I/
ved3nEuDIRhmTVka1kTF1sxvVuwu3Ar8FdVv5SopIFmxqw6V4apBiJDnGO6yXb4JTVuSD8eu9S6b
/7AYiRElRd8wgf8HN3uW+utgMWiYr/lmmiEtPclZ5g5/L8/9qiVDNYRXAm+GvKjzEJSREfxVmwNV
xhYCn//XUaqLoOF+uEHiZNKQlE3WUQvzliM+QFSh55Do/uECfhWCLxcASR0R0vwyrxARtd/EwT7Z
kCJq++yL+HEB4w+PxijyASsukNDFfiil/2qaw383hOHPMxj+r0Y+/L+b5vDLrLlfpzlAa//T6vjL
PId3+ivmaP1vfuXnKIfLXElkyqD+YAI42pDLvISfQ73wpuT/cQnAQtOjmN6Fn/rPUC+KF76mEbRp
NA7ITcOf85+hXhg1iu7gEghFnhcBepL/q3EO0cU08CehGTke2AkyjDgiUQxbRPSbyC+M3cVq8/6e
w8eAnRaHxCOL1AqYcRtF6QOMk9oc5UAmfcAMkzBPihXUBUYWObn6uzkGVisyMYsLkSqW+LFjiK77
PxCUCAQpU6FH+OoncdXuE1nvl2EmX0aiVnAhmZl6hm6xYzCL2lC2sAB2kWDuKHPa1shu8PPIp/Db
ZSIVEgWXIEEA0xSsuqw9Z4LOGFHQ7qVfsuExQb05trvcqzgfyDt0dJAuYR23CEyglxDFPiiNuoLR
Ti9Qdt9g++6qMQkwlQrTwe7SzvWnft/5jRe0P2VwTH5cuY1qShSoST2l3aPOmOgqI/127ywsaZWK
1lHXscI3LpjdF5BT86CqnHTd9dwIdNHQipd2Td9g2F9ejEs7fgfGNKjw4o3sXa8JhXe+RyS/HNIN
NtAMrEfR5B50sSFLv4EOW9CE4klsr80mpyIAJ2VBszbtE4pEA2Mw4iKYG4TLP/VI013vq/evtO/D
5JhST07tFLs6T4EnSzhNx/CQYbhDW2R9rP7YtIeMBgeiKVElx3NgJkzgChKmbAlPAXvHxJoBTg4U
S4LvPSYWYW6P2SueGKOrdMi2D2gq5/Qe3wS0EprO0VcAq77qiY1rQzR41IB332CcoHXX9uLKwEh9
WFsQp8nc28rKLnuYdwoefupEW8EZJR8EUjjnTYI4JOMcPoA0XWu0sOm5odkGZ4ZO0i8rvOGVh9EB
qaUQ7GOHV2V0EA+QdEDobwrUDW0Rs78lk0V89BwJumL2Vp6AQWQ1bgRV5egw8+ueirmTp33qQwpE
3W/tVHRI7OrCjoberI1ARABRHjhXQOeGNIYVcMfde7CmvZyHocsQS5/6tcoCn6v3g8bRVEAsJtXW
5Sm4T8wRG8vY+8thGqFVOiPPpfObVLXdl3HONlWC3hJZgbDmGNy4BEPXIFV6cI4B62/ctHTXaTOt
n6KxSxUQ4WrrTcHlevLt1iWlQScI+gt+9u4KI7kieYXw/RDCG7otYYnZTcFyRfSYwQPe9/e938K9
7GYHXkhqTBw4yoZlyCWqrQeQ4RJah2qUczdojCxo1IDGpezwNIEfRheWBDH0veDBlLf36UR6U+rR
jtmthxvpbjDJxa+aYaBQG2NoFwlp4EqeKQYjSNbfBVIO7uCaBv1MEpJUV+PA1teoNxKRDT+3EJPN
4+4Xvj/kNvgc7PmEPRWk0pcMoefkDqNMzH5YMP0DRA4mSrz6RhJasM12z9BnI3mE8UBD4ySUtyD+
gIOuUIm2J1ALXp7g8lmQ2hgGZEQG0kXrKeNNfIql0t/WgL4kNmU3MZoHZBBE5NTVKgAbTxrAtmIq
CBH/NuR2h2vuAUAL+xH4hCNr2qKaJRYEpthmDg45ZmcesA1k6Rp4f+NDjInKYvR0FT5JHBlrTD2E
LWjjHs9KHlq18wpptvghUBtxhxhW8yrNeXQt0ymvY8aDvA56xNmQi/HhM4SwvoJpIMJzFpja96bn
DDIssOMLIjTugyEeTbWWlGKvAU9VAUcDMIYpkKRuW1oOiM6aGiPTWn2NH6AgXwKwH0USpWprixRz
orozNUGCEPiGflqRgm+YYFN5C3I1wniZtkhS3cYFQvzgVmcdy7pZxhUaqoS6RDEsXllWIDM+PIdb
G793K+bOYQkvsBZ7oHekz6KrlK3ZQ5r0YdUuzVYtUQfbTT6BTpv2JaqHAJGtEnq1f5waQ++GMbIQ
0jA0IrxdtZS3+7Kn/MhmicZq8a8tzMWIXKX9HlZh3wysdI4sUMMd9/Z2REt3t2+heRzBiyE+gfOr
fQi9a3RUcDps+3Y1xtmSJWD2IU41Z7BAK2wzTIQ/ENy/wlP/H0/H+m/xFF4ODQD0HxPiX+AUxhlM
Xz8v/We7/BlT/fi1n5AKg66yy1SMFND3Aqgu449+QqosxvulEjgD4gzDO8E2/wlS4W3uCax+QE3w
gCKijevA6XCZk4qX7+bIbiUMI7UultV/OSf1O/7/E6Si8OnGeUSQ4MfkEPIXSJVEGwZfyN5dSQwy
qCKMkKm7fcpLHOWvWyreGHEc/od9qScw2CXmspnC+02cWShUSRb2zBwT5wBZt1tvhxvHLmphkN5F
2GUFuP+pyLiD4n2h4UDu7gcaj6SaW6R14eLKDyoP+jJPbV5mefSgGkcqNNqQUbCS63AGRdqG+EwY
NlCcMfGuhN2QVFyYVzfkzzbpJVpHGYEd5m9poEg1IGAOBn+HZuYyfVJOv4asU+WeuBjAIAlqZCne
g7F4RJz7zWl8fJqo10H232S7gJuHl7HE6/MeAPVMEU34Pgg0Q57X82sacmzZy/zMNcDXw7hZWLAg
X1QuyE5aMyCYZakbg1vj8qZulxGZZC6+RSLwRZriVkqmTUVm/FFk/eOCYr4kvgJuA2GnsTemajR+
yhFcg1M0qDuIcpjZgZOSU4w/lYhIVemc4v8K+rAyu9SX3+QUqkWfg+zfo3QCsMAtULB61ckS7g+t
HB5yvCa6Hgw+cgDVcZ3QGZe/xlFtgZiR80lFRfb2BW5rKHCZZVUup2/bNMurOdbQdRucD6vYItTC
of3cDAGKuc6fc0KWOp4GVRoCPvFCGBzowhjSWC4qNc/NM0RZAd9ACs9IMOwHMNH71cpw92KDD12T
7MTC4Pn7IunnjVUbnU2lMqyDcIsfRsfAHZAcHq7QAbThH1CCHlyPi2q5oKc40Pkh5GBwJQwY5yxH
KUaVxypa8LNgqe96EwrEiE1UZ0ASZdqkF9odC8sOI4BVktxhPX/zOeg0jPhlxbD2b7CM49nv+C/e
JL7AGJGpWhcGXtpJ/M6Iu2RCIIUoU/stbGd5qY1+/f68xxZkpBuwrBC52A9thyWDzhuPfgbRiTN7
OJOw/YZNjlWd4mdZh9XJMiwVedkL7bxsLwMmhuFggyAS4kKw81jhlOjvINGf8ILU523Hk19n7BNM
0mjOKwJ3t12G3ZFn5jWDKaBMkRPAhsNiYtiN32/GpLAp1gA/qsT4hjxQVDdwLZyHCOEu2mDRDsI0
523Kw0cQlarEPAM4IPTmynhRComiKKq1kKQaNcUtJQ7X0HbmmpnAH9s0Cm/+J3tnthy3kW3RL0IH
EkBieLxAzSSLs0jqBUFNmBLzjK+/C5TVTcnddvu+Xkc45HBYZKGqgMw85+y9tlmHkDu6xdhmyI1A
O5jobNKC7nzJXQYsMgCcml25Bg8qHVhUU0Osttkcqa3OcwJ0NrkdYnl+e7zMdFkOOmYyuoEKu3UJ
nxL1aslJm6/bir3sFMV6sZ90M9syeuUxzNwyePtutZy3r4XFpY0JkSWEW6BgSBggwKpoWPP94ahZ
dpxwvH0bWdkWK6q3Q2mrNkxDquDtBljvcB7x28Ra0EXNLGMe/e+ttXjL4e1r7rAE8BxwG01MWLdD
KsLXKpHaQca81UXjtZhLaAfsrqxeNPpR3vMViOxbBIsJcSJPj67xNOeYxQOjEOFJb/ri0kmYk8lJ
7t0x/aRFyexrGKQuw8zItjhrkqBfdO0QSZ7TcpHicnZib+fY3GQFpLlLjXlcsBQsX8wbXpFXub5Y
CmZ31t6LFdJQbeKXiXEIrNa0A6fTTRQQsqX4bJvjCH5h4xR04ack12EeSxN/UcSiGAkWt5GvTnMy
bx/2xm1MruV+EcW8rzoWk8oahgBmMtCDgUsYe8FT5FTlIee0e8gd+rZva5PhTQaFDd8i1fkAuUd7
4HfHN7LhlmikdWvMK0g61Fxfdoxbs3TkZqqnCtMRSqOMCh/xl15cTtSN597JvgFS46OZeQLePmvb
k9kmy/mVaKi8nVXY2daaunajuZIl0JKMekAW3VCO5RtGiWrvhvW3mmrIyft0y0Nf+Wg2p5OlqWQn
muazi0B0C82LI17tfMhLq9xmWnyjjRR1ZZf6JvDmE+UxuFZNtUoAz52RzGYjwNdi0uCWwh75yDwS
16jNicDeUvy1eBmXJv1kpOW0EVXqAV/WjQcZIbZo3bFKr2ampKcEgoTro5FgII/eweq3ayfUj8uk
u4FGZgPntoWKnF3DhDgN5gyx7gRlu90uVlwJzB+1dqrC/pWRaPml9YbPVqKXvR+ZU/bNrU1tsVkl
6JcHPBjjgVFHuWOeTomI8An8XJUi0cpTa9A2EVvRBuZKeOWN5aLtlFmM7TkzcHcfC89q8wMe7E57
npHQBjFUcHUZxp7ZUQgrYQf1zGTmLAfbmPEiw9u9K3BcnmLHfnh3FLv5foJ5j7Vc24q/nGss+lW0
Hp3VSvSrb0l5WBCxqfYHJ5lnjAnxtyRjczEL96FvSpPbiqfOSrjT//h1f2lRrecpy0Y/hbDd1cmi
/qVF5c2WMXtd1R/E+LbY8QyaSfalGLXMn6rs2x+/2s/NVY6I66utbjjDAvBCY+7n7u4ygn1IlqI/
qJkbZD0JeFmobSFk6N/f199FwJ8EJRhoivhU/3MV8D7Y5TtT9+0HfuQk6CBwLU5BBios2o0mDdrf
zv9rhIJwhHgPzv0tJ2Htm9LmXPFeHDRZqwDN/Hb+J2CbDp8u4JAav6Ur/EAA//ZU/FFOwu8Q/8Sm
ENOwlhImtYnlWj/fQKB4EO4VUh6HSa/CjZEu2R1y8PCEMY1df5btE51WTm0Q3XZinMKTq7rqhfHi
9CgLt3qx7LR90s2ifWKAamzffZL/xUPM1Rn4x2n4Sson+40d+84I6aFOYpfyrGM6WOWrjK3pptbj
YkWlECNQJ+h2vIq6oK3KzPoTv5Vp/Ezz4eEiWQ4IJ6pRfeVRmusS8+7VQ2SzqGGS+siy+wxC24T2
2CfeVeY1pc3kTDqXhu4WNh+T7VxMlpc84plNPk5LsXxxGBbBHVhm8wTUoN0Crlb7TjV9tm1Q9tyi
EavmYOodsPVj3l2KygTmrVeWvzR96KdTDjzGGlrgwMasV4Ej1n4WPBJI4sJxNj0j1pnzXazVvtlx
oh1S23jh6Ak7r4UstLQuXRyEITRWVH8HIrfYlbguBl/rTJduL2SVGHg9B2IzsfQnrWm0rZs5Dz0z
SrjEC5pBVJJVcW7od261WBsHn4VzOGBzCoNMW9ZiioYq56hxgHUW0mqpYPoHObCE5yJ1c2alrScu
5ZiGYEPm7ommN4fZRFdMcnViExA7ofM9uGY27xCD2Xv4mQkjdWPkiILF9462WnqrtzSINyki3ReF
zQspraM3GzdGK4oxv0l2AyKN2UfuYN9NoRtRv9S1rXy2vu5B0LMFuO2M/ZGyWkWbwii6uymBsxEg
GmxDP2F+tstFxvpZhB28JlpFldC2VrSYF8W0yiCjCCaRn8Ve76fNQl8JXZ51kINhaBwl6L6OUj47
6exuY2kXN1nRTLs2opGP4idefKuBteJHgJN21EgNnpNR3szK0PZI1aMvdWwMu0xPdl43DBueVO8I
gi6/W4yZghWsXnpaUjfduLJzXmOnqw5Lri9bD/DYYU6akg6j0SGGcVJq+aAeOOZgAC3avdulghQD
dzpx0gg/mKnRH9CgjKRVMGT9ao36cA1EFvJUUjj5V8CDWUnNw7m0lgmGL09ENWEdw8KJyXYaO6Uw
L+7jSEvNc58lPUekNMzJFRBNnqCyrIFTIbszwzoCLhUWZBtUHVtfylnY5ZSc7g29HL9kNN6FP2Qx
LW2/KijVrtraa5LXgVZndfCKwTKuadmHp6VfzKPSzXR4tqck8lDPG+XrouEH4JTXMw9wRK11n4uw
T9EXeHRaA7srrWTb9Q2OHbrF89UAonimOkVEsu0HbUnuZ7Oc58MMtaCHdI+y2C+LJo82qNGj6qPl
IavxM7xDhe/NjEmDaMxIDKmjmK2gKy6beLVJ1bpZvqJXMo8CSsQqC9DL4wwB744+y7oY0oVHsJMU
1+mC+w8jJMWHZni8GpUiRVaM2rcJFzFua9mGrR8PVvvUJSg9/SYZuPopcpZDXU7LIYHcAGBBli/Y
Cz2kN5ICdxOPPMiMLfpJ83t96j/padPrV8SsSP3shaPZI6qrytemVR4D9bX2flvKPd55jMGKsqpL
UbzyXrvhPCXG8kG1pobgNRvNJWv3U2iEatmwE4j5VfY4Y6oT3mOdf2URYz/uo1lExOuUYhmH5yKa
VEJJC0bptZ+7nFsHGedF2Sz2uaZYHjZDCQ9xN/Yd6SoW+vw9QBR1PRfxQHOkTGh0ANeabvskMq4R
hfFgMS5X141U6EVQhuCVcmcsL3RoOsOn+ozzyxwdCTUqV8C9m1cWjB6BrgtNxEQzxJRhv8FW6XzU
hmLEVpM0mRfQASnEpnTtGQd9DMMYUoIzvpQCzWlsE2OwcW2qzJA56DEyqFSysS0/taJ7JBvEPg54
EuVedN542wOxUxsts8Jh79LOsnAeERazCgDDwJLIRkWvZ1exOYTIZbW5uIzV2DwYWT8RGhL3KCqG
wqbfY4p4V47ZNjVKbQkUHshLS6XlRRgP8WXvLE3rd7WrjlPtVnLrTg3dfXpuRzhySP+4gTSMLrwv
3rI3I8qpVemLOnfWvhhCGX/FJaOU7xwqNdo+M6vfgPR/wzoeBTgOrd0UsuC3udk+ve3hfx8c/+Tg
KKg43512ftc9/h9OTGWB6/xfsQrff+THMJ7oWt3CYI52w1xD7Dme/BjGi/XoyDj9eweYrfCfw3iT
QNz1p1zgAfSd7XfDeJPMBdpXdLw46gHHdP/KLN4wfoZUSIoNyXWtzWldcHm/YhMYBraMRuwRgliF
tZgCcuxyRTdL2qV+UVaDyzQmrZ1u6feZkYN0eMIgi5AmK6q8fTByq1saHheTU6Nq8KmOKc01AL/u
fWIjMLRhzqcMOlnFxgnHgAXanlWg8OZDqo2jhu4TAEc+HJHt5u2AuA9BXVddFWpOi80wJFRenlsV
lxLX/InAqkE/pok9X81WGD6kZl3hCLaftbYc9iOd4pVsCH1QptVlmqMTypnCCF/KzHiImdEUQRJD
3/G9fOQ5AVzK6QNd+kiAykIglq3s6W5Bdf2qVwZKW1LLhisw4KjRjbgj7aUZ+mSh4RPpal9Mg9oz
86KnJb0yOdp5VDtnj/0/DdpZB5epMXyk6zx3+67JmKFrK2A/zq3sUIXNuEuXxmHD1wp+MTrOcGI8
HA7XhgyLl26cxd1IJgLChC6FCNi2pPBEOHVILYrmxW+zvGEoXg/PXWPNH8KldOygiepqYmGFsIJK
WPJGUXj3xjMk9hoWoVD71rAbPEfZsLWjqhYs1c3lCFBxdQxjANdpnVV+ko3yaJPx8sFL5+nS6Eav
3ScpvLNd3DY4uFnorA102Vm/rWnJGMTL5HuzU2HA6j5hREs7h5lbmmqBZITr+BzMm3Kj90i9sMHk
bIhhvMFE07s7YxzH7dilZQD8YIh2s9HpfNBRVclAtGr85oSJ/kp7jIAaudYva3DVFkjP/JqTQGLs
4O7JfV9O1b0omvgiszv1XEIE8EN9EIyWtag7qCGO9I3RONeQpZpNb8ThFpsbOD00XzSDdDGJYRtF
qt7NA26a2Gm860nWbG5h0wc90rVT7IWT45dmngHRNDk2ybgnaCrVyiNoFePY5RiCCVgJP/I0YDcF
oOh9Chlgs4W23ZDto642HkKV9MdxHY4bCuEmM8mwvUea+lkfpbYZZnfZAIFHeMoTkBxLpzKZhiI+
84LIdsVlbivrlMXSfQEqYuyHNmbez+xYiA0nWZZ+sofMTRvWD5iwm3Pt6ssn1eXhBmzc/KFnnHsI
F05LgYasg5EQBQB9dq29nsupONcS4iKH1TRNfGNIwkBiQtqIOCwfbRrajEu8gv5QEj119eoYRt6q
7jKrMoJ2yTDDdvm+Y0MOGidkvAvQS7+Vcd0HM1QIb1cW1ASsLKEIL97E/b3squsmDz36gbr6Wohs
PtYePP5ppX4M9L7Ww/znVE+sDYS7MZBYuw4r1DEoLeN1GucnsGIyKDjIIAIZDKehn21CnVCQqulf
9vbN2DJWXc/9kk5e83/QqP1/nKmyL/2hRG3zVb2Or83X99vi95/5MVAlQpJkDlN3LYep6tvU9MdA
VTJrBcD7hkb/vvX9yJ0kctxkLySr0WLiikbtfT+F86uQOqmTBhAu3fwr2yJRC7/0HUHx25ww4VSR
j8kG/EtHLksZMQkwfocZQuMzC3BR0SowWagRnXB/Og1ikKqeb1RpLKtVlxmV7nikHurVLiUZYj21
LuI5THqk/EWR2cD19fHr1Nmr1JZy3Q2Bv6qouylcbYXrqY+cpels8ogim2G9nU0dPsrk4WjkQ0wO
ISOu+5SAoctp6pazSmXHw9QzhnPqNkTHiyfhRBWcMWFhVgKWDHDA6u8isKe5wOmf+nYO80GbZLqn
NBCGbzZ2dXSWJDyWWtPdoa+xTkB2PqZOrT0nKqedXxe2b2Eq2veeEW3hihO8Rv7gNU4Bd5NP7e1A
7Su1jDeJicMXMSoVY852nodsbZYmMCOGqXs9yr5VuDeBYnr4eQqdSTT+H0S6dVft6oVXjwfj1jYn
sG5OdwXS2/R7g5mNcB9IsbtChY9Iairux3oRlxM9dV9ltEEMbHb8kV+Wc35pudVzmCMzX0Q3kfEW
fWReebTrcvCVad5mc/axlozSnLK8n1JteckAWG4qM443GQK0HZLvIUiSIuAWfJjMcBs6bCNI6tdL
gBoj+dVYnM29szj6tZlp2o51nXCz1lMfyImyPojJZMS0DlJx3Zl4Sph1MUuu/VjH+bVUN8BTFhTG
2qkDNvhaWqJ5qDgxoMfHXxaYldpCucBgNspD6C6IWWRXX6OObp6tzH2w26SEpUDGpmhn4AUhfpjF
8cTBq20Xo7b7qJaKVhKnrEfMXWiboGU7THza/Nbwwv6zpsNwDBzK3tsOO/k5T+oY47URT8x643rZ
KnoDpiawwDdsphujNO9a1bFAuyEcSTO24aXYggpsSDaxQmmF/K729k1tVtkxqgT4gmRG3Q69xe/I
iizPhpj6iwhJGBq8RpOPDhTHCyu3dWr0bti0hIAGeZLiS5F8luVO0C1scOzM+sU415KknFQnR1Cm
3fyNcn7R9i4ynPDb7DnjlTIaVPBRweRPoZDjJKqioMpTcf93+fOWU/yn5Y/8w4X+f4C/F+1r+36h
pz/Oz/zonHv/ABlE8hedBBudy79y5TTP+gcjD/LKYNuTTCQ9utY/VnqbsGmIoyje0QijnqEG+9E5
N8mZFvxtpkG/iWr+QuecGKafV3rSEvgHwtnawpe/zwQD3G5wfumto1Qu3BAJ66wpumG/kJRwUlEt
D4tWkgBUjuP8BY2lcykRAVM7CDHelWVP76GttFflKFylqK7PC8TIB5sTFNO8yiYOrrWcc6yG9m5m
Y3jIWwn5pkf5m0e2+FhWIVTY1ElPxDBvSSerPxGumR4mzW0SEo/HCXteXy2fAVyj3AsZz5PNmhn3
rNPZCQtNcRE6ptr3JhMq3E1XpaT56qkQ10WKnk4MLYiHJId1m2u2ibgyck5AbUHFhGq6LtER7yvl
0pRro3VltCfjdtJ6DxpRpl+JOQFBAbdz8IfSrHeGQwkhSiN6Fl7inYWW3YjJ7q9CQzxgtys3wsYL
VtS4mX29rsxv5jxjI8vpaLpiKJCS5E0H0Qvdq0hBrLHPTy1gp6TfS6VXX0aKsZ3ZsDPWSUOF1ZfZ
Y22lNlkcykr3VT6lB2BQwHWtEa+8M4ugE0b/VLpJiCkpHm+7Mlk+e/NI77rpzdsIDNEBrENztk16
UtLmwwGkmuxw6fcXOizsT7nZTxv8yM6uGtSwd0TG20DVh6inUFCwR8A0mdV/0TzTpyk3B6ZXXZAf
drRgaW97qP5gosti08rwKs+q/Ki52hH/WLbBvoP+cGjqfV0P8luEjQ+rZZeAuLDGPTL78IjANr8h
emihjNFSJqh4SLStuaT9RWXN6YdoTrwXp7bRewK7xklPn7YaxvrBC63kauHgcjUyxBn8ns31iaiF
9jLtdXVvlVa1x9lkeP4Iev8gJ0V/LVt3wWV2kiv0mMtudhzICFrlOnfESAkqFppTm6Q1h5Uhpd94
DfcKYio0P+liqc89dL5zSDriAWiSeWF3ldrnlY1n2HWS5xps+rmIKnmL/2o5TPGMR1gbzAtjlCuK
tYyugS63D6hCPdRWrTrmWn+sinDlGxTSRWpWGS+IVuyrGiXHEf57dUhThQc0x++/G61YXqtqvDDi
0eJ2rJuDhu6Cbm/3GveYk5CoZ2JrVKHzCm/mq6yn/BjNFeLNOZfHsg6tneMi9pmdwvhgWtlnZC1V
hGrBMl4ct3goB3P50LbVjHO00G/L2EaDNcUggwmEgHiwpoqd40FIJM6QeV/B3aQ3DgoQTEKo8z7T
5Yz3xbAKt5ZEPbqJngcDuqYtzt38Io34EkfTpE/QQ6pw4U7fI8/t8EoThYSkVjx0ZUGjcrRPJYa1
AjxlsNhOjuBDpdmtKQSGg1Ad7HnsTna4FEe8Yviaqj7Di+aZLygsMBGAGN7hnK83TkvwcVhM6V3V
6tbXBSd6YGZpHCwxsCsMwtkznoTpEbmRdlsZnGr5Qh34xXEGVgiHxY3GAGRUdn1RN1gwA8/byS7N
9yEwiitcaArOyi3C6uFZI3SShAVT3KZ6ZB4QruttwHhoOBf60Hw2u5krsfQNEAtnj3l/2g5K9Kji
6HE9dyRkVgy9F5VgG5tLZLhzdL20ZbbXOOhSPM/SCZphsldPFv3hiOA6FIgtvaKyXyVu3vAYLTMd
bJV5mDtpgrDMtYnyYdjoF7Q5qquZg/lWCO05NbLGZRRE2Zsoj5Beuyb8GatFgNTrCeKGzqgC1yUN
hNo30qz8pGBPX4Rl7N1KvMvHtpVT7q8S99uk0zJAeBwXaXS92qkz7TmquDc6VLWOU4ipnwe31Dnq
54vikKrsLaQm74PHrnFmrhU/kRKeXObL8NEjWeXAjrgE+EaHM1KmhFtpTC/b1AaDPWveJQLn5qZL
w/oq1cca+2iiQITk1bYUbbQTHuyBxYirrWxr8ykbc5TOHe+yCd1yF0+p8XVxov5qJAXv1TLrdXPp
F+s5zlXy2BliUD6J0d4OP060h4eAv32OxkATYXwjBNG+zG+lP0T1dK/3fPRFLJfNPHfVtp0M98Jd
PXObSZXxtemkIzcanRdPWwU6ld4ve9TY/b4AwHHMvKV6VD0wPIQySMbC5SYbTGuL/h+Uy9zpCx5t
rbAAyUy79eh+FkNknJhiZR/HGhbIiGQDJR/bbcIjfkFCZnUA80k4SlY33ktm28kmL0b9WYVk3rMy
xcewMzazYcubpU+1zxX40VNFOtUOfEt7LZJCHSXi6x1cw/ZWzaP7GI0uPX8UqvdYdGAADA6y+RnM
z86kM3Ru5vpTgan6s770LP990y0IQScr2k9YbzcLghbfaLULid4cS33RJJhZsJOTnOILzCEJK1qi
365tIvb+NI0QwHIQ8dMechEGIq+7raNaHcqYRxq9iZNhJWobKABO6NbfPDA/x0HFhk9ImnaZQBGC
wpTfDKvlqZP9CygIIurL1ZHtMuz+lHX2C0ClVz3svzlqeSGd7a5AMhWQEoC0zazzY4PJm5F28mCg
6T1VseM8oFQ0PiDZKj5TQU5PTLleAJPaGrd6MtPQPFUR76I/VTUz8m5P6xQq1xVHLWY8KDMzXW4T
o+wsGA9JfDlR12OLnnr3pu7q2X5u7fBbj5DOpTk38sUBCDSqnQbpLMBfsSfooFr2ObbQq6SqtfKl
YgHl7OUNG8GQY1dT3uUnV8sarJ2pAXXJzC5ENBenvkmcFznL+qPuhFF6E06xunBiSamF0T8O92rJ
FJ1gMEBgHoj3kukX5tCt9ijrcJJbEZNlBFwQ4NWxpqjYFJqO9ggl7W6w2ycSzke/mRDwEqiF/T2y
nnBdjgcUbYSn5F1/5m9OOw+BXwDa6ZQ01iXFM153XSuln0XsMsA+tANnkcdiQTcZMyg+sYOQlqAl
EaRAJYKoEPOZpmV9bvg2Twu1fhcn4+vKyD81nq35raX1e1FMM6rM9bhFVlzPTNFsLpLkmIU7UMuE
xZRhd4AWaQVZ7Sb7FrhPMIfWbb7E7Sattei4WFF3BPgXnprcSE6dTlkpFOnKjqgu49AGXRU59cfe
tFUArmDeJ/WQYOlvMYeA9Nk2iSq3Y2hViDrjjI0srGB98TUfenrofqeMfE+yq/7N6nEgB1VWQYyi
pW+KL6hmbfeJ0WfhtJ97y6kz+RjWQFS6IKlVQurF30Xcf1PEEeNJAvcfiJ+eMKolRfS+iPvtZ/45
xbKwMqz52zTkKJgcqqh/TrEE/4tKjBsUNdNaqf2QP9HjE5Rv9PbfTKOr8uad/QGjqdB11jhkOXTy
/kIRt6qb3okEdVeXuLpMyk7Dsojz4hJ+Uvj0o0hkWI/nPv8StYq+xKd3n8a/ETD97L6Wv3uBVS34
TkLUTCYS84kXcGkHxW7u995rMpwhAAKF+eOXkr/Uo1DaMefS2jSZGFKP/qo8xCoklISdcpVKNesp
dDPNIMxm5pExslp+bNMpcj/HiCI6fc8T1jJoLhWQWQIVTb2O8i8lwSBOdB31VswUcR82kU7Cb9F/
TVydsfZlD1BAsy50u1qOqvXSsHlwU5KibUhD4cPMkIdmjDy16E5u0rpkFDBz6igIDSwYMLhmI0Hj
DLaGvGcc2KvA/OR1nN2TJRUNxDOhTnKIA13pAshyZvQARW+cGjCkj/OkepIi694JlmFW444QXWXm
Fw5r8EZO9nLGjyLHjxoKIQQNEeoDtzNIJ3HwFF9bGjL9i7TzYoKuIc9ZxdYciILRqqDL0m4K945q
knb/96rx36waUnoMi/+zYjJ4JSweXFby0/D7+0/9WDaYcKNI5C5eQ6fXFs+/lg2c6Ay49TVc8K3T
T8vox7qBbUog1UOXsc7veB7+uW6Yxj+kyS90uFPfRuPir6wbv7DY32jzwiC2hFAEnZDJddL//rnm
eAwbtO+nM1oKgqdHiCzM91IHNC1quFtbk/MpnThVbXU96yiwrOExs1oOc61X1E/vPr1/s8iIX1eZ
lX2vs1KDWtCpzFcIwPursYq5yry4HyiEC3GOMhpJfu+UCPKmgdrOH0arf3EY1iV+k7t4Suu0YYhN
1JZjQXFxii9e1+FC9+IYwJJS4hGXlCv2sy3Dr4Kkr+m7oxC4QvS1/DdXbPy68K5XjG6ZiAcyTXQk
BL9ccYL8kSia7kyWXRRtbBL5HgfAA+aOoo6zzjBPIt0kHFqRF9ogeuZMN/f50MwCNGHZfeHU1Yog
0Sq5wclPm77LYx1mcyMzQq7KNL7JegingLbaDRY870Mb1xek98lpm2DRvUqaeMi/P+//8V39/mvA
xc6shs2Oe8N8e9PvFnvc3oC0KtWeiy70PpQRmxetICorVG79dENDzruvQqGe//jrX++195sYOEyq
FAcXH/cif6yX9e5lpT5FVtVGxblwF3Emm6w/o3gi7S2MP/zxK62C119fibYqOBGAJx6b78+vVDE5
X2qG32ew4dYr4ZR02sLOnQ0/q+KtXhObFZj6jAUHIPSY/9lNs94UP788N4ohDWzraIERsfz88o5j
JoBMIAev573XPO3la6bWa5BLjj2Y3r4/63z1+1HVb7230vkKyY6sQ1T5OEXMRsf+k0KZTR1glNBL
DXMTu/P8tdKGaqNr4G8DBBlWc5CmvfTfD5H/8fb4VWvNuZfpJMvGekKCiWGtipp3X5Ru9xKldahd
iT7MXxMAThFG5qyjZKXbWUSnMU6yT5HrwfxeamKkgMskARW2861zlqUM5jhyQAGlw9eE8KEvg6Ta
Ov3xV0y6yK+fMl1zbiLa7h7CdTQ+P1+l3dB+auLOvEK1UYWeu2HXXPZrsqbHzKrviT6q9dshn2Xv
A4CgwSIKxCGo+dQ6zs/Q6t1VSjLjd9QYPY1pji6SzqtfIYp4hNfsbjgThEH/phWA2oduIEzb4jyu
YoJ6lRVEkUBhAHkOtYExxPkBI7y6M9LohirNnHzVO/W5Q6nQvWkW7FW+IJLZYG2w+mXx9dFNL9Uq
dUDDYp3iVf6wvCkhRj2GpsRNl9BsXbUS4yqbEKuAYkmnz1Vbd/e9rqGuQJPt7MK27unWGsYDw66R
zFBHQ5NBjyP8hHULpUZS1NpHiAL5pgIDeiR5rDqK2lNfkqGCf4AEI7tP3tQfwyoEYT6FpGEVhwjL
8K7h1k5ba2zqnXhTkShmDYCjR2Ing2EVmuStieSk8q7pJaJCIUCrO7DVGGNAfB6KK1Aiz1OuxxdG
41X3EjIi09ZUM1BF5Mura5fNlh4v8n18cdEOc7/+aqzCGKI40MgQnIFepnjTzkAxoMm3CmrmaNXW
NKvMRnVmfij4q8QNrSoc9DcoctI3dY4Tjg7j0FWzY63yHfNNydOg6YmsVd0zmgh9kjfNT8qd1O3M
Ny3QZDrTpQ3IToXE6dRdnoMUWaHLX2L09sby0sIgWCF2Hn60rPxszHnaMZ3ru76v9HOXddiSgCTW
y54Yjy4kDyFJ0CEbqrzXHc08prOJ8LXnOwgBA+urzy+Gsb0pwlWg3qlsrLd2NkZ60KhOhNe4yGwI
99nsjIydJ+V1l3aLlS3yx5D+2IjTTmo7W4vT8Jpuk2lHARJManJhZm2+K1TSeD7wJ9B/22lFzWjf
sTNziNAoKNuQ+QnC8TGkIeqofNuGnAp2dDryJXAXyYpZgPsAYRI3EA0GhrPtDVRGUrbKKHG/af2A
F3Cjl0ZHCITbu2f5ZvYvfrP+F1NbQwJokV81QJOj2CEorR2WGnETwJrdrOx8Puhti0URr7fCxEcp
rvYNMakatmvLeNKqHAKBadoZIqQs17VrML0aptOuKJ5SrK750URbjUuTCK47fKcmkHeQjuIiHuMW
K7QTI3GjWhiq4p7N2DxB2DKyXV9xBduyQ5W6dcW00IRN52q8yl20z1uNR6UhIUT0pwaru9ow9Y76
1XbI15k4LeeTYiHG/iuwM4+uNxeQI+UBs3MUqHoOEKWQRhCiUZubpEzCzdKHGTLssak8EmXH1MLX
UKcLQLx00S70UFk7UYWQ7LFKOtVWzMSeHuNEjNE286wY2Q9/z1+nUwW3T0Q80jQmwEfh5mofG7hx
wFwSniPjjJUyobvsDpZmPlCLGP3ZrjxmWAV8tSvZF2xJEdE7/IAHzNXcEe8riheIvEV8qvGZ4g4Y
5ZJckDDePVipIV/lFCIMdzE8m0QdTgy4WntBLwgoMyWXxiRaPcA9sU2It31R48jJIo3S4b6V9vip
amLzMDhjFGLgAJ0EgjXk90hVEnBcNAMcCeIArNu2k+JBdJBu/ZFmnMsEbHboqBt5mhwaUNLM+xj4
G9eJ5ngfCr1eb840rVuqozZub6YZZ3eg16sAMh4LLqyE/S8u2MG8D4w4uLtzVkm8GWLFl9DoCY0b
NOlZdme4eAOPk5WO/VU3devhkynPjcw0e9qWtJzHY1kuC5BaI+8WAgqc9c2vlz6yPnFdKw3DkgXv
oq8ZVPhxVmZL4GUDj06laCfeFqT/oq3vORVE/D/WVKMr4utaWDPMPbOK0efHY7OiNbDlrjaUvgZX
vSKttt+9APw3cHXeEQsIsN71nNwV+QfkFd6qe8fDQIBuxn0BBf11LGDR+lOTzndmN+ntRcQxN0X3
ShLUvctusYdPJM61F9UvFmZBhBxWnBin0o28Hlk3RMHN3Dg1kG2ivvaVwcdKtVrPnzOVyZupb8GL
1shKsqcRfWh7ANudfyMgdF1DaHKhsEAjwiyCVJR2V9m596TpYb7LxyqqfaQS9XZuxvguIX3nAi9n
KjfSaAySC5W0HB9au/ehSbUh2iqj4DFZtND0jlZRivprzoI8A3jgltqSuMA98r/sncd23Fi2bX+l
fgA1YA5cNxAISy+KotTBoCgR3h14fP2boDJvkiEm+bLaeRt3qFIiEUDguL3XmisxAf1uQP/2PovM
UB812ekoOtys7VlpjV5l610n36RLnI0ysU0/zG4rtR/Eq0zNKqcwBPJpwHTvj7m2hHIMoRXu8TxB
41YABxLE3fft+TjZ2aekb+qVYzc7kQPX283DErYDF72ZaTgj9DgvrFGcKS3gWD+qi7w/hiRJR0B3
mjy6ZSfS/FDJUSJxx46bHt9OQ8HBHXqnZhWY6k/05rX4XiuptvcwkZR0+ox5GWZNhBxK0luC13hQ
gmr4jvQToUpmAyrYo8LSrqn1BvNWdnUT+/G8KHpjvU2Mq5G6sHmRW9UCjMfRYp0LDbeaN7G7aXws
53xrg1PQ2ZezvdQmmibzkfyMct1nBENsZ6fm7U+xWtnrKQCG61ENteovIDy12yRC6shwiN073vW8
uSpcFI+bTq9c8kvB1AyrsfuqU7F38Jykvf3ZhCg/wFYIW0HkR+b0N3XQuJCxQ95ov4oNvk0ODkh0
Y6NNyzNbVpFxRTpCZu1Ji3e5r3FUwvNUKtWwzhsw03QE8649zxAIcIwkEXbTRAthbBhVdT/VgnE/
YcaNEQ5H9vnzrvRfD8EHIhpSchep4t+XUs4hgpS0JV4WYP/4ob9kNCRWwuCjS/XsBvij+uoiluSo
6hKB8KLwqiKsgQKo6vazFHK5+J/qGWsxFnD24x9Qe6Vi+08KKObzqfTlYc61QZ1Rx3l2KhhUSl8f
M6RmJTXLbHSYeQ9Jqc1Ci4YXWnZ9Qugt+q9qmNtEUJjlTVxNxcU80KqonVzVvALOia+xLULUmM40
n/QxvYxwuwGVV9BPAqbGScg+pIW9sKJQWNVr0xlprcHFXRJOAcVtoJFFxz4byjM1BIi4KvXsrIpk
emWXhrPNiYlitx/YW5FmovXCXAnWTZda4MojuU/ZB553zcSugwAlhVQS2lorUqD0o00I9bc0Jydu
PdJE8gzqMkQq6O2uL8hNKGshhtVC3d536vc0ncsHMgOd8zk1SCeQowNdgrmRHDlrRK9OfPYQjE4I
Rdwl4gs5tbrXaMPsUqkrjxzA6ye7it1LIymcfRnkACBHPaipLlfaVYyMectuTd4I0FCHJGWpo5AC
a9bDC/iT4CwVJgVzP+kbBvYklrWLUC3CY1PNymNhhbJdaaB1Lpj7i/0U1/e9O9Y3oBisbRo5/eeo
attP2BZoa2fKLL+LwA7vpZJiseog4AO8CcmxgyYE+twpaI+zrJPlFMt9ZLqp7em6Jh/qaRw6TxfD
F5zQxGp1RfY9iyGhuXPcbjTogI+zCliIU+klZiXzkMq24iQ1z8cqyKAmmnazsUen0deS9iKBL1On
S77PML1nM0cnk6fU8dtypdnojZEdJ80OPFnmFjdKgA5OhqDDxQK1IwHQvh1rKGAozqMvKaH1qTcU
laEjEYFSngMZ0ojuMmk4RzoHAKb/Md3XHDvPO+HCT+hKuomrSSMoISKHHZ3uMpcPTcFpajaAKZOp
MjwhWoS6WiH5jFHrL+taEhVXsQVpRtSTfRbi6lyb89StdOnk51WrJGe6YmiTRxqhUFalmEhqMcsq
vAtQAFkrtwvF93oc8OSllQmYP5P8q0rNd3M1s6T0Nsl7pUN1cM5N9xohROQNjuJXmDC9aOrx55oX
yBr6x8I20r0q2QgNiaKAqW+6aSuKaDzOKA2aTeK2xWe3TIJ7JbdC5RDUep34bmFrP+pBbagJqEN3
02PHC/x+SrWvLSexgq5k3V1rpHh/kxNoercatIdUGhIZ6NTCoR/szNkJA6PdSjpuuWNbw5qdG6NY
BW0ELLwLNOOOfUZ0rDnDf+9QXxQriH1T6NlyznZVWDjIj1UbLR0K0D04H/eWwIyS9ntiB+DgUdJl
sICbcuNERf5ghpH7Wcbiu6IOi0RbGtRlrOmnWdGk553QymLJkynuk7Cj1IhFCWcKqjn5tbUFO8rJ
TirYyCUxZ0rf5auWAvdZpJMUUrXyWmscV6BFYzxLFU44JkPhO+QBYY+2aXL3oE8IkIgXik3nz0Nb
H9JSI6FIRXU7G1Hi8BwQrqFTYUaTxmR7Clb3LXD8+EbvFXNbxsQCrxW3DYQvbKl+1TEo+8Ap61Wv
q3jLXUplyRa/cIaYyagvMCnCkHdLo72hxiN4sHaefEnjBEt5rbXGwGQWdJjdx8JZ9DLVt96eKrkT
itOwE3Vhj5jq1FyKRiqPJRl26Au1pL+a6klhcpkjl9Z3QlaSK0S/UZyo/mYNE8lzJK58nUShnRtN
HOR+OzTYtQ1zkgH+c6O+jCY3AD6oV5w/oyHYR7oC7UVTq09h2lRrJ3WHo7QkYt8shVhd2AeBMwrl
XQHWKqJt14cI0RMO9ShaRA0OKL8NC7PbInzA320IBGpkuEgSd1KiBdEOW36tjvOP2ehHMsE1q16X
RpcTwIWUHGaZk1yOhBD33VFktUX/Ssihir/MSpgVu8kWhPTcO2RPEuAYSUNr2/uum4hzCkiJX+lu
Yl1qCQd+Dnzyxsoz9QaQQ0ioGHxyoKzzvg+HO5MAxJsae90NjJwAN2ucBHeDtIp7hF8OZRm7GBD1
hekdvW6sm83AsHJisukx/OZXICJIYQ5zMKxxKi5cdoXgzsAuJaaEaqix2iGVmwBG6eSM1I5dE9fU
5PkF2Rt8XCtVNlikIh5MRhNsIIkdYaVsrLNa4+MDtdTPTZPgFParbfBJONLCPJcOt+DcHY4yfRD9
NGZluiRbq8O6o9Tl2QT2HAVDVX2CE2XvQ278saJQsx8maVJArDs8pjUIHJGMQJqo9O1CLZs2iaCA
PGpt59dt0PkpzP1+3ZFUeNTb2eaIHmHwGpKrOuvkyqyJAArKrBFMsmlwM8xYEKxEPychkryIYhZI
KZyuvArhnm6X53kry1E7c7HM7Zgu7G1SSwXgbt8bPide8zpz5+gH+sd4F48KvjcJZYjrqO10mDia
XSP7Grbu5Lr7XuuaOzL10Mto5HMwnmiuojRFc17ZBMA1AwhdMpMmdY3hn4NNZ7g1hTCCBlBvol2k
1aKBCIhVoqwycdmleXCOCH/cNyyM8Yq63kXhOo9qGbuPWgOGH3+WWd/HiEG+qcBd902pVNvCiMAi
xT1TDa9fxCItMJVReFftTdwn6VXgsgWp4IKt01azvupl7Fzq5Bz5LcUuyHVupsfbeaAE4Uup6+Wn
YnLvY4SpzNgRpLwjspxugac6euT1+eB+jZUg/QTepKmvLOTDzQ6BdQ26yCJ9mIAwrVbPdKuNWcdc
KFyE9aA4AbhXuDx5bC7TJ1mHBJAazoQMykIv61q2FxXFog8Nh2scJWVybMkrznddq0T3ZmWY8YNu
McQ5jy96IDnMEnFQ+ksqRLmUzta2/CUj4pXVERVhHl0kRjVqI7a945cUD/9j0o/6ndt29q22yJNq
dEr1IljKF+kS9hfAGl2feza6Jgt9ExPgk0DvlKB7shcBlFEuWiixyKIa9FE2WtudZTvZVa1huBAw
cPlydPygCKuKtK2fjBlH96qtapRXQ204i1ouznaynNprmiLp5HW01xG3SbK8bh2rk34+6/N1BFMM
TdAvqde/p6f/nz40GW7oLf7+8ESdv5QPP8qXh6dfP/NnF1qloSwMx0X8RMMJeudfXejFnW3SxDQ1
0PYo0Di//NmFRtaCCoMWJzm64pcP7a9DFF0V3aVvbHIk0v4ZD12cNsQc23FA5NCJ43KY4k7OUCoa
NzVQqG7ipqwTKIiuC1v4XvauKOQhUXMbaWDKGhOxD2gAXpln4MZz0ppzNJl2yw5yEhVeH5dUAuO8
+EMvQgQONGqSZ541Ed0vgUTqxGYcn5nhAD1iNfNfg27HdM61PqsmwvIZk3GXd2N0pvU5wSO8/o6t
IHpRqPD0KLbyA+nhlNZSY8gA2tXof9m0FDJovdJqiRL8lODQIkrQESGgXYR1XeRexjGMQZJ3yC6G
IafkHvVV4m1ZC1h+VvRcAYoTd0xN/le77t+aw0c1B5u0hveGzU1U/vj5n32TPRRIlP6iF7BvXX7w
j7ED+FajW0sfHKPOa/sOf8XmV6gcq0/KDww3XWNA0ZBD0fASXgARS0MN8kzQ0s1/Unpg3Xvd4SSh
HgkI45rPgK3IWCRpL/uwtQw7mbscMhS7gTM7ReUnF3pj7NN6zSmomvdD3vfnbIxihLWQYUNT2asD
EJeyIwMUBWS6rhqRX7vkdl5lnXpnBmrI+k1K1KYUg0Mvgk6U1Gw4SpNCjBFHXEp+9kWVke6pj6ij
xkE+uEZ+bg3ZuaEMtNGhb7XS5OQ8AE5i74l2WMZPndrFFznP0avtiuiYggxCVXFIiDGxJsfqfCRq
7Mpit0DHbHhY6NMrM6XQJ5DqyzZ+arAArHP45r5dOhe2MW6H2CaaKSye3LQ4H7T+BukqSxz5mEJP
z7tpvhLJdFRD/hUFYnwM8cNUYb0s6/nRbNMDIYePIAPu66kBRxtkWHMi4wvyy10sHWvFIdD16XsR
Z684F5wr7tM+e7DVGfpRONyoMj1fnkCbI8CnuPKUVIUCmKBNNkZGD8WAr7DqQjqw/dCTrDvcOMWI
CUinXCwz95FtkLultroLw+mYdjo0/IyuFpoyHoyqAl2JD3pEEumYjrdWNN0MFVp1A1LomD1Qon6A
l3lhRxhYV5ZofMENDQK5UjtdCbDvm8loN0TaUw4R6WFGeroiCgdPvQ7XUS95UHokgTASAbWCXRb5
SN8BVSh9eWwJhIG8tzzLKH/otAnL6jINtgNhtcu1KvKdfKWecZarV60+bBEVHzUnRE3dq8fK5qgK
FenJYHb0TS0+JxX7qPPl7JySUIck5g45+N/NQRusstYijtM1lHXacCFoF8k6cgXRxGZyKKf5Toqa
Lok53kLLXY9TQcuYreI6KOMH7AEuVf/x0SnnI73z2KPAHF+ktX0fj+p3eJCX7hBDjRyI3aJwNZPy
vKvH/nbG00a3lSxMaewoz0UkPDgZwdhU7uCRHS3ifv1h4Pt0Dc04uDZvwjgv2T46NNuqUe9gTD+6
xtCu8pEjdBtmBxoDt7XsbsWYPeVkIHiqxZG6y8dbI9AIUItx+ZITwMmWHqyHoQCP2vLctcKCmCHu
y7pI0N+bFxVtjU27/NyyJY5GTtmDYd3Htpx21sjriIzpotKV6lsSKMCmk2hak+rbXxsWr102hgGA
UWF60Bv7HUkH/aEuzX7f5JazH3uFM0M0ZX49VzmHnmraqNQTDrQjG09XMuOx1ZpvUy+tM81JCRyC
Ih3XYi2XeN61C4t2DW12eAjsksJMWOnAzuiKF3dpEdzlv+igAmgrqWYQciNC1Iv0G6f+3iMtyB8j
a6IoEFNZmKRfC9KhqHVZcIPiUYYHZ8GPgvu9yOCRFiVdEdIB7kh1Db2mM02/pyU2FpN8LAqE3gUR
Fz7eHDosExiHmd5LHufovkhRvNJaJJohoFyo1fpjSZDtqqlzil094Sijrm0MmxwBPgUCMw6GLOKa
uh7hCl4KlTzaUeelm1L7fgGAd7S09kEvn+jJHoWVfqBUYSv3Ug3ELI7Qip3UInizEUYsf/9CTRMn
Fll/Q1ruoJKmK6Or2yWI4iI2ayIPNOvXbuBvxTsnIqvnq7FzU9lnIS4kafD11VwxdIWF/2sXMtTX
dF8OmKCjlWUwob9YTK9+lcDfBZfiuDJMB7Y70EiO8SdXGmx7NJIAZK7epg9gvFKK4hPxbwP+QQBZ
5Z4/qR9Iqxbl0Yti/HJ3iCNZwBFVoQa2T55laBRu5DQBxY3WjPAB9bflyMBWDLEbFDPzlvvNsvko
G2a392/XOAUmPF8boL2Kis3UkJa9frJVGg7E8TnFrsmlsU7K3LmakGos08WR5IN0h4bjcYBru0mH
vj/QHGTcusS1y2h6XBgmYTEf4cyy6hrmznVzxUs4VGHvPw4W07dj6QCDiWdBkEznUG5ys78Z8/BO
NSMKTqO46JxM8Sjvulu6DdXX0DQtTzhMD+/f6RuvEKUmBGwaLAXQRCdfrJ7Fbl6SfbyL9GYjSvVK
deerfIaz8MF13nqiApUZnR2HwKTTxC13wNPEX/KuupnYN+N4NWmx8OnPg3wnp2PdOOl5G2r5ddZP
V8Cf8+soZA0Vc/hU98zLy1YlgXmw0vTxCEsWm+XQ3RJ6fkHBdkvln5NDFeek8UTWth718T5EW7KF
wlP5YzzFx44C8g1xuXejZNnv9Fgc2tihBQqd7yiK+CmITYuQRnDQtDzK7agkT0E53zlht5nbhalf
GbtoMndRVABEz+cl82U8pjYUJL2brzD+Lax2frfrIM4wOVXbGnus9x/kGzMMlO+lKKM6JDU4J1/Y
bCt0axSjoAOtPW8nRmY2s6LcrgzG7v1rsVH+bQQidkaO59CWQ+P4ehRIfYrtTEzFjtxU2jXxIS8/
mjCfR9LJKF/0h0Is/x/f0Mk14qhO20xVi13p9oC041H3RDA/LjN9PBM/2oIlTHWxA518QcJp5NsF
ealj8AXB13eHYsxKR4HLsTBBbpKwiEcus1M15ecaPPvZGgwf4lK6yxBPrhLTGFYwRpqzjLBekqo/
Oy3/2Woc/M8T0Xk4D4YVx73Wq9262qBNiACO1Pq2GyvCZPX4ySx4Bes4Pe/H9JCaRPSA5WODqtHu
NjXsZwVRVL3a3hAPHPnCmI8ffCdvjFi+C87VuB1Iznt2XLxYYgq9akfoIMVOyzgoIESMvbjFNKsr
KfcMf3GxdSfrbHIucqChXtBIFUFBTuIi7zJhTL5iFcArghkPlqWV6y5S74ekIv1Rhd+V9tZF0AHf
6gLzInJ1jAySmagq8cRCE71T9eFxbhasSfxpNNgd0swiCwHUfhqpdxMbsVWFGnBrZBQoq+EmNK0F
UMr7KSomvsbqB0KFRLLOg8zd6uZ8h621/9Wa/9uF8Y1Bwpqx/J9moA1eOsYvl+EBclnWDn1BpEOx
ZouD7HPg4wiUhUEVfvCN0Iv+fZwgAkZnZ2qa7vw2JmthTAivu2IndcRlmtWUa/IpDwErFcn2QO+B
KFKC5YDULwbKJGEHGGbnpJvSgywDC9SnW3kgGmvfteYch3SDzXJyvjepdqb0zmXmUkmPXHb7Y1Ea
a6NqHsm0uBmz6Zjby2LMaxYa6UMwLLtU+hTJrJ7XXbGmqI36lWpFD1Vz0/KVPh8vacggUDP5hy41
SktZokyrod9AYydIdyZmc3TGq+dDEJbrkpCJtDwU3XAbtxwknTTsKJVz1DPn4Va2IRGowsVQ3sOQ
1K4IH8X+x25NI8UqLtJpvfxByfkvQb+8kFXX00KFA78Mo2Y0L0p7uLWIL1plaK8YT5XiZTW7JTVI
yDJFm2tX/GtoK/d1YjLEKCydueb4KBd0QscDTrL4PDY4s7gjW3GRifsk6m8GJNueUZo0uUlm6yHW
5mS2y5AB3LbZgUPxNg9YWQi35sVkdFgDUhLN/IY2pzikmnnRN/3a0OXkLQcjEMQU72tZYg82L7JW
3OuSbNz3h7f1xvBmr0NbjkIeb9SpBCFDnFNj7ch3jT09Fk1/06ise4v4KAAas172X89H7bJ1tU3r
stN7HvNF1G6moRlWdcKP1blBmb2gBZq68JmkYSObDcmURvLmu2M37TINyn8fpzmQZNC0dUF+Sq1k
7jkl4Gg9h6yLLc2zs4K53Jtt40JXmGOSdrrrDbZbqjQI81BjNGlhC/jJYWcdcjBkPYyMki8kZJtt
J91ti2R4JfWlu8eR1O2yc9TaN8LsYgIRkdmBPjXW9TAf82i4BdwLhUlD30gN8NECMLSRVXtjczrY
pbF10bOIcMjsbg1rvFp286395/r6b4XtgwobMyVbib+vSyOLbmX82P6nfPoPNeou//7aKfXr5/+s
s1n/BfxvocdZsH1YSnjL/+Sh2f9FV8f+RUW8+1yK/r8aNRR5DseUgzmIO7iiLKb1P2vUzn9Z7wyd
v7RMW9f5q3/gsHye/19uOkDfm9TaNLY0FNGN5c5frg/Al1MNqae6S2n65eFTFiqX40S7dtFkD8Uu
j9VDgxsYxtS9lgL9MpoPxvkS2vVqb7V8hIUej8/URVYP+PTVRyhNy6ocJ1R3JdqDi0DcTzgsmj71
i3wTpnq1UulNrl1KYnTSgvOqCimXs1H3B/2rIMVojoiOQQynog+OS+Z2l12PjbZzOX0Is0ckk6xR
UjJWq0eBGCYuyfkpqI6k3xJSh5Y/TvTbKf98buZyG+ec4xR/Mt2dKGFWr8gvPavVvoClrsL7Ximy
MYy1muIVMIq7iSxHyTuxY1O/opK3IrHgGHbI7+NkvhZts1TqaQg6Ci1bdANGazR+k57h8r4GytX5
YxGyZQENYLlfNUPxm9B+AIJBDlZC2rtleFi1vLx2VySB+l1JP33MPWS7N6MCKLUeCJluaJO31Tfc
6Oo2zrqrsLE5khbfZ5YndFdeTR1za818jIH5fmUUxWM+CnWbJrT6J3V4LNCfhFbXnBVIn2mxU4G0
Gi42b+LUuAzzJPSeh8y/k8sHk8vCpGIP9vezy4amV/zj4WXl/o+f+VMxqP6XX6ESaUlxZels/dX1
cuz/MslY+DuxMTFJ2Ew2f3S9oAurlOcxUfMB0A8anC7+mFEwbC7xDfSZsFI8x1n8kxnlt9FsUYPh
IE0DjXeTTtvr0RyiN52dqux2ut7h94fckpOPrrOACvrtJB6ZsjgjbSEmiTaiKvDiWb1RnTnZM5hL
UB6zLM+H0zXe1JO5pK7D2e2RR2yHTu99e8otX4v1DDRQnO/+h0tBWaZvT6OCEJvXNyqNpNe03Gy3
oP7iLemZw8powLRQw6n/h7viUbqGhUfNQrz4+lKzNqYVMxQojnGMQZHM9ZoNX+q1o93t37+rk1LT
8wNE7qkKSml0LU+LE7TtuzQzeYBuTCBwP+kI9zvraeytdVgEIKBLyI/0BlMPj2H5a1L428MK7+DL
leCPi3OoX95iekkn99lSWQ0MRIvEjgsLkNhINgSKobP3b/H3d8QEdYCE1gFcZ+D5e/00m9Axmr4O
uq2EbCd5NwvOGOZY272fVDmetvcvd2I75abMxeqs6nj/eU3EctMvTqmAnHUjQj6zDSeLM3kqf9qG
/uSEZQ7TMCeOl1bu+1f8/TFSvqKCQESKRkXrtBgaRLBdHKPsFmgRDF1cAHxZbum/f5XlMb3YOTzf
l856Tei9Sjv6FM5A64W9Q512WyPu0YspyhmlqMtJ0ykPqfTI3r/aW0/x5dVOvjTakWEdmlm3dfpB
W9EmWYU9GIIqSXF2o3FdyTT9/v4l9ZPD7PMd0sO3TAOzMy/kyVQ2RSmRsgPDTossQeKByO5CtYM7
Ws5AUFC3wF6+sSE7e8iFmh9WqzqHyjR2HfrQbd+5vd+NHA3lYFeP42go+8nicKgHbf1plhMpH1Ho
aWk9fzAxaW98//RPCSGCtYuu/PSNc5rQAs/DMIqHTnAkVoYUHtZo9r6iGNQrGg06tlMOa4On5+vw
jb6psz0SxeZUFwDhDS+sQvcS+8ofq/7fDnDzzY/G/LyMcE51p3W0xM0wF5pZi94s8vUgMtc4vUcs
e1brN3XYfB5jI/HUATn1uoTlcxiLRJ7h0uvpko7gVPslF1k0yaqeCnVlYBlbB4VDhJtOvzHsdHmh
W7OyJ4ceUgVhgOuBvGGMQtK96/CL3bW9g6wR65knUZttDEOPgZ5Lh73OeGhTCfpCydg0BaYLmtA8
RiL9jG+DCDUxoc4meGMjQfkSQthelu6SABJTKpqQeK3GIAvO1GhawnpqROUFJ/jAnJ7SybhpHc6G
Lky5HYnp7SW/udi8/7b+PkAc02RjwKgXyLNOu+ZjQ9qgye5uGzfRhZJ2EQ5zxOjxeEu6fOV3HaEu
/8MV6drRG1gOIu7J8HDl2DvunLZbGQR7rRFLCPWjW4gzaWCtxDR0//71fp+3iTRgtkG24y7Ox5Oj
ShO6xK5kXbslPLpa6b0Y9mFJUdOhLLF+/1K/v6bUrpCzA2ZDgWAsuomXc3bYARMe4BhsXac3j6VS
a/ty6OwPHuCbVxGWwzbFoKd0+pXliIPyduABKpZU5apGvbbDc+FcvX8zp0U55jHuBmwpQWLACFiO
Xt9Nik1SsyrI0+NIkRPXLB1ZOixrqylK7ECNzZaCF5+4PCzQzhdcaNtSpPFH09JJ3+P5Y7CFARCs
wcFBevX6Y9R1Kea4t5stvWTbH7AAb/CBthsx0HzwDDGLPdQrF0F2+TMrB/smbZNhG5pqf57Ps3HA
bxx88A3ob34myATAwA2XPevJshIKRVGCyGi2RdgV6OpN31U7PH8AMy8CCIxeZHfV1+diXFajp+0Q
EXhWrOpr1ykoAxfZz4zQ74vUGZFnD9/A0OleTVP801R0SE7a2NyhZB8OxZRdQLX8aHPx9g241OEN
tvSM/2UNe7G7CDTp5pMz8FDRUoTSrjbdIMLPEbOYV9V2sg4aTfVy22pZsWROrhHG89i+baTl7rsq
CLyRsAwf96V7Xc52eeuI+edMUMXBcMgsxa04kSucKKwVbbbBllx9sD3Slq/99T4CfMyLOzh5O4c2
4wOXE1x0JQkPwewWh9YcKdgq6HRjKvYGsn8qxeqeXKglSw5u6PsD5LTH+evNJJ2RQqOjk0N2MtwJ
LRIDvIQGI1DUVuQOO+Z3tlVXtqCvkLnqjzLrxy8YpqJHyB1t1xOgVeqwxY2IvkOIb0Wl0C3BZa0Q
Zgz5yta7you44BYmOwHwSaj9nApNY6q0P+Hg8E01wa+vuF8qJ0H43JvqmUKKx24uMRz16idr4kKh
eE5XcRvzg2f++9aNDjlkLcEOwVI5Lb1+aUzdsdOA7OdtnWRfCuhKPflcygwKFfWN8cE+8Y1pG8Ma
+kf29fzi0zJuk6UWeaVas33WNIE9YdUGSCxwnH9wpeXEdfImcSV0B66gJIIV7vVt1UHYVXZg8ibJ
8DbVjPBLks2LMHHiNGFOKeZP1VKcQ2ChXHn/FXpj9bWw38EbAjeksvF+fek2hDYdJGqz7ezpK8yV
q9Gub1QRPGV2+50jr7V+/3qndbvllSVfCKmqpnPgJhvh9QXdXmko8PPKcgwvbjqDfc8UGOslrMsz
+vknXuPbMs7GdThVbG4EmcR9E8r10th6/6O8+TKZZKraOgJR8DOvP0nctb0Z9YzfAaHLWq0oTAtg
ESuSyoiuipKn9y/3xqJpQUvga4YVDh7s5EumP56GyFj5kidJqHWlBd5MWuAHZ8Q3n69GJYM3iccr
TpuxSaOFmFWqZssZWXpOP2K1KhKXdHIg0APcDy/E275WphqdeUC/hWoASqBewYdFZ+f9e/79UA7Q
h1Mhh3Ia3uD6Xj/iYepMsI5Evhk9ycFQZjD3yvl86nFXhXQJvKrJiy3Zg/qqTDv1g2F1CsZ5ftfY
DfGw2bfT0Tm5fEtTSDcKVW4nTUTfK5v202rAxnLZxJoJo8UqLcsrO34BJkUi0le9VWfmGo0yDhyC
qBaTnjIN531koLzS2xb3AplmzY/3n9IbEw2h7BbSiUWr8pviCNdFTB6gVW+Rk8lNJzDDC5ILffby
8QeP5I1LYScXtqsu4gP0sK+/kDjRmqqGDrBt5yB/oulpX89FhONKsdT/4bbYg6JrspaS2m+zGgmM
c1s5+Kbgv8trWInWppzs4JjIliri/xUar37NlC+lTW9MYlyJsghbRPhHp+dGfQaqWnZcKSahZB0Q
jfKJ5CvdZ3UD2jPmlMjLaPpg+njzUXK+Fha6G4Eq//WjDHG0QjAy6y1gh97LTdpYcZJjFlX15oNL
YQvgl52sEOw0VCT5iPIJ7z15k51UlF04a7wiQmLQsiZ8wQSHiQE7Zx4UmYd9Rl9b7Mkzrzb6Qdlw
cuxGfwb5kYM/NxlcdFdndx80U3anA5aP1rJInW4NWsDCIBLU0QMmEeU8NeAdbMIoo1XdFAtoueCW
DM+2Slorbm+i3sR7ZExHU4ncbQxsYvZhW0UJ/YZIu7U69DPrTCAk3iRaPlo+ePpIv0c+FOc/sVQJ
GDgVJ5joOOJyC9YyTmX0uclKbdpnBdW1LfSUXPiKWmmHfIYXsMUh3TcXZk6m97louym4toBSFhv+
twKycZBNOq46gfB4XYDuCM9RKS1wX9Mok01n1tmnHpURQNlCKXeaRBy5mkKJm9eN4ru8oYsL6AAA
1h6Sblh5+LzKdDOl8RT6OSZxeZYsfcvYs5BDkFjWDC4u7N6cxnXZA+Q5YgEOVOoOeaWvq9xcNlcx
AXcPNtwHzARBO3qzQ2r4p8qEgUJ+WpNMV4TW9p+KmBRXf1Jq175R0aiFfkfcV7dnEztir8NuTsZ8
CPJJVOE8e02TuNtCskT5uF8p/6lEfyJmaUzncxLVmTdmeWl4jYh6IlGqytzlDv5Ywmw7qF5fAgSi
95niqDdtYYHHIotup0xJ5hu1e9nhmSvqZjNGdnET2BRRRQTDBijNVhcppi83pa/V9QejnwZPBzCe
pBZU7E4nyysZjQ1Mmh8C0blPx4nEdyHtrQWZ3XdFbG1xMZcrdswoeEj1OTbgeb/bLTAJqE4JrsT+
Ya4t+vzGEtYGQtiMsztYjb4F2P7KdHPpa2oRX2HymD141drRybPoHLIU0Hc7wQgXB3cjSr2tqWjX
MRb1Fd3BYI8xP/XGJO3YVOCAzVgl1k1jz9dpNu7rViC1mSeCauf0MqW6hNNZHtJx1Nezmtb+iHds
RcwsclkbYv5gRGtiZpyrwBE30F5GXxucaDPPEko6cTJrIAP6dmbrehOEWfWtcBr1rIhsCP9tba1H
tZVPllIXntLChXMoWG8J/jEX/Tmpe0Uw7g011vfNZBOdM/YHHUBibFYaMXPTfQ5X5r6Ig51tik9x
N93D9qGVqLoU6jpypC0llIzA3Nn3nQ0YWqmhCJjEd7pOcGgCVL5WWDq+muDzzrDVIP9053XEueEm
lkp/VYfSuWnwgCJvbs7aKbABiGMdm5TiZ1MP1c4xWryMeD13Re70T6JpOxhbA17oddrH7YwDDdE0
BEsaiarE9IfdsL1NSyeaVzovz5ccAc64tmvOESymTBI4oIevZC6lF/XAW5ZMUK6dVNurHbYCpWxL
4opm58gfSn9kQPgBid5Tc+ZMQzg0X6dI2g2mQD0QQ7qeYcV9VTSDLOQQjJaCSrja2opePo42UXA7
I830bp070u7/H3tn0hsrl2brv3J156Tom8GdQPQOh+1w7wnyObbp2cAGNvDr78PJLyszSyqVal5K
KQeZx11EAO9+11rPCmci0f5Z01wMzoXndwmNs6ND6Jzws2RJ28It6nilKEGoy83iV+NTylb/3ixz
+vKqusiOKqe20AEYdjGU6e9ENirCEy3LuDST+i9Xj5kn2e82W2/RyxsC8d3vHpOauy1nAqW5cjKL
3izpPtpjEf8ELPcHsP0umc6GANMGr9H0jM5U/XQNadNwrqTxAcGp23BEc+4CTGTvIKXUBoISFjsm
liefxoH3UfJ9Zq0Ef9Sb7WkRnKezqbaP4A/lK1u4tQBLppQ7jwOfhBRr3FsKGO5329jFrpi09s1r
zeyQk58qjxS4FLsM1MArUSiwdh6lMxs3dipMSovk4ihNzYGhY9Mt4rpOBGbDOkJSooWAFTLt3n3Q
7QrOTdWhakAqhj1OnZc2Viu7y8kMPwwSFWeR0G1qjKFjWPRvpOX6GdTUiX6S9JE0WhkKrxugz/Fy
ai8Qn/gTvRVNepOYC7+qW4wvxFYHdZvEcXKX+ZSGCL1ZbkXv+2c7tfmuVpPtbT1zH8cex1rIJNKe
3CZN7wDpNB+s7swtizPnDjhF625rUS27ZZiKnRKTXe09D34xLdKjFzUOrR9cRC0XFe8uS3gi9uTe
7rw0bX51Y9I92EtnPMmM1zvD7rpfoB7t/ZQXVaMY80bjo/nQOF3zy1lPmFHtLnQYF22e7Xlls4Mz
UaHgapA9DcIWp8bIg/MyyuZXT2r+bUx5XRfPa3HRJ3h8lyHlZYVWFJ8SthH7IejlV6Ckc2cThSbB
IYLkbiJj1zDvUjX5BfzM9qc1FGzZKOrKiOcz0BSz2agAtVyjbRhDUZ1SduoPAwXStLUYT40xO3eZ
I+Lnxk2Ti+sM4sNN3GLTrwR7bAB448PRZ4h0BsvcJr3fnuZOjzcJpLmbFeR+oI92eva1nPtiEmcH
q+GrG11L7ga6whYCfQ4TeE0/3x1tEOWxK1Z0WY8VFGBroeJTWvX8g3gM1rYMVfabfGkwNSxc56yx
avlKLcf843uj/PISAhdxPJdHo+vXT/kAsgTNxXQesyodX7BHAHxWgl+ydPTi6vdd82nlqfuoBQvt
KU2t0rvZrajalkQe38p2me59Vw4vejMV12x9u016LM5gO+Jra4/8oEKbd8BpABoxZKTQDHjVfMIg
93qizT/6IrK9NoEao+POj6+w0ewjxIn67FqK7yiW4srIPj0HOorMomDAnTCryXSrVekMjIU1XxQP
gFpC9i2yw3CtqTpyNQEoz86BkACtdeOrTfcz4JVBtvORsBl+93Tgk7Ro9FZvWCDxSeOeld6VRS6M
qDIWca9ZOUtc4Ne817r00/HoWiA9okD2P4IqQKi5epVHbaXaH4qnjBc7gd00Kml8u2MOuJNLr33g
brH8CDNv4G2bGGzJeDnDN+yoxeE9oy1QaxpeFpcnudzrqjC6EG8RJU1mqV2DXudu5rnj99T47UMf
1yz+W7O59OPcvE/Avh+M3k/uYrfN9n1AwiuTPkxGma7sKZ/rG15A/9rSlKc/dHAluMeLYu3YAa/3
w0Tt3XImjnfYVztuYrQbsDftrQFB2PI/Fun3l7hqEigY5Xiw3Yq3hsfm2ersgtJQL8nuyVk1O0C1
8rlrsBp2S/rTJ4L/STZNs4nHxvrlBImzsxvgdo1N8se0JnpYRsvdG7xeIYqmjaGv4zqEfjlfjaqb
7hlCVLgW7b6YZWJT+CIeiaTeUu5BWkfXM84yXYc/MsgvLfsffUgJKlRNx48t3DtdAa8DzMh9w1qQ
1/VMu51crbmrZyd+dGMybJgph4SbbrVQ84HY2FJYeXSy/jTOMzkvrs1bwnPduU68+pSkOIUY9RkB
A+Q/VqifgQMXsfDq6VpQRvQFJeTUZrrBLQ2M82LJdlu7OKan3r6Zptx+Zd7GSapP4legVp1J0M/L
ZvnYxsJDLUsZSMdczK/+pJKrDssAwk5zcEXZbgJF1USYteLgq+WT/V/1XlTUGvLM4UUyNTvhRs8J
J/Lm2U6jvCjksdB0KxxjDcZ0ZWM9HwaEL2NoNkyo6t72C31v5bl8HFrN5VYXJNdB8kMGJ/buB1hu
4BgsfER0w36C9HFfIHSWJNG8l4mQ8551KT5KnVEurNYKQZGp9DbzWdwIwzzGFFb+SvVY7UZf0/c0
1iwbPxusjRq5GGWTUk5bsCpM5tm9YbiwX3Pb2dfOJHZcTtyARc7pNHHbYB/QH/szEjp8nRrbuARV
sOBaqOynhpqcaGKG3Tncu26qWJYvhuN5D/PIu+SMgL93HnMhicwOPDVtWN8LUpNJDLPPLjht40e6
ZIiQalNNv1rTgDGyq1ySg8g7iKLgUBeMw3jFGejtJP8kUUqiEftcT4lUHjq2Ro0lNWWLbr720EN3
XIo7KG/52scN8zr2hktlO/Ez/DzGDPgsBbdA4l9+n119vVs2RWX5N5IygCgmXZc6ZREWAPvvqsYR
IkpVYCBalMtxnsV46zoaj52KDhUuOLemz2XKoYZaqcAUC9o17LqaY2mp5VxGaGjjbRD3+Vtl2u4e
jETNI2cSPLEI04F2zbTpfgXBnGeW2ZzqPMyy4dBRakYMUb86Ht2iuTcd4rGPRl8WtwQkxY2sccBJ
W5SIozjxayV7kuc51CmZH4xJC94CNFPOOZ+dqFe+qrNELRXSK/w5JVw79sYbRMvuKEzvl7G433En
2g8m1vIDDoXgpkWvi1cCf7XGIdn23lA9zC4TSzl3BqJ30C9RMuG/ZxyaDkA0x+ykWULZwJZ06R28
Agc7Nw1X3GkqWXGmsyfuWN8IPTT9nM7woSRTxWfUyT+qKq8fTPBmDyCsijLMZm6gOQmDr1KaOpVB
efrVxvrSEDbkG7a4AE5Ol4vH2Sbo9NYx8fC+ZRxyoAGWPCU01zqWDc7yJZiad56W7M6W0gCkmLCQ
BBWWmU/Mx5xMiyq1T0kxya+qAKwuB8kSQc5D9VOQ1ElDSc7vQ5e58av4gyEkgjrdy3aKPyCjcAi3
44w4ZbPE8ktzGq0KTZgAlIsWTv1YthM3BplOSuy8pB/Fzg4UG41hSvl4pObAgCNq0L2pOwBvDRIR
fziGw9cEzVR2pCCCwtnYtc7HqLbmvtiMkt8SyA12qU2NS8vjEDPxQ/PMruVNtjg950a9Hg34Vo3K
kh3DK9950ah5OtqK9eMmtYNZ22vzOgL0KKREGacqOOepbtdwsGj1i8qYDvtQW3jUReU0xB9jN6b4
NIcMnjAM2erHHAZ+6tBaAOkVUfOPv7+YzggPB7aRZRBFkDrONM9YKJjiPCH29JDAg2tBYEfsgnjp
QSTXYFVAr+zLLGfdg7Mg44BZTPS8G2yB7szWmfCeO4tzM3e9eHQUjgreQvTWSMUtf1/hOexDukYv
8huJi2HcVzPGj9tg7Mef0WU3Gg4moPBbVzPSp2IeTcoRAfvSgO49FGBc4ohGbf0JRqWcsZjaMJHt
gT/6YI46vyNTOb91Vse8ee481Rr6n1gjgXrGtcvun5wcexlexVHr+fdLbcqvjNNLFvLLru2Qo/zO
YEaX+2DoYMkOwYql0gvIaVGpc/2EirdzOdTs/04KOD+tiKJnonNSu8mPutuxROnQVuhAbLM1d00Z
uMHXajy/omrQ4wLg7bCiwhdqBO7S0dIpOGCELKnrI2OBN/DZyHVz25ZCP6FJdwdVDdZDlfjTGS9T
9rIsqXpWpj3+fa3+vx7U/8aDihPNYPf7H6vhzWf/+Rco4vJZff+//3v5Vv/n9N3J7/lfbah/fdk/
jO0WxnYEL7Q2vAt/95r+w9ju/M3hf8F7tNJ5/1je/8lewQDgAURxSAejWKPu/OVCXS3vfDs0WEzK
uNYIDP8PfO3I3/++6qVfdlWH1rwsIRIiwf9JljKpQ+ZW4XQHpLLMiurOYj+YiK64YQ/l3Ew6Hp1H
RIj4JPQsHY5Ue/cPaaNRO1Hkxjp4dyMH6LQIYHLHgxXGPPJCs5mQXBI6OqFLSH3vFSRdk6DNowU6
Fd0eRmptIEDGT5NZO29uPX6WYAETvtUTnkPnkfjQ8iC74Ak4YB6VdVPYoXDXM4NjeMD1rHy5RcHn
fOPnvnGVrrDCvun1t6CA/BVqWmZe61oVJ9mN/ZZNJ9vUhi9UrqdtgcZMl4pH98bQDOMaLyYmcqkF
P+x0uGE2wmIEHMm0HqmE5fZg4yv9tEajh3Ang2hZfVV/Xij4zP6m89JfvP/AG7T1oQiKojvCrlj8
PaJkwO6lGvBZAfL2rIEvlI5id27WDXtIFyp58DrmS5tEdenrbx7Y6Fu3GYMITXM58EheDr2S3XHU
Bn66gc8urHOOfjLrg0hl8N7Cdenh4MrPTFg10loOXe4P1cZsEu19GCznEaRoVYXuYBnnzpeBvldI
6C88n9kUsvw13jpGoCwsJp3vVlbpdOc3pfbD3YSeUqslTZlO6ZdWSsADGGj2f34/uf5WfLJZOOf8
99Ese96Mmi5HVvdA33Z6N1Cazno5En6DP17wIkPM66m3HIc09PrMPCc+rEJCBn1RqLOLzy09xKVR
LAcm487apY5XZHuLHR+F2jGxBY66K81CHMfORsTr83HYseIx3xoIDu7OaGZf3/NRWeBvVXwW/KY4
5bQ1glZfS4GlROGyiVI9sm8pXzrNKh9TOIlrdStrPnoHn/Jl9HcpCS5304I7OMHfS26AgqSvQN8t
TA6zc6M1vNlkOAtAXr2DYLz6LXKWn1tnIc63d/CBhoXT9oozZ++GU96A5KoVWxngCPuyNK0fxTmc
YFtXVSI0rAXZNDEh0+2CXO/TC30gfC+yTw3tGa5J6s62Rt5hWCrCy7c9QMFrXAXzbbZwQrFEkW2W
Xqd+l33eFMHl8/fGmvbqYFq/lINf7Ct/0iiIdFMMgxMHNH9fGLp87IX95vTlcK4c/bX2pzmPgIir
FGDMoi3bsShvqyRe+kgarrvL/CWOcC80rMQLDnDspc0wG/zujiIEcQ/rvXqQmuXu1DxX905mG6ch
qQPy1y3KBuuAAy04/RZfwnJK7ZYBsWAtFKnSsZ4nw9VDB48Ok0nncqGCUw1t+PkUC9QZHyqIKTt6
qaftWqmIQyHO2cwrqe3bxpK3gxVAO/SpQKw15dz3TmJCgRsJcegeBXshGL84D30tsM9l0GbDynv2
3kYGlVvg/cnvuctzGEHi2M289UuD4lLDBFIUuQukpjm3qCHV+Rp0g4CLXsu7iWS6qNrHNtAp8lTM
anTxjhann6Jenqkn0LdL3qaX0Wq606I34kVzqQ80Wya2LZXSAjNuwkZqW8+LAeWbfODGTGu5tYba
MbiUkb4YrpW+GV13vlHAFB7SaZGvAX+/RZ/HMuXHphKe3LhL0p2oF0wjbXYHIrnKL4CT1Kga1FCz
M1lSj/0LTbcd4HQzfXK9RF9Qb7oiMrsqvyHsSfh87BiU9dxEoLPcRkZg0Kd9qid1pOYK4oze0nY4
m4zdrXcR88C2n4GG+dFkwRuoKUe2q8seZJ6/dPedX0Czq8kukAReHsDgcVeSsAze/9xZSHGzh54q
kAyCK5TzLAasP1dRg9XgcQI7+dIp4n2uBuGXHKwYuWvMPGE64db7KeH23NSlaXM5KPMKypAf1Kfs
nRjd+E1gFC23Slcj0ozSgvrC036+yK4Q8wZIPz5aOnRvO0x4f0/3/u+49N+MSyvpgznlvx6X9t+i
S/49A/jX1/wzsuPb5DfwZJvgs0DW/UcI0Hf+Rh84So7ncdkR7+D/+kdkB6n8H8OR/jf8obYbwOMG
w0HX/f9gNiIu+J9nI4BU/IdTGB4wfNirJv8vpsHAFFRQCL88WH7yrngKhr3k2MZ09lZr7mNHh2m9
ymR+ZbyxAQIR4fFkRknrV0mNJah5tOh+h0GG4FYbyjkGqwhHfK/ZeKsw149B9zOTcd6IVbYTq4AH
nbX5wIGnX7U/8t4q9BGNZ83nZ9ku1uppC1fqmq/CoFqyTeH31U2tMsV3A4xrqbbdSs2k8HcVF9EA
o3as7mZpOtgsESBzlMhulSSZ6ZwNQWovgvE0PJlZAIJuFTFBlSIAo2uqVeCUffLq2hXE61X89FYZ
tF8F0XyVRsEwZPeGK9GmVuGUzefWRkkdUFSHVVqdV5G1Qm0Vg5GHI1aBTbdKsdkqyharPGutQi3I
MTYqq3jbrTKuWgVdZSMq0df+1a9ir73KvtkqALMD+jRZuK2q5omDNV0RGbpuvgrHS18nW0wNoVpF
5Qp1uUdlRpS6i1fZedDa6dBYSJgTt8NrsMrT/YhQjY15VwUrwbOvrgUzzjkr/Q4KAQbAgj14eds1
VqK2pg9AqK3b4m1gwf6Ar9E+WlLrI8uqGRmbZOweW0uLH02b24pdQF4NtYrhOundlkNak106Uaq3
OOB0Sa4neJkqq6BrVwzoXAKRMB1ht0lVsBLGXvkAhIBjYWmxdylNSiR6y2/evSznQJ97Y/lSF7Vz
45QYI3SzpFqk/rMgMUr8BInedGe0NX9DT4LBixeYg8F6HrlFmk196mTME3ERen2CYctSr/Vrr4Uk
UECPNehLvRDiFDcz/pCdqbz8wzNZx2ymOKm3WGzil3wtK/ItUMhTlYlHA/DzhZg1ZJT1wMx2MP9o
mpjBEoAeJ/ysgHNS5dq07dFl72dnzC4MfqRVgX5PlIHIleZadQcaljAjOqRlNl3rU9CmW0yrqIK/
usGzjhrFSHmUMCAeyI/wb9JxuucFhDo2zdkSEqM1npDWyET0fEsspvOwAQc/34MIK1+cIZ6LA2wg
/vh2TuarV9KkGVZCZ+nsDizkCNoyU828D41f8g0N8lbtFohkvZ3HamZ8qpr3lOtvn7n4kEiMIBDE
UyZdOnn68qUx6uwyt+gqUIPHvTFYzbczsX6PB9Hc/fnNcsJM/m4cDL59aZreQ7KA32crALLHilP/
wZ5WJVHrqx/mcZsptB6eZG4rEJMzJrJs/cP/7PWxvPXP3lTxDxlwzKMzchPZkGqat3ogSVcoO//4
80nLHci29LYH4xAaM+vdbIKf5tuBuFMNlYkhuywkYfSoF7Zb5iv8MzYWfWV7D2Bj7aMA43+FToOB
t2OJayaDZx+acQXjDHZ90qDb0PEeKzhnlI599V6aXWpduHdAEucbCFvmNdZz/6pardqmfCIBXARO
/BGYyIrKqYCjY0ngG40+P9GbqZcqE4pOxUJIZHFZElIJHsAA6IPtn3erUpV4zJKZBiBZxOCtDUIr
kSCRfQZu7ZyNVoJLcn3w0HgRVva6Winr5cSnntGJpLH/7qOQRmYLf0DmywW8/WVs5/tBk5xCWW2O
jvioKcxJKEKIAv/W7AdkkOQ+HXUQBn16qPLux1HBTWCxwO1ZINamd52kxbI13QOKeUk66W4cffLP
tAhwo4sdUsjQtZtZAAOsxbXnOQYf3yKGZmSGe2VZ9AyP3Li4I/fwwvCTjes1VmR4hEWyar5kU8Dw
Cv0oFier9lbYmTbdGZNJh4pIOFQq3033rigYd4PR3lKqiQaFDe8wjiVFsX7RphuNTps64ajQmt9t
DfUPJEtzky+D3NZmZRwt0/ndGf2h9p0HhFTgeONgscZL4neN45bU/N/zQDJvqSkPA0jPsDnX5KYq
a96gM7B1B4QzRo3riseB9UY0pvnyVY0O2y3sSqtNcweV5rHOhwbAXoFu0qeRw5kHILxr7KYW8kuu
5oIIrPHszuw42fEdi2mujhQUWQfFTXij+wOkprqIQz2ghj2B/qAJ8d7qAwarWuhn6ja9E3W9q9nD
1TfOGL/rRtVGGhCLwZh/rLm5NpnvfWcmkiFlQ/qHh8a5MYriCRJe/knlvbXlWqchwWopjRpq/Br4
AlbWrA2hflm4H1hjeUhyahFCh0pX2C0bM4gf20p+pXMfbwFQzxe8Z4rMK2TtHhqJqUPcXjqI+aNZ
n4XhXkru+Q98rLqt7sbGvbXM9pZGrhrYwLCyLOqi2dBaDOjcMJtv6ZjFFjz5cYavBFOq+RxKYW5a
Tveb3Bjf9JhjuC542gesXsnNDL9Jsr63qbXX5zZ+VpyUQ8sqxtBBDo6EjRGvs53neK4B5HEZsoiu
kzeKzmRUS2vT4+48Kx/9gCHB/+IIPV49VtLPxdyuM4QXrCYwdz6pPiYXP5og7Fjm5M+5BwPEBjL6
LWMv/0ZeLE9BV9FAkMh4I0YNBce11Q7640klFRVWnGMvXpyLB1AnuLLTlsnKWo20TedfmrFRH7U+
lx+KequL2xOtdZiwQiozlg3navKOVZ8htqc1bQUx9qQgdKc8OY84S4yTNGNjClO5uBczAOTuJ22l
c0kkL707aXeu0flwfdGXeRNpFaE5WuMMnA9nrOk2n5g6TkLROg2FqIviMTgN4iIomDrZ2CK3MZVe
tNa18QsnzP6KHJfl20W2NajBoNYufeI7RyaFYm/oot1mE32DVLkKe8up5aeuTPPOqJL+WXWZOtCJ
2b66bY+LjXvhhi06UoCn5EajboGGreVYVExhiO7aSRfcwBpO2QeBrT9quj7HGjPH2IQMn1+rxDVq
l788CdhAdrG6KzhT3XZx3e1KS3T71sQNP6gijpgZbidMjOR99omZIBv4y3vedaLZ5PWI3w+aTbQY
hRFmNBbsKluHetwV9n4Ry+2UpfO+wwEUmkO8FrfJ8X5hGQMhSoD1d8ESzQpzZJtLhb2r0N6tPrgY
dSO/lQfiuXXnfhc0brIbyrgJNaulZ4pexA2QZC5xMoir5ePKE1Tc1d6EwyIY5lDqynmxmmk/qSnZ
sP96nF3Lu0yZaYT4cfI9gZK9y0Y+Ko1uK0aRfLfTvLd6HnljK8rtmOXAJfRpOmWjQfVJLuOjauNz
lrRXG4TOhvre/Dgv7nQT54R9cIJoaWFsUcGvQcHd1bjxBs3N1lh0WhrNnnKTPIHHmbcbLmFw+jig
lD0mUKy0hEdC0uqIA4Ge0GDjqXKejhPz73J2GFUodU2qwtnSwzBuJr+hMsEZiimn8WIcBrGp3Ayz
uEzGlRpY+Bg3QteKhXngafiK9PCg6cG4q+gWQl4Z1CO9KsvWmBd5SXJH7PLRsW/RYd5aOJzbpXGv
WQCRK1/6/ppi8tqUgZPftV7j/JIww6LcrJdfNLL3t6rytF1mjN9dMuNdcszx1h9HeKA+uqY9cfpB
6ZD36GLmGX2qvSaMKluTjfAGdvAHZADQhdWQf6oeAlqGNQmKXxyfKi1zwyQHeVu0so7GkQVWjBzD
o7Ipib/a2V73g6dA61cisH2zrLtZVJQvz1RjaLdVd3GNIiqF/TstTYmFIQtOc7K49Zb1NEN/guL0
S0db/fIKJz8rxYbF9KV9sACJH7s8eNTJIOtr39kChnbsiyMFIr5kSLDns41Z8YHas+W17PTyVqbV
bw6gCbWWZjug+fSrpFXHAmxV+rutKp76Wlt9eaO73rPivt8NbK92naF374wv7tbEqHGlWHmJmIGu
VpY7tB4tiWRJVlon3Q7ajTcvXGlDrV7cQQ037Lfq81LCnovauS/virr1aD31rfQX/lmdDsI8m3bU
0fEo0IMOgw5HQ8EcUAb+F7wYbhxj4hhXrBn+a0/07X2xKpgnKZ413AyWrXHL99a6SF3VT+zA2D2u
Pkg6YcQO3PpE7eVyzFa3ZLP6JsXqoMxWL6WxuirdPwZLZ4XYsUNTAlVY8BFKGEryP2bMevVlonGu
Hs3+L8sm0/Pq4Jz+7ue0Vm8notr4k65+T291fnarB3TCDFqsrlA6qij7wyhadEPFOQvvqFvp432y
+kmt1VlKISrT7eo2dVbfabc6UPPVi8ov9szBL954QSp2Wo5jtfxjXv2zyvjfrc9/t/WxPYP4wH+9
9Tl+fab/1k1AHmT9ir92PrDx1nKCFYUCu8x17X9iWlDf/mZaMJegJ7j+v0BabEoLdJ2DnOli+yAZ
zDLorw0QgHVqDgLybbStrqXs1v9oBWT/J3mMxDYYGH4tcq8wImj//PcVUGHE7eB4sXtBxtWOCWy7
9obiDW6BNMvPeLXWqs/C4rAJ3ap8XLLGCX4B1fhOiQg+2l5BpYkhrCe4TtMr4M/shvAQjSe0JeIv
aWrXrzDFyEBsNGa+/oqbJqGYJlGqfdbrNkbzGLPSqm7Q1+SeCT7PLx6UGI5MbenvcOzVxyqeWbzm
QxtVs5Fs6qq06Vj2nR3BBpMqnWB4KJqAZrec9pVzybh4lgNFvLM7ticz6NQXu9YPu+qZ7AKpv9Mm
5+31Jms+uqpYUeSVi0dPflpdTvMXzmgOGZ7ZpTfLnE4HFtv2jjdKuyBMxbj+vHGX6r5BLVIXmGxE
8M4ORjXuHAmILTQzld9paWq+jtQ22hyON4Tvm0hmqX6dSVpf+6GtNwS4XksnC9ijT/PdVE/WvjGD
12nyoXDqcxRbY/Vg51p7sIfOvKCjdMeBZUSk59Q7VKNQR8dNs9tAKz+DvuWIRUBo62ACvWkr0Oul
0EZgiV58nGPH2hW1UX5XlCCzsveNb8Rauqt92YlDYGbfw2B2W0w805uDAleHSZYnPC98OpSr0v8w
zYGkKiRuXhvxCoX6tdX40XXbEAdK1UjQUXO2DH5iS1ycbvbGq6gbVjXHipIzkRFaMHUfvWUif4lt
qTmun8jndpTuDvsXO3k2UMWBTUabhannwbcRo7epNZ6/ex3L30yqZpVL3MJIrnZhFPfzLJe7WKV0
7S2AYVLLpAk50yeHn2IJVmSevbfzEvGu0qzsUbmyPDtkT84pw9MtDAOi72ms7lXXdrtayul379sl
TWU6oNOh0JofxDRK8RJlG/vKy9WZES07TE4tz33ss9KbXJV8pbgto7LBhgfZBXzXPDTejcG2QYRZ
7+m04s566HbBUoZdbep11LpjECa+HF6saSZgjjHFxNBdtDwrdC/bmEk67ih9xQSuVVoeisoMbsaq
4jjfN/A0OdCKbpUizpQmK9ZfbnOSyyyfE56LVTgWZvoj2N1tfb8MDh4LRUjz2pe7OOSn0zSnrj1O
8O51VHeF00Je0cLKvfNyPXhlIVUgwHn09bH0rHxcSlQq6L9G1yh3Jmf33wWlPadlqsY0ckeYwqpj
COAYrd4CYVv3WhF7BEv9eDf02KSjulDzjQBy3kc+e+aTT6F3A+VUS7d0/y33JC/EFrkJ361L0Jvq
esIauJWuJe7OvV+q4QVzuCB+UhM3y2Owc16QZOiTuAydKvCryA/4k1zB9BWaZSAJuCs83N04b41l
zBmv4nmbKX95Hqd2oqqgNRBddcxFwcxb0tvxberX3b1LtZgR+91TRtPxNbCGQ1dby51iYojERN3b
wGXNZtmcjlSjMdwrV9yTTtNIrBhyCv3Gnx8LWTa3lRzNJ9OkYxdfZ7vRIJqyl+nU0Z+zND7WIGwf
p7wFM8qRwZoa/Za5kyO0UA+J3XbnOW+wAwAQuuC+rCPWfGlEQZzFTaENNoml9OPSGl/s2t1LA5n+
SFrOPFZycMPMkFWEMRGZnDd53yE3b+KsedK8ZiagZVr9I4es+bvSGxQszZsPc85ADaSZ5XdnsEXi
BAK7P3OKvQfdd5PF3Mh1c+lvMEZMz3Wp27u2qZPI9Uf3VsdkxGKXG1EA2GBD34P/bgk9PcyEuiJt
KiE42P2ssS9x3HcegguW9UD7NnIqqSaVWhEYnOEHyr+gMjoTV9m6Bl5fKvpEq38mS5VsaW8qNwhj
I7gfqVHFSKzu3VyS/txV5VWyFT2lAcKl1XXNDZ7f/n6pOQWoyV/udYPCTUlVaBv2Q7xs7cTt9pXN
SZIJ1d/Iwqe+zEvt72Td7Chv+k1FFMkk7pnl2j2aRh3+yXOqsQcRjaNeG9JjkW00yxUcUMB6Urjv
JI65NhATyQb5uNazYrqt00HjhpVg+UUi/ihKiMy+12YXI67r/aIL41NVic2edXnm+BBHpprNgwMI
tiJ/hjcky4wJK//iH6ugvC66cWR60MOgswx3W+g0bYG5cYKNl40PCjD7qzY5BI8HeIWzW6f3eSnn
OtTaRL3oidueAqv1TgmNYT530Dg4cN/EUdvrZ+lp1nVZhvshyTAzlwRriD8UkcNn7ymfzWpN8IRc
Etm+pjHsjAybHkF5Xwu2x5yVOwHG0KI9lUydTy+bO+wSnwZ6MjNVpPvxGRdcsRcY/Y/rapSVEB5s
1eAH54JKd0OFiT/pB+w0HBCJJMXVOXE6bt8qVp9ppjd7Gjfcm2WU3m9aWspfnWy0iyO7B2lVziMZ
wGd9tmHyBOBvlbK8Y9dry94fPErqHG98pmh6OGF9/syXvD+mOYHptshWKBM78mEpyRRRnyxPGec4
hJ3Evsqk/v/sncly3Ui2ZX+lrMaFMDjggAODN7l9Q16SVxQlcgKjxBB6wNE3X18LVES9kF5kyLLG
OUhZWkjkbeBw+Dln77XLewI0CDrkydXDm3hAb2494w4YblC/MqOltdt/IuDCOGRz79zkOk5OVuzs
Sji1a3zxdB/kEyoguTIx1W3jwg5WCuXPo++Fet9h5bhDzwuqvNG4q6rgd+jBbIFhFO3pb1Fz0Xk4
NFCPbiIph7N20pBE1wbFYUOmgZ4Rd5N3NX/Dh/kY5USvWWmiPqSw2netSJnVYEFZuYl927OrEh0q
XoKGsiEvJe4cXd5kmLARto83UyDkx6xC6VBhYtlKA2o8GCZ/F49p8FJ307iXY1y/UKVQwvodeTHQ
mo9qSLpd5jYvAwInxhG52IWUqulSNWZd9Gp0DlOLCcKU8pL55PtYNtMwO4/tWZXwfHAP5/1FZmAB
QGMgWjZV9jEBwf2BQxX6hsrjUe8ICqJ4SMl4LMtW7GEm6Qui/l3u2nrvIdu6xXCDP3V0jH2UyJyg
Dyu8Ubght7WVdIeQqpFOHb6yexpa4zGSGW1XryP+Okkcpm/DSwMQdI0VytF7yvv5TjMFWqdOLU7l
XBc7xxvG184LvIxwDUw5Qdq4ziollrxYucw/Nk45j18LokNeXAQyxAQ0r3noBxveyLe8y6tdQp+i
XE+FUR+nxvSI4EuNA3P91F2rKs2TlZBk++jRYh6TSheNRV4hcZAhQYe1haAWOdY6d9FSAkdmfJMm
d5x7121sZjvSfeediWYCzVZAjDv7AH1OTpuR55mHwDbMb57yHEJAsh4BEmMN0rsIKF7koBw96i1A
jgcHK59Nh2mi9RM0y+jPQsrJpX4B1BEerDEItqrodLNiDJEyUuuaNTOLBj5xRg+6Inn5cxWZNZlm
nVpsn+aD0jyQVkwiEpx8rfg6apXd4TpmQ+itjOlPau2CYsaZ/MEbgy6B29V7Ufk17vKe6WdeQPZ+
VGOUpvIUOF6cntuRpNnHYer51lA+jwaBYn7BSRmIOoZGSKuZUAQMo0/d4CBMSWaPwmJjtEHSQmWZ
xt81zrS3wecdckZwPvMz5YuBUY7YnF4faSSO9Ur0oHvw68Snrveq20rzr0tkd882d56dTvWOV8TO
7dPA6GgR7WOAYuUq1GPxVgemuC3j0Tu6yDy4gynmLqpzH2c8bKuKqdebzDT5DLOa9Rmk2LCon+pr
jQJrlbh5zXRJ5w/mEEWIdMuJJmw0dAeZtYBa8SNuOPVZm1JyhLGGJsevFacHt87kVmWOdTaLBum9
WXMEwIBBfG00bhx3yu2VMng9M9UlPLVefmrQWI9YezUN6kYY1qoyCcoy+eauAzb1dZy10/PgBHdh
AvNtZWb++IEhWrjpE6Jb120HQ33SIWj0FkVLbWcjs1bHA2cfhNq783gKMwRntoEqHyvUqtFgxsc8
SR5DL2ufW46e1ExNf5mKOfyQO3Oz85YvO8ijZA/5dsldtnKwZUE/EA1djP3W7TSx9UlTfQiC3GwR
uvFPOwZrx7Spi2sbEmQbVqJ6ImFTfBbYnT4XJXHLuTJvpIW0nBGOaRxsS+NYK1AyrTpCnIgB1R+w
/jXFJgh0oW5RusuHIqpe1Vwz3NHzCCbYiNAQeViCyROYQ4npCMH5XZpN2acESdRHj/TYvQfJOFxP
nbD2lELtRxo4w1uPcXatsYCg9Q71hndU7JKa5tGGPCXCWt3WoadfYZ5qK4gxGwB4w5eZUx8nfsNB
/lmO031FCC1IYz+Lr3WI2cislhASLGIWOkNDbC0Ff4BJenyM5jm5Ab4SH3PbVxfMEBSwo8tiMo0v
GfFRH6OQTu/KFS4fjqFQuTWddPqUslVYrPzBXM+Jmu+MiTzrDBoU9ps+uxbLOcmeWVf1zKhFVCZc
JiulFc/Jdx3TWT0USSDwDgFJof5cDrLCqW8cm8N1XBBoxQ6GXmGqBjKoGnAO1ecSXH5+J9KksXHu
uhRjleApgK+yibx1F7m0u/HJuPObwaxmuBfvSZ4Ro7i46I3pU1uMenycB4PB78poKXjb+85sSI8D
bacspYHu1+Nw5iupPXzEIfRnAnlEyZzm/+SybyLJOPEyh+M+MFT1iLxrfPpL++dv8BnvoOq/0CVM
D8mx6QCp41RGd8f5CWWhq3FIMlsgAzYaZ2P48N6F1XNF8qMB8yEIX6zc3veJdbJTZ2fIeudEYusp
mNbdvG1KJKS9sffnBBdrvP/nN/cTZuP7e3PhnkJGAmr3M3gxF31VmAEJtlrXF6U5KwaHuL/8+y+C
oghGDf1cU/38BThJO1L09sMltsBM8j/XyHaFKnfvL/OfluQvW5LeQs/6h5YkUXoFAIa/qvYFNTA/
9KcSTf3GWNuCQeygTqH7yF/9odr3xW/OAkBbWHg+pMCFK/2nbN/ir9B8eADDFL9v6Sb+0Ze04du7
CPohuHyPkfy3pGlgW3+SpiEdVxht6IIybCWmeOlb/kWaFrsx7RvRRKexQl3DdLR0Vg5D7rOuFK2e
aRQS1AXDDZ1WOIwXtg+9sd5zmKk2FJCHWuRA7TwiFU7zrGSwzfpyyXcxzfGBiX0u9yIhlvQh9ZP6
U4X/y1njOkWLPwUZfJDeanpOyrlXrbKAamXV5eaMOAu8ESHVruLhNtTzcRZzK1GsL8F3mbLrbQ/X
IFrbQwkkogk0ExzPqL74yaS+vgs1Ws/HWTibZKNGOmsbUrAdy9kIGk3WjW+10abxc/d2kAhv8r67
NhABdqoBYrbiIGfaPNhF/EEnyfQwRmZ7qUMrvy6qo2KrxpLovcQbQ2dVOGZItZfoa+ZoNDrhUNER
KadDCFL1ZOk6PrPt7hkiknMXlXG5cwq0OVYTIVpuB0JLNqODN1G2yvqU+YzkYrvOPggL/owfyZcQ
I/EdkRT+BkKFfd9ZCRJ+Umo3kbDuI3duNrAX1NaYGH6N2sjubWVkF7sYro7JmdbJMlz2elTRV3y1
ei/BSa/pYKVnkecYad2xuvY1m/qqi+LwlmOnvAxRYfPeurm7MYdtZZXlJdB1/i3pXX/Xg2XdoX73
1jTCmqvl+l+dgKmVCLCXkkhYYTfkD8yFn3yUf6uaDuVaZ86pH0qGlJAfPiR1Y1/t0R/PxIQP93Fj
ghVIoy8J2OZXp3QHMkDGM62paeMsFhDk/JInuTYe+nLMPyA1zul4Zc3FstOIeBQcoYGfPtRZ0l6M
kZCAmDv2I9Mewggaa7xMsD82GqzPVji8UwML78bsg/Bx9hSetcyrcAEmRUmlXSQJugmtxdmOKvM0
md1bxr+/CzuZPZCnjVUPXaN/VdBNHjwMUrTAgoT2O4ybizRoaSaaJ0qKkXg/G11xNS1WtHK79sZK
pTxPmbXStS13HN2b2xKw+DN9QLwERttGJ5mQYwjNIqso9nu5ITJ72HNwD3dG1Z1dYO4nM3JvexJZ
MC+6BfiE0kvWXjJy7iqWKNWGNQiuBeBFFyAmdOf2yeCJgE7hCqvL3AXqLHsse0gJUEN0yX1k13cG
UjMx1f7Gz+SVs0e2LTz9tdFKHfOkfJoW5iID0Zdc1dkOm1o7rfPYOjuS7hPSn3M2vRkhY/ZSgHKc
O/OT7HwEQZMfHPTQG7cDedLboNPhJjHlM5thc2fpfNwZdMXB1YfOcUJg9SQBA0C8QYROMg5mQ4b0
bmKcFEe2Fe7MZ8zl1bZTeb3PECNy8D3NbXzT5m20qloEomjlioASAlEvgREyB1+ckLA26JigvGRc
S45CVy+wswftOeERAiMIFqqyI+zb8SEfs3lftCkcJB7Y+zkd3VtZ9xhz7QEpvwzSDQ3I4WGQ7ROC
H+NgVJNzoWkdFdxgZSMHEw2SITN/UwnqYjL7Bju/wRp4yWvvS0l25tZ1Z3whnAp3INBTwBFxcD+R
iH7HvPu1kJpuDVaR1RyLV5wxBE9Gtdm+NDUfeYm23tQ6s85hRkoH+EeWtBlmxNHLjPNdlN1PbLur
aGS/I/AAi7Iqppe5I0KzD9ifmfm3N/E0Ti/+NGIlJ2YEw0GNcMok+jL0ivyuRCAIPMnnXHofOgHa
LU1NxLREctjLnN7E+pqUR532wBziogUYrQv/2ibqmy7p34bE2O6GyMtoKngCGQaYGm+l3SIvMXsQ
qYmTq+wcmv06do2dmNH6e1ab76YI9yybO+3MsXuKsqkR8jD1RXvKCzPqeLYY1dfUwH+/imQCEWyM
KMrv0torUdaWo3dIOxogN6Os3YeRB/YHu8ZYgHmBpUenqnc+NyKuT9GcT80K3LbzpWX1x2sB/Jc+
rBEoiZ9Lq2sFY4oigRn7qbSAi1dTYBBvkhQh0d7tcQJFdhdlXfYBHIitVui21T5KAxauPw/RM9S4
ZttbMj+IOIxePU79/gpyD0TScGrlTWjXgu6S1LTD5gGwea+pdAe77/sVImf0AWzt34pUcjQHeznc
tn3T3E+kiJowMCaK5xmRCyoQB030CqBn98kM7Oq1qs34mWcyElicnLdIV/I7PHf+N3OMOlhJWWBf
Daywn4w0my+5qY7A/BhT5bb75hS+EyPCsasOvkCPzAHs1dEp+2PObrtuOD9Mmymrl/FiwLdIoy7y
nrp+cm5oTWVvRmImiC86C3qcq+PhAY+T+8RzxN9q5h67jhGnQfNH6QD2uohILY7H8WtKVSPZjEI0
TmnRL/hOBAj5FBn3JJkS4WLZef0MWSm92JkOQ1ZxK9Xa8vMZ7XuVvsm2Sq/ICD5kTYatKZ6L4MjA
KkdyF3GzaoJk7uYK09kag5k3rSxAW/l2snzzVmfR8OwM0/B74EXViyex/5PzRIFrhH4IhryajFMt
kv4eGBtdHLupja/SnIDtY+MHpwqo44BCX9cHZQz6xQ/HwltPc9AdtWhtJORxUtE6UXnyqfJiKVde
abfXRDJ9g2hgV+jNdHbknsP421mmntaTpMLnnftbW9Xmc+C3gdwWsZmOG9Ebzr7LZHwNfG3uGWSp
dcHIAtWxJxEl2RENX0f0TJhSS91MQ1udRNS6G1dLczP1XYOejQWnMo1RB53qtjKRtEHOabcQ33CY
iUY/iK5pNw2T8JvM6FFGKEQbm1El+tgoSVBZnhX1c1onLc3CsGvEGiJo+TmdEIBvWwzkFZSaav4d
vJ19G5hMn2zL/SLDyP+oogLLT9iUO5uEYExjiQry1dSnyIXg0bEjMpg1j7Ey1a0/S/XSk/qHak2j
sbVCZwYhRcbdFzUwJ24DYT/5CK7ilZfbI42xmtFnUVrlAfMy/zedu9Q7AF6Yrl4aVP16tCLx2vuk
FunC0S9U5+2D46OiWyejZT53MwfIbWgOHWvJbLoV0nXx5lfMlbZB7oYGYcJJ8BnhSfERRaHb7Owi
Gs9d003UlYYBZ6NuGJeDBjsmYXpvzl38uSrUJZx6rBh5D6DB2CJ4ZLg0tT7pRL556dD9bEI/Zwzp
YB24A1BgrDwRqn2FkkivnLqXX0DdW4Bdca0+FXJSjOXygeayMGzsraKJTegbYXhpWmveDpAkj1aS
IW+WTovpzM52nWl2N4IJoEu4++9RYnWAFztX/e4mtJ5XPRLlTeq29ccQVcIXV5bBri9NCGdczXmR
/snuNrLG9BhyzEKrGji0dOI6TCSwNpm8aeRhBTlM/KGNKGNrsYdb/FzRpywYs0caZNHejB2D+iDo
bmpmOnRhyXc4p3Xur0OTM2I+kNUMAajZFXXVHbzYJ/uJXIH0c+MpODvMjZkCRLGD9lVry90yFZ3P
qSH0aUD+ccMnzG4s3IxfgzlucW+0LbSuqt+Fvl0cqyy0N1Y6f9KkzXdrYYn6NWRAc29XFcMxM66P
/6mSizZup19UyUSJLbTef10lf4qbr2XRxMVfy+Q/furPMtklZM21YFlYGK4836SV82eZbP0GS98l
9wQblyT8gL/6s0xWv5kelF4PPY18t7f/vzJZWtTdNkEpDoMOdH28w3/DwbU0kv670SQ5oDoUx6ZF
EhAsBXxjPxbJljCjtHMi9wyRoz7UuRjvHQE3YZ6mdF63deP8ggz7dy+orMWoJpiS4xr78QVTPrXm
kOycCQ3yeAQMWFp8eFgu1cqBEYH4txpJ3z8gdje+Lx+OgPczU5pCG+kQtn4GR5H7CqkcB06SiMcG
c80vGmM0PH7+LrnUXGv6deAKFiLBXxsOdTREYZcKeUbd6rzGChy70yJ3os4LxaWdZ/9JAQS41IEz
Xv+y7P6mYfhjT+79U7KSHFaDZ4LzgHjww0sPVdpPJrXBubGgmFHlAKQxnILgxz78ZQzRTykQ76/G
ChS0dlxCpKD8/vhqYwk2R42xPA8lUTcrpWuzh+1hkizdtwrhT2Gj8z3l44jxZMJ91HyWoqTEHLPY
YL5Z+L9gbP/Pj++aLCYXzRTOeUA4P76hREQcQEApnL1B8nH9nKanaWCM//98LSG4aTBh0mF6bzv9
pa0UJraZRQCvznYziEsnDeB2bT5euwT+4z9f1eV7/PHmBKmPydNBYocvwvmJMUz2Q224YJTPfRB9
a6zG33YWJKt/fpG/++7YhJYgFFOwS/10Mc0+kaq1MmTDaVOeE69n3uQtabFiTnF9/fOL/RTRsCwd
17QttaDmCXoSP4eCUaUKNMTCPidWzJHW7nlNERgYwzIm889elTqv0p24SQHwXKeotQFMBPb3B9q/
DA/6mxXsoqhkkr7cqtL6ecEElrCCwEUrPXrt0kMvxBJFBmBOGw0rtCJpbpumFnOLaSaGevN+8zoa
sxw7SH345y/l764A6BMS9ZYrDbfkx9WbZpTpeaq5eXv8Y8g6kX0U2Oykrn+Va/B3L8VExIMAwqMF
OPePLzVqry5rVdnn2OHr9f0lDB4yKVu9R8DyLzKcf9zq2b6lRIG6YF0sXu5/LF94a1DkKg3EdTKT
GeBIrZ9pwCGuHsBVLUhi7xdr+ee5CS+5oANNHsGsM6Kjf9oHdTpLC2qMfzIDkvSkB3oNO0czXt3B
GK8x6U/51nZAR0Ye3Ng45JYiC6o8K4MaHVicWx3misff+w7SypSx9TRbmAKDiOSbTSywe/7i4r8/
Yv/7Ll9Sj/D+QNSgK27bLo/GH68JSImEKFFbnprMpAGyNA8weBm7UDSwDkszn2gvIOevaTaUiZ7I
IeSXPdS1kVH2JUyFwUYHXMjACds3hOsMuJHAwbqNZu4riwTiaGMiTMXKJAZssoJC+LWKvPGauXje
oPO2b7UJK0yhC6o3De3K42Al1XPbq/LshdKGysYXuJpSINk4RI0aZ4flPxFmbCTrCOmMOIgGkcmq
UZi4Nrkf4Q/FDhpAtOligItZUfEaHt80TVTmkhWBJivZA2wCCqfFpYlKVgioPf08laqd9wbpLe5p
0DZu0zbMkVzUoohOaRa1bykNrmel4e2echFPV+FxajGsFuvXomGIX8Tkc8mQcbopvBdvCJ4AQrH2
2tR9pc3HapdQo14n4TdvKDiWJ3TfO6/5lFpfwZtZh75S1ZURa753BlXR3A1piLL/9hgWfIcnjJgA
ZeK+4SYdFxsqwkKkeJJvNMD2C6ot3ge23bzVTettjNISj+1s8f0gS1LXpsHiYvWkFmifxs4qdwf/
SYx185bmoUVzEM8PpigqwrVH9/Kp0wA3EORNdPSCgt+SJxOYzpbvTTK4XBRDPFELntRQKF1QeFMe
1ckByzBsj4n+BEjvyJUIWcFoqFO0HEyMhJQ2rF3+DTCLhSU5YWLA5ot92SmwSTNTZtWktum8Kjfl
20TyooHyld6EgnRBKZ/0sl8avYL01ci+yvbWaPFmoA+k+RYVFTF2ZcT9V+LigW0ye6AxjRzW2wSs
2FtDDcCTriBHwt9MAxRzoiCDnem04T+RE8yv9Vpsw6OBFVqLBb/Ttiodd1PGc3nVFoROrhm3zLez
ymbi7+Lcee2xnr26UedjACpqQC7OJOoPoT1bBzKVQoU61pUvRd8Xj94cT7dZRd1e4eOBzW5kwtuJ
mA5ZjHj4GGYTL9OQk7keirnEIN0ELsPeGRknTDranIpp0oWRGbR5GZV6hWjax6Hc2GsURRLRzjzB
+jadbVdGWp+Q3eHfZU1GhP82xUOrG69Ak9rlv5fAzr4Rl1QeHQt+ow/Mt1hPUFZHlMTsTOs5Y+Ma
TIYuq9aY9GeG8HXDtGJyv8LdE5umLTBJNhhIdsQyqGHlEy+1EUlZ7PsSB56f9GJYF3MTvYSLVRAV
jL6dXAS4VTEFZzG1qkI6NrjAv3NCz0mKACY8YJ+VeTihtZTzS4HOa+s4Fsx70XMZvcBZtI5D8YLg
VLWboo+aTWoCJ1gOo8SzjhUUp7rOjW3FGXDVc3jZ5fRFl40poLdhBtcOp++R7Ed9TGr8riQnTb8H
YCS3kREbD5Nf5p9j4gPW2VSQ0FhAi0yqRcaW1q+qldwfMYakAMHHuutrvPMammONzl4y2WL7x/YF
0acmNBOHMD6+FgeVr2wUx67yQmL9mlEjgYb8dbDoPjgbjEgDOWYBL0TDO2A+iFzRKwG9MGijJVJO
xtbKy+6jTl3yq/qi2XXIINZFZH7NFH0jpBYMunww8Y1BiA56UNoZQQvtUSCU4sLP0Y0rqwWEYHJF
FUijmxJn0b3Z0pzOaHrYa8PlRPY6Ba24GOB7iZAGQwE9XDMROpNIwgEb/Wlbrdlt27ewNtmQytkX
j5M5s2TNtvefauS34dbrRsfcpnE04q9EEtuvcqSp89pyjPIZ6d54j/7GgN+a1Ye28Xkee5BYY4Yi
sjwDB19+mxh1s0/jli2I3ZiDmS7ZbUfqKOTtHOHcfgYmoMlHQXvhYDYYJRkGjkj1s8YVxltTKDMQ
vRXZs1VWIee5CNm6sOltcc9Hjc5fHDqv+tukseo1vaIpQtYRNmvc/L/n3gD5y0kN5xN5ETS9I785
ZAicaKiMYQyNSyTRl6ZvXxNN4JSDBDNco8eqms8ZgyrjQwyT2j54VuRd+jqBcZbF6TbCPHJAMDjv
Jq/QH2c/RM/kKzl8pEeXX91Qf7Oy+fMIpOIuba32wL6KxRsnCCLPTltvYRuFb3McDx9CpKL6njs+
2VZ9SpNVhgrwfB/F6YQgtlEn14nJ9BqHTNN1dtnH12nXhMOh9UfzLKtyuq2a1r668xgbK/wknVi5
XAXCvugnPBlFz2R2FG12O9a1vJtj0IeVkN01B6u+rkvRfJW9kUGXn+0vpe/259bVs7VyAovRKVTm
eA3PM1oNtARp2lcZ24UP1wSblzxNQ/8l0MbwAc9hSq+0w/Qah85LOrioAYFj+TwryRxZVZMdXnw5
xbf1CJLU8AffXUUklr2ia9dn+oQ+bV2nOwOpMphPtg3DHcGWt0P32jG7w2cTrGIZqHEXZQV2n1Tr
Q49G/oNG1n5jTt380EZmiYszHJ67rK26rdk0Mj6NtNUdZiUmyGAvgNt0cUcasXs/6poDVa5xg/Ko
/Ejfy/LX5FXiHLEMZSLPZfFcBp7w39CsAMDSzLFHHoTnImmYEWOyAJZXCsqLiM1tn0rGAGvNycLA
ma36h9DqByyYSUDrsmHLe07HFrbSlDk3jL3ZRm1z8ltYsz3Ufysn9AEMX2ndttgTndXkV1iLvQwf
Scru+3tpAXba+UY170INLUJKAnHszJ0PTafia5OL6iMDuObJy3C29+OcIqkaEU8rRI2SxHaB3SJR
G4ZXiglPMEdvZt7yHGpNtKOBgQlqI/mq7vuZOgWCr6rX4OHjO4hB40ezHkiNj1tUAPj07Z1n2DUe
c3rHu6pRDiYFK/ZhdrJ2vwXI/4iTs9uvKPnU2+C2brwztYt0s8kESNCkzFS9CmBofJvbuYohjMxT
d1Ct/uZEY3jfJLnNUy5u2pM9jFhZyrKoNtEYMzyQqq7XKU/nOyMbkq2Fmb/d+CFn9nCexhE7UInU
y+lkS0e1gwJgSNV/jtypJGIgnJM7E8mouUJzl92hbIOrUMCFfYgMm6v2fcKWf5+3wSRZpm/v5/X/
KIZ+0Qu1oG0i4/nXvdBLWbfR/1rDWEY5RFMQFBwd1uPbf/3vP370j4aocn6TDnhO6bnklFrvXc8/
GqKe/M2mCSnNRVtG32OBW/3REEUcBFOIbih9EJJpLZfK7k/dkP0b/1SgNFrUPqQR/Vt+RjorP3Rd
HOkLadmIHAl994RpK4yYf23jccTEMZ2Blh5bDA8r4aeRIssk5LRq9bUPnKfXbFOeqSL3SL4MtzL8
Pd9DlAAvDSuGm4w7G49TusWGH1YHgyAlxKjsErnJ8qYsyGMHAksAGolpnrhA2ZXHViIAxWND3ZVp
irE+FpyJkQFyhH6n0ucz5222rPK5aDweruYcIBZK0OLSLhDejYgs+VrUvbiAzDQw/pBS5K660vL0
3gIUjF47NZYfgUeUr9Mknu6tqqW8gPqG3FovjJ+2oSoMR8d/gpwwXuulFAQRAfMXfICq70LG++WJ
42rpnVxfUT7Rj3xkcL+UlRH7piiWloJeyNFTNgJYTjufj/G90LGskHJT2OIRbCuFhcVmVZZGd8AT
YX987woUwBYOjW1yYnDJV7mES/m60oppauKiWVtXVcyJSPlJwwCfec5bAv4AZrQsqeexTz3bwXLO
Ge2afyZJqT3npUOtF/JzYJR4A9+L4CGjB2HaofWYBGhD153tkorj+iOfWqa8ppfaxLUmJp/dz5wZ
BfxgwtNg3H8mQCi62Mztb7yekI0a2+NtEsT90S799FjEip9RxvJ9fj+t5WNOXcW65r98v6CZGVJp
o4j2n6xuucL9RA+cS9o0n9npsH0OOqDvNKZWklN5ZGn8YBDZgRZlSvgtuueAvPKaBStOlDnfy5AY
vMdoNPDMDpMkA0YZxCTsqzZ3+gMIhsj8BDRS2juc+nAuCcf5RteU62b2hf80ZcO1nRuHoz+lIlhs
ytgZSCDaINpW5A5xTNQitx4LyQJEprCsWqD5u3Qkvn2HpJvfROnMnypaiFbRsohak9otonXAkb3t
WQ1W3XBlfbtVNqJexz6iE+zkbYZjkyDxkEZNaFgUnkFvceupQYMkALUUbs2l2o2GaikZOTYRJqEX
4TFSOFocaaKL6USmIsLilEdCvgWAwXlVLHVxqX1XHlTCU95Ieo7XwFJ43zHzzJmSjY4bEXXEjxVD
zooJGBe/jaPkJYuZFFmYk6yTyR/1c7dcIh6K9jF3OlqVYsGnt5UZ733H8rcKhvp+6nvUAUsbAx17
8PS+hGND8f0uzdXFhnJJlkUauP2IYL7jKxksuFsjLLD7fLboJxDzku4sV/pPtFj44tpS2xS6mceC
6ZRZnjOCRlgByy0B/ZSoiXjiy5uijou9dHFiFCrPPPzrA66VHAV354pHyTT4CUVDb6w0iHlgsRXO
zaxenGouIrwt0vF4nyEip5Mf53wcM5bHuBm5oJWJoJH9zmSBGTY3eZP2fD9BLTn4W5CDvtcdTKto
IUWljzYoIyCncpfKHsg9XgQtaO8gQQEe06kmsu+TqqcaN+pmYj+F3LIxM60OrlObOzODjeZUI0HB
uMywmpRLH9oe63DYzeDqoy3eW+4wq4aku5ptdqzcKocIa/SobyF0+dt3qL7NaeKa+mzPFOsGjT6R
8Xves0TSFBJm0rJlmGZAb8bROMOnnP6NZqHD8YvS6jmlB3HwMbHsgzayHhXBPBc3zfB8eFFSzx8a
ZmvyMHZskfbMBx7TpU+CVpsLheRSPELxn/UpLBXFm43lnIkIjqJ9YhIN0smlDYVHoT5kMWEXDf4x
AtWCiTUFM5YFPqFx43jfZM6rOVBW4suk51TRjUZXMA3ThnEzkqjcLFkvoqFlhNtBPw/ApJeWUiUu
cUlNmOeC90NECWiJ3l9WjoJ9NyHJq/n1VgjMP0wx0cWRw+r2eQkmhdSPsSMSOtBdfeiEIuDwfc1L
C3HKmlKVd2lR3dtcTZchSEzF6dBz5nOay7bXD6JqH3o8cOPOBPSOUXZphIHaXdajvzR+dbXUNuh5
gj+2NPweMdIvNfAwcgLQgsfEa/B5Vr0c6q0GQ30vsT5vswy9LSgevl7cI7v3Oy7vPfk0FO2IJa5y
6mj3vrOWZSRwGBOf9CRiuyiehjCc0k/OYLNPZHLZpd7njzJqnVc/A/WWdFX+IKLOWqM4ekMPQb2p
0Z6uvMpcHs5ByA7sZ7O4DLPDRpZxflhUXMzbVmMUFSK6s6ZoOrD92PmAJLfjCEEsRgFZ1qVEP+eE
AZDNpIIRbk8T+9nDnGS/J2YMaJoWg4EkIk/rQ9GC+T2RhsBdk3Yjey33ZE2eQRGTNjRYTrK2q9p9
K4v8qQxFffKDsWNsQHz3yDnErh8ZLR9LdDrBqkFO+Uhuoj7zjPHuRaFMOEx1b+/qyqauE6K94Pmh
z8oIDVFHGH2MVeXQOSyCl6qF4kDVftMwj17XrQKrlHAPoGUWuUEJywmwiTp9Jr+hzoN7MwI3Rcba
pwJ0lNZNtTPoft9r2qdJrq6BJR3z0+Rm2uA5UeZucBRwFNlVyQu0pQtW2DY7lIqmhs7tWnOxVg2g
4pVbyWStSwv9mUDZRh2pPVxu6YIlsPDDqxgnWzcOJzoJ4CgNhddrBUA8mnaTS0rCwWdZErTbdLiX
LBX555aU+DtvbNWpSXwec/FYYT81NJi2QXyUoi9vDdMt7iC5eCcFrWuTCcmhJPLKbegx3lyZuO5W
Saq6M8mA5i2R90TfNIYzvmYEV36cVP5RJqrKbjJEoA9VGhWIYZvBW8sZt5sH6fNbM9X+lwi/K1Jw
Wpb4dMkucFDPeDCWd6SY+wezr3qkuW2+zT2NLlzKhJwHu0n+L3vn1d02skbZXwQvFDJeCWZRiZJl
yS9YsnWNnEMB+PWzi27PtdU99vT7feh2B8uUQLDwhXP2ufYI+JyvuV7OW9p7JeFoDLrnPNE3USI/
+n5ao2l1250bys8slgIbJuaXCLDTObbBZYm8MbZm5mKd7W3ssDqX1fFLZ2NPxfQVi9AjM+JwJWTX
XXtJvNwXxDIyzBmKLVMwaxf6o3sC821toqZ7bHwYbIzVqIw2XdFU18TZckRlBfWJjOtNRN1wHAqM
kQaas72Nd/2Q+YN1qsxFD7hoJRSxBqaxw8RuahpvQ5IJ0z5OLEXazO6sJl27VJ3akolbHgLQ4ayx
xCysOYe8Nef7CP23WZrlHo5Du/PUEwJBKoMHvIh7O+MN65JZe+nCqVmnbNaul9S+HxLyYZmd6mcU
YB7JOnn/kTG2dpoLgKsrzXP5OiCxzpd+zH3qEsNYjv1UNrs06atnvLA943h8hwn3t5E9qgiyvQuN
7QbxqR7w5HWhz1pQb+15m1ZZcZC6675qWfE8aYrujSe5CMaWYa7mctswrpfENS39sCPtAtwfKMKA
wz/CHJ7zIALmcxhL+63GjbUxema6otZzdVoJLG6t+YrAuG7WYdVNz1TEG6rrlkow0cs1oL9s0yNh
fAwbThRO/rbYJBWjHYIA3L3ewQ8h2G9ed8Y886blQp6wobtiVUMT9QcOEq/l2vU2fDGZ5WIT2dAx
qMWJYkvPCdg4qJngAPK9u3Rj9MbhH5E1ZTTENQoSubSxJNAkDhd8eZGJQcyJNQ6mNnH2XjbIJy3r
DI/HXmjgQhwEabh1TwcCWNR12uqasNBknUA+faoBVh4Wh+Qkv50zwj77Baw4kfN+6iZbx8j1jzKa
PG5xE8eydkSrReHHQVok/ldUItGJxccN5PPuE3m5wxUy5msnK4EpUA08IPgEiy87h7wiepf+iDtk
Tj51Tj3ohyIDV3/UGrEYyLrM1N+aoB4aCUhLo3KKaNzC27D3JdXsWNGGQCXwXsDLcaiHoJ9gCmpy
1v2QVVy7mDs3TYHgBKzfNX0VkYgiyYSw9cF88eKCp64xYFhhyo2Xcgve3S6uGr3lv2cVo961flmk
jIy9gAsP1KCM+ai2StlRiDijxbMpaep8PupE05xnQ7Kzcv08KBpJWe5r1Gc/dfz/IEP5VQFzaZ1t
GnuDBpod/990GITh5UndJ+k+rHw2BEVFTMSnxYKZ+WzNy4IZpPCpRqqS0CmHMC7EP7//Bt6Hravm
XWGI+IVFMN/FOzWDjB1RLUYf7e0Jr/yK8J0IOJ4vQuNGaB3puT2CflKpkzi66utwwd3udOFNVPbi
0dMHNmpVRlX5++/qHy4L2iPT1inbmd2777bupTmEeE6JSysJGtoxlGI0PyUVNelIc4wZ26DyGYqF
4kgboz+pSC7in58XzFwMXt5Rf1GCi/eKFdKosqEcF67JnNMKpaKZiR7ryKCCYkiWoa1RRUvPfIRb
oR2EKr9LK7dA3ltNbdwix4ATv9KzPor3veqg6yYq029qKXGWpclB+/vL9Q9vIjIIYTMyhpfuivfX
a4TQwjQPqDhZRKiU0fUzeWSljEC8hWjVBGVdlBtn6prXAoL0uemZVTQxvXxSTe25KJs/6QrUzOfX
S+hQA1kmqhXXFDyGf50JabbiP1M3EBxCbsrK0RwIdYyknjpGPB2hCar9lQbIaksAYK5H+otSskHZ
CcbFoHO7WvVgXNnfXyrzn74xx4Lm5XgM1u33wi93ZCdYtE28hwlJhcrqrMKl4EvZuhNVkdmVDxAX
PeswQ4NgnmBWmPDZu4/nwYIIwQSf3bOuz3TL1qUuFj1trJbQREUWXpHtRSORhwpZ2apZDwZoPtlk
aTEtydx2Gq5nBoNv35vSpJAIoS6b7nKup3McJqR/Ed4y3ak67jUpM+6tpSP2YGW7qDX+8D4ZytP3
7n3CoUsAPHMD7DCW+iT+JM6KhdYk8+hqOzO2OQONakE0ALGBrqWc+O4vG+8ZRrn2UBoLw5OJtLjX
ZE6G5WHySYxiVyzoTuyFkN40t/hHLhZ/n1xCgjeX8RACRvVmtyTznYAPRsm+UtaVIHHrEWPeiKRi
mQteHQItwxuHJC7uEBqCt8t7/79J9B8n0cL5/SSazKkXkKq/zqAvX/RjBi0+IIEyPJfbRFlXXWbA
PxKn/A8uaDyLxNHv5DwSD36Icu0PmM89HKWkK3CYqnPprxm0pSPK9QmvEqbufY+w+hei3PcTaM9W
54xNGJZu+0rW+OtdLEanGXU9qg5I7NVIq4wgYLayvlly6a1/f4K8E2lZ6rVo63WuBXrGvwnyxk7X
SGgS5eEy31hGpHfpYDKw4gqcmoa4zN+/3vtnIa9nKcUdpgfL4JH07mdrcb+5jO54PQYTfIzo9MBY
E2Vy00+WeSj70DE35uSJR+kkxuPvX/z98cCLE+XF/AKTMQK498dDo1HlVkAfDkvb929FXjAqycF2
nGZVIE1ojp5CQ//Tj/wPl9jmatG/mupee/8467s+baXnFoeLvPoiYWIVwAHhJyDvI3aIf7jGf3tB
B221zstxBOpAHtX//+kUTHVtqmmz/H2shWjbvJq4+5gBUeGZ2meTLI0/6FRV5Nsvxy4fIDR3KoqN
WaqPCu/XF0S1rS9ROI37oZoa2lMn7AwCj9Qg/rsidx4ScePlhJ67cybOzWiXT2XNsEc91jHCRG7n
nvsZTCDWM3sYV7WKmxJYaZ85rf9wF1BM/P37ZafBZ5+ZpM+H/d33WwJ+i9Kipy+ka7cemazb4VUX
5VTWUUV0UdFEQh6JNZpzNG29LR75DM5njaJ2b+BUdY4Je/VDMdc2zouOhydZnNxLHQm/VxelE6Dn
Ij6ORE4Um+87Gdh9RYC8lafwYHQ8FrUWqYicjQXZlk1HprUuwrrLiLfWZoIE4MrehYlan4Cjq+wv
jAxqIhjbBagJfSFikNZkaAc0mu1C4o2Zv1cD3k8pW3sysFsGpAdMvA1TQrebNQAbkOUF6Eb0phgl
4U+l0zWmmNG6n8pZnrAkUqo4dkqymxJ1knDFQdDOarkzjR2qD9lPd37WMMWdwoaJuJI8Ly1jX2fM
eMRO48hcvDDHOxb37FT8ZuH4mvSUyZpo7Vev1afzd1lJMYasauJ+OmsNo1JbKb2SJbFfqe+M8lAy
cX9xqh7/Mn4YKqxLsTlY6KHXhJdJXFsdL+iXrCkMgocZjXto7nM1K/OWkeumhtODz5u2eI3/JJsF
XZiq2i71TGNKiJZzlaBD8yfVB12kt9/v1TiNaJxiM5HDNTC27o08Smo+lpr1izGPqGE6OVI6aDSf
MWT+MCkOWQPSuEfo73sDrjEj/nQprLya83TdZwOT0WJWWr+xdKzXSu3vYrg/3xV4PlOgJ6QybBsY
8HFnkKWnBVZETkh7Gb1fJDfDABWPnKsLPcVAK016CHu8iH6lISej5U3yY2EehlhF8cpa/azS8pld
KmfH5fojCLQDc/CgqRMKvAbDFncAmzBuXX5PH4YlfFQ95dxY4r3Gz3ofs7dZy8j3twPs6SKI1cfD
6TPIw8h/QqRjHSVoMHZyADUCZoltCg4nkgY9JlOrnsS+9KZv8D3aGNsyY3rANotMDQzCFI5b9mvz
CtIUX1DmidAPUvTuOJEmoVG4dR0Jx2wXhlSuoSXP4blGr5BDG7BRZADJ68OTsfjzi+MbEHNmDVuc
JFshuZOzZshPHZc/3nVlOe46YsMkA7aM+SnVX1ARS4pDgrQFK+oeaxJF6MiYKISlT2i8mZOM3UwH
aTbWtvZS88bGkRuMo9yHdCNXBI1Pj04xQB6rkUs5hjYDIITJhSJLPHc6Mw9Gj86qBzJxqzlxf5Zx
0xH7jXf1M7Ji3+L+6qQZRH4yXVGvknFOMgXmdl2JovRquWEAHr2hdWPnUCTukXxeaI16yeRgUNBt
wbqKN3wiTxGkM3s+FHv9m5/ELMg6jaJ0zc3tHzEFgsX0gdYQMee64ZPJAJrBiGZ9RMAEgadtXkvh
pjcpVAJr30iTI5sOhjOn1VEzIflFphoL/mXFucyuDPk1+XIhyOg9Uiae0gtC67nr6xebPL0nfK7A
+NzIK4BtjCy5yO0Lny77wstaDAbYxLYzk69TRaZAajtqQcvkLNX09BNrFT5Yl8VgqCNiSVyTFWHt
q9kO0tc1j9Hq0SFCgNiAcg1/yoq2DHk8+2jni+5/WmizPhetpoHViK3BO2C1pbVlSNaxkm9hwx0d
dv9flmi0nU1bEqzm1+FJanV017IWO0Se/+jGcfOU9+3rXDCl5xYUT13hD+t04Dph9uOct2uRHP2q
Nj4PWjjIANst5ltfug+G40EPQ0V4sM1Bg4cJLzTgcwmeIKxab+sjFbhlZzQNW6TqTwW6t3U1dSQA
jAUITGsm+26l5ZaNVM8MyxuISNaXXJj8/ponVvvRjn0j/OJ7EsNy09RhtV28igw7zIWDha4m005A
egcuXQG5YGF4/kzSVrUnNdm7dWNTB6bJys4VNZTG2Qi7F2zm1CJ1jyTBlPhzMjHytjY+Q6Uk7ywO
CyuP2htyMefDbKYeKIqZx0JR0dxoOKXfvi/sQrVxzZyFm6YZuFO6CEhqNGnqViLikPTGWKkHLzvN
xjE401OfP+eyQHT62D91krcGobvPOQgFn+/J9Wa5SmqL/xBnJbfgZEb+ie0B45LIwCmSt2O7n2Po
tsFoRygCMM2hkahzeP1exSunPEywD7vscC/iRceGCb276B3pWgnODBfrdSG6kC2OOibdeGAN517a
+Vli9LnrZYlKd6ildZKo43bg0pgPXeTNJZQO9CFmyx1hLAiP3ZznY4fRFQk8uYIonQlPiNfEfiKX
TmbYm7vv35YocQLvmjilkgg1jccXnTQJMznrwIsSoB+pfVGv+SBXcnbb5Fs65KoMakd5LRycq4He
+tWLNMjlvDVIbeHNKmp+VjkuvGRJCKF7ZnyTd6gxVAgIOJA4UhNn6emj6xJobjlH5LcAJ5PGnh9g
qNovTiw4WOcWZYOsW6U9y8l64JEhokeJxm7m3Mydk8XSlXAarKwPQKL1Yz3E2re+JXoIZScQDr5n
qpzL3tuYJLeFl7c8yRvwbI9mq4QYEdGQ2bZ1LUYA0ZSoK0rCECtiW+2yBzgWPDDZGZYPoXpHU+CS
r8tQcMflHXeRJhq6BgzCDEPXdldrySb37FB/Etps2cSQzJSWD46ZaMMDCEtoPEGCOS/2znnm+Q6P
KqQjJj6niNHuds4SLRIfU49qOSIjo0cfLZht5Tpoi0RH3B+EeZGse6m0Fc5s7ApCMiWA71g/ZlaL
FqToRwIb4nnDX816YmBzzNOlvubtb86gTOJDhmKDmb+fHDVGkLiUYx49s1fsIwwrwIiIjsgHafNz
NM4avhb7Jde/suYuhKBt3kceR7rZRsNW6JFYt4soVu00NYdqZAMR9bk4lxZHDAESimI+IhQHGdCv
eqfIvmmJZbNwqsI9SXIFkoIGCiifQBlwKnzDovxNy+dbH9XDAdk+hcHQ6Ld+X+u3rCHH9agXgdPN
Bbtuu9lQG4esaQa1z9CzNfGdcjNZ1q2l99b1RB7PPe82z+Vyyo88+YqdVSjqskLIeIUDhCG/HjI2
aSaX6lZHOPKxJnznpa0M86Ya4bIELNIoIKdml/s5Oe3jnVmIM5VfuTE0qX+zndA+KowMYa+wrVOd
TF1XWixetHT5j904vCHWwEd4a9soCNYEh+cVhbY21gFER4Yx8zCqEyTWOSEuugm3T6uroTE0IO5z
U193GXPsVRFz2iSOGh4tY8h7j/07hloBdAWjI2X3+vfdqeo6fh5eQc1waThsBgvM8v5mBFpGI/V5
4tX72r4U/eOEwuX/wyz6t+6HFxIMKoRN22/RuP3arflhDDAXA8D++9BuYBb72LCVy7/rpRxLtS6X
4/D3P9/fWn/1A4K1c3CgWRad4q+vS0uem0BNyKxIc+e114p2X3QTO3zYfpxfFfaUs+PEnMXNqKrc
3786c5v3VxeJIF0xH3C+ifeTUtJimJ4Ip9qjaWVSunit8chCC8ujS4Tuqo/UVI9pKm2JqrxZoP9Y
j/xvYveHiR2DFnJGf6MdPZRvyeuvotG/vuaHi9764Po2taWlG4zhf5rXeR5OebzdjslTHHe9wTDt
x7xOfHBtnzvOde3vgtL/O68z3Q/KaKm+7C9E3b8x0YMlfH9zIVpU3lbEp1R4f/OT0tDHyYL47hAi
/FybTZ6/2nRHEe423SBdl882ip5uxjtDVSiDLDLEyYnb4npxQmsKhCizTagn45s7iOJ2IeXvs6+n
M3RYH0fbiq8q1lMVwoIol/JzYaNm0/Fe37YJ6mx13pvXJFR4C7rOAohy5+cO2Yveg9tm+Zkp/Xir
j69F1cKeAND21BOj9kImNp3QMublAtirnl5JnyimFXqdGR0T0shwPfkQPFfI9aKMRVmTfYmhYUTA
/wva1Jlt96Yy5uSAZHZCO5f7w7WKRzVhdFBYre2WUdEmrzwXNBvp05is6KV2Df4fgiDiMD6ZqTt6
G8AvCVVvmTtmkGlZ9bXu6vql6vXlZuhm1uhm3l1Ffie/QtQuX6w+QYOOUmW+Au/c3M91Gr0aMc65
JDUqHA4D/XBRBw6bXPJz8AAs9lTd2eZcEXvqTU2LQ066u3xKshvPLKZ7wqKXbT3367mrDq7LUH/V
gFsby6Fd4RfYSSNx7whLRKORmsXXCRX8ypwK786xBfTfPu0fzJngsaTruo0lZ3MfLrXICWOHjG33
KN1SfMRX3iST8LB0ojmqKo0sosj20ePbjXvy9MIog1ab8yezqIeHwcp4jg8CK8mAfeA5cbPwudfA
UNeSp3BZ+tpJLmRfsa9xVhVheIFkgHlaIjF8yrO5bgLbL9qTDNvmKva88ZtPiEQKhbnXsnWXQ/Ie
rTLf1IQnpOyqfJDU2N7Ha7BwrVhRJGWvzSUciiexvYuSghLSSGX3OU3zPA9kSPexyhozuis9vxR7
nnTJOa4z85MRFcm9v9i8GsOA9kEQ0cX4ILauhJEC24rxw+2pB0h0mklNM/qx2ctZjOcoLvLAQVX6
opWkdZt64f+H4AO33To6uHtKbeklG0Sg/llxHWSANbTSnpnXOHexxXKJ8DPSf1d+t2RfLWw/PvA/
YgAJ8i7Wvg0wvSlEybPOzz5KyJB37pR2152Y46PbIiPaiEo2pzgsLVIX5qhYc7tWj55JNRS1fUWw
XMP/F1VkXaNKG6oNwuH6JgVLmpDGXvApf0akl1rpKmdiYnF5JoC8pDeOic4vVSmivl9N/jinzrmr
0LHmDN1IQehXRqf1CwllOKPCccEZhzHHnI+xHad05c6d8FLQT5a7BKbJ7I5Zkv8w5Xx6Nt005C8h
Y4mVyEPcjO5AQk2Q1UZF6kNnPwwDatXVnIg+6K25IfYv0W8sMHWnnviXHboae4Uol/zKjA2XH47Z
xiNePWj5vJzDjkyRVUKozsfpgn0D+Kend25CgKW/tupl0B+spSOTNl+5TmnfGKLR9nJonyx64nuN
ajsDWAxpzmzHIywK57qqodAVikeXKzJdPRTzPbQ/4zAobl2lCHbe3OX3sjWJ8ZDf+XakOpt+vnFr
3kgTDF6heHiC5PgChdygSHk6yLwxPYJr5k8ytQYnC1Q9H7yeozh7NsC9NAUG2RCUjmG4449RVD7F
54tJXjqEitknFL3PVRw/yv4XPJTRmoBnlJWK9pcuIoQJz2k9D/qnUjEBQ0UHzGZsvpiuFq5h2OtX
6QUkiG0AKWsXf5wulEFwg547wx0EQEgmYs60yTizdvVJY8ufImCFjkzTux58IZhlNGrzlau4hsg7
H8bELFbF5PaBVABEXWbj2rhQEYnYQG4UE+5GakO+Gr7zE2PnuiHJ49ia3VWvIIuz7407g4p5LbqZ
MAuIM2DX8DUc28i1En68enkBZd1d+5O0to4UaOTATji82yc9anEBXpCPU1PtlN9qh5iDuwnU8818
oUTSkzHpp/G9b+aZESB8evr9pM/vMwWZdPz2DfwKzVISiaul8JuNhhCuCNTcWx2zDbRKj9vv0WU0
uLaFjTVTYS1xEFGnO9F8kyvo5TyK9iMDhgHBGJkNhp/c262G5VjhMlvokRAJQWi2LHYexjwM720F
2LQUatOu9Hlt8jb5MLzWmQJy5lP4GitEp6FgnYbCdiYK4OkolOegoJ696Rw7hfmcmHRjENY/2QoB
aisYaJxOYYBRl0Yqc79K5uNnT/PdYBmmeWvOCwNT6ebfEJeUN4vcdAo6KrGsqmkIKFLOGGxrfQKf
tImL5kxANUZkhS81FcgU7x7+tqmLv1oXzilyuS5AxnHmJsxvfLrwu9RWOG6FSE0cYKlC6Heu1Vlr
hQ09FItp3uWe6a81euFbW4rP9tjCmRJa9oAGB4lt7xqfeoDwW+YusFo5DhW3ddSdAG1NuZ0TA3aX
jXefSRGBOSPQV7uT8770kung9DwiwUY4B1zTjvjeCP2vTv5jnex7VJb/b4/VoZK/OKsQ9qgv+KtI
9vUPiGbQXWGH+qlC9p0PjqJesNEGDfTdcPWjQjY/QGMW5E+yA1aOK1qy/260TaS52K0U4OcCp/oX
G21oJr9WyLrPNtsCb2GC84bLfBGy/LSTnIu+H0s38Y56U0xXWtrVa5kZ2Xky7eytQJ50IAoSDiLz
NZiI2QWPyPT2JU0VMzF0O+0OjhwkRfB5451l9uFTtvDxvmoSoIsxorPoUF2oiGHJ+R80F0SjCAG0
Trn7NNu9vB/a2oSMPxd5eIQtmL+NI7DHsRm8p3iqUiCUFxpkfyFDlgoS2fPkihU2clQAyTRWLEnn
wpUsFWISTU7+nxLqZIQR5yb1p/FTnzTWGXAmdMphrMNvvUJWRtp4zSgN3Cww1/RlUWhLK4zGT1PU
FIExd/E3MtuRN/mRTfh8O7l3tUPM/XqazY5PejQBOWiFXPmtNX9zC027r8oUwaE7FtHNqBnhwbFq
l4gVqJZ4jCrTOhlxmqVkvS0C7qMkVGWpo3Kfs5rdMC6MX8RMnxuYXuHtOrQI7gpodP4wizi+pWKA
kzlU0T6RqE6xZ3hHwEHjTqd7N9dLUTgPDEfQsiGvyd3VPMPTw0hrDHBaYekQsGdV/tssdFLrZq91
yVjLR0C/ftsHRpg1xyHM0g2Kf0dpdCoydJvJv2oXQL8wFZySkM7au7Go13nwj+5wHt1C0cHiap+x
w6cLCb0+8JMir1BTO/VDk8v+KFyPxY4yg6I+xBeqKYuouLhFPWUcTS4e0sjGTporY6lz8ZgSCorf
FP8q3tNQ2VCJYMSRGpFQu8mVTZU9E4DBi3eVlCaScy6OVmwN/bG/+FwdZXn18L52FxesfnHEasoc
K6Mst1amZPKAZH3pv5YtZcc+JBDmKRym9DCaZbNhg5WiGSud8bUGRXDnyBbEonLm+heTbqr8uqLy
abymRMjbpWd9/NToeJfG+0XzEhJ6xQJoeeeKMTnL2Y3vGIzNIn/j3TUky6aiTbi2k1WSvHLSl5bV
JwplVgQ3UUcoWCEqQhysfiS6QzrUX8L4iMj9qQk7xNL58mB1SBbR+gk76IUYy31YCpUkDu8SsrQT
jCDWjoBgs21XZAUfb7MN0IVh6cqYk5YgD3GRVZsOtUeAWi/cItNHCgt4ioxntMVtZDLazcSV0fvk
oOjCxfZjnckG2OdSt09LbYXBzLR3M+nlvAfujb94mKaawDprDtcl0xy4sWWj32gwxZ111w3IwduQ
JKJ06Y+YsxE7g1A/mJMvT4O5kCJFyuGuscEHk5G3NFdO1wxHIx2K8yxKq1wllWPvnLTs2ft390vM
BzOr0m+kyn4UGscAjqw3cErWmil+vKqStHvUBiO/yeXkBl0J8TGZbPGAm5BTyyOVhr4EDLGOPZTY
bcg3qYyQl2GpAY2R3RFF9AQOJg+ihQ+2BrMg7SPmYWW8KSqRBiEh2UGa6DBo6D+9fbs4BGhljrra
lXyELQTlBzb1wa2sZWPkDolnRmqc0S3DSc2XbEPTYB9IzCs2Dlt2lqxWN1zb1KmbZkrJciJN5ZOZ
W9azW9jpOs6o6ac6pjcaeveRGctwVUsnnzikOs4UyhTIuYkdal/1ZaoYcmTRcqtnfHoJRk/vlpGz
MYsoUKvFsvaD5rNUEBr+2aiLpm1oLEPQl4yWZWcjek6y5qZgLrtz20KhNI1XHaMQjk2igaewQE3n
N/2GbDyd+BEuyr2kgd6EC3hwgq9yrrZhpnxQKcL8rwl+F665OcJqTqZ+CrAklqcEGvVt2nmsinWb
1PIyW2hEDH2je3W5Ti132LadVzzTjXh3MQPBOYh4+59TckINeyA2LJvKWzEOCdjgSH8kAzLHwmH1
L66IrAe3mcr7BhnqZhaNvs1rOKPj0nsH4OBdtsqZbGxsz8g5dONkeEgskzzDuDNfEWnOe9Ns5Gky
mvIasXy3nzRb3HYwlQJAHwOfKjk/RKJwvFWhieSmH30qc5q1U2cTv6HHOIKwAmck/HgcmXl0C9so
3Sd4nO4gIrgeAeMeSx/O/LWZ9oxK8LQtR0x38bZgZETMRh5+jEmLildFbXefKf9goCxABU7GmHV7
YuEb8p7F9AXZDGACs14ezdEEPhumoABw5rKGAAX0kcg447QAOD0BoCXQO3f0lPutic+2M4gH0k6N
7QLGaj3LBt46eebxp7qpuzuT9PC7uKsYmnEwNXue6NMrPrz80Ywtl92XI6aNRKMaIOhZgpS78gg2
574fGO3Sn5ui75/1xlHF7UwLk+nPaF7yck/6Ypt8Qr4RljQtlTPwJMp0UsGWKsYWgDq72AyC+MbZ
HKdiU+vT8ub1o7MJM1hHpKvDSYhNiw6nbWW4iuJ52Em9eJSsX3ZJhhOSmzQ88Fbm66Es83tUOj0U
Jfc4RFq9Zh/x1yj7f/Xxn+pjJpq/VX5evZbda/ez7pPmQ33JjwrZgiLgc1Qh0mQDYQiq1L90n0I3
PiBxADfhQV21gBP+d46MRvEHa4CMEsJLBN5i9G4C7dG/mRszhP5bVewzAsOx4NimZzjvlZ5N2Ht5
Gk3OVWHUnggMhKdy7QgI3mxBO9xoDVtG8NtylRVmFd5U5cwjuLV1jcnBgodNbWAbXSvQyjhmO220
ZWqtcO+F3NHMTYGM8anMl/omi9mMuNuihasvb3rkL/HEBJfFWWB1Grlu277LC+eE5r/7mkXynlh5
F7A5JJUAepi7zRHAEpDRROvaWOYHzVsWcVr6OCFz3Rcl2GOVibvsDNF2+qmcRG4HaafTRLo4HWH2
NN7Q3JF/nD20oBZfunwx6dp56Ao+ZGNaXzllGzNQnv1nzQTbzEvggd1Mfg5NrWacX2LoKuH3VYl3
mzWl89Iwql1rfiU/E03GE4eedlsNuNSSNibxDtMP6aOVGWseLmqt3mVLkR9SmEyfnc5uno3OZFws
KlxBle99zacZmheIIOQpxXzgb+H1ODjmbWIn+t73XbHpU9MPJuaS/B7Tb+6HtIxloM+zznI4wgRG
Ee4XK0pnjkQrdOaVFLjvsX0UdwPOcoQwBTzrdpY7EmXmex+vFSidVE2kEwpXYNRaso/zNHnjfrDv
02wcyW2tDO2WmEbCVmwHOkI1Cca6ffkYLy4luDdUdzxi3WAkcYx62OuNa/QjxicNTquFddIwbysr
GtboIiqA3q6r2BLLFbIElrvJYA0bjPIDq2tOQ0k+9daU5rLHADKRPBg2y2cNN9zWg/u3Awu3HKzY
WL4yrnYPcSfqhwWN2g3x8dWp0qKBfe+izUhcFmcUxCWOVm84lJ5//crczxrjaw0xXY07SQcV3qwa
5IZlewR1FcnyyGxP5tUaDFSDv4opBIMVMqUJ+JJ5J5eNHhNj8PXSRv/vRP3jiUoG0+8mDldgXIav
2fzrmXr5oh+rOeLkXV+g/VVDArV++0Fz8T/YDCM4Zl2fmEjxE97a9D/gDkN1rrN9hj2rcw7/94Rl
qOGDchFERLGjdv7dCfvrAYsXTWfwoST5qFpBTL2Tm5uOGbfeEkbHUVDxMCkU7r0U0cI9Xva7pKHf
G/UvqSbZqzQWoo60QsOIda/fE/Az7sxGNDtmy7r+h3W0bbybiPCt8cPxJGLTjxRZf8+gnaD32Znh
OQd3JAby1qcQv/UWh7OeQ9LOVmKoHhJhadYmaRG7RGwztHokzZOGKXzzylLcd9gVGszxs1u4nxZM
1TckjsieA7sTL0VMVkJLaFW9bCnGNRzMdkq2LEsBr9PWltNr3l5m4bK29KwkNkrk0iKWobLA632M
5zGidNKKlAgQO28ImOkwh1KJMYxmreUfUSgKtf5LN1PrP3K6x8DRfHxkd4twho/I4xAbtU0x4pgn
WHk1yLT5UsyFfrZCs8IWZMHICJKYySzDXybB2zE04vzYm1WebZNxztFvDSahig1cQQn9oWyREoaR
tmuTpT02USp2w2B2XxM9bm/9guAuJ+2uSBI81iQGP7plMt0Jf5p3bjf0xJPG43HSRm2duAsnLkIz
56axzPlURvFWS0gaZjUlqrNm+S+6mXYYY8mHXi8o9p/BBdfuSh9seY2QWrsnjYEoIDeeu41MxukU
ucuDPkT5bYvUHU6XX5KPKR0Rbb0MBV/bEdXqo2lfTTYx1jyZ9cQ5615Wn8ekNIMi9Io7e1xc4qPR
KWbXtDWd+TGN4LZNQkuUmH5Do2tsG0AFgP70Cf0rWQCTU9s7iCfltnb7OAtE6wxBxwhjs5D3sJ/M
sN4Q8qitsFmTj6wDSGQOgSKyiZx7rnpz5TlZu03dXD9GwvSPvnC8Yyz0PFqHpZ4/173oHiuXxreR
wiVUftAYt2AwJYrLmE7mqLtvESSkLVJTJQ7ip2eV1kNsHNuNkVS9Azt3tLYLnlOiNPBhv2bc9ivT
aKcAnidDN079s+6S9efzbLiyZTdsCAXxWU3F+YY0ZnBukvjypezNM4Kilu0yeLuoTWJu6Rai4VbS
oszB0ljOs80fEmhTzrPU84eN7UvxakRpTHLuPP/HQLx03RAHtPamqd1bgAlk0DPBeOFJvBC3xTLl
YIxOiklVmnMcLD1pQzA0DTatrt113spoCtdgtwpSdqWb/rzOozzCbtuF2qM9dazL/g97Z7IcuZFt
21+5dueQORpHM7iTAKJnsE2SSU5gyVQSfd86vv4tRKnek1K3pFfzmqRJlhmBCATg8HPO3mtbWt4f
PaaoZ6+WSMhmzuNxJBa028AgiW8iauQzkljOHuwcYLTj2gsb412uDJluSje0vhOJMWGDzqf2yzLV
5Y2Xkxq7qZcmu0iUBTuz8kj9dpP17ordhugK9hvjnprbJO4cA/KDUxJSsXeyyj5m6Ea9eFo+nHGZ
t+HUWUfPTok6sgnhDkBrVLeshNPbGNOs29SurcSmiJZSD7Kkzci0ILlabTDOOO9l6CCFleQrkTOK
nWhE+0a806xT7W2wVThkYYx9XNysGF8D6+Y4HqvIrmRAoUqvM6X1Repbhbt6TCLjjkH09GC3o05x
WcYov1XZ5XcWNwZDdzgr9DLHSqMu17Hy1/Q8bm2Wg3MRY4onCiwvXtgINY/JYPbVds4NMlrWGa3W
rONaZ53cJusM12ELlQf6kFiBWGe8NtcoKc/r5HdcZHuZjDi+T4wpe67XCbG7zoojNRC1VU9U7ddR
suyy7DusZAbMyXXYTHPORu6pcu3ryqFdp4lMpo3rkNq5DqyjurXbnbXOsdEhNydV6NMbMeqoF9Z5
t75OvmmdBItmA7qJ1rm4uI7I+3VaHntjiut7bJ+kWTFMD3U7foDgbryik0seHTUX+qFru+jesqya
wEHVZzAqnbh7r5Qoi41FppLct+sUP1zn+XEDknAj9Xm89CgpEJfok4xJoXEZ/WRU4nfavKoD5Ege
FjPsfvxkfWfYrsXTrnHI67Y1j0NEnlhuyKsydymC4GOLrH/bTKgSWBvmY7oqFchk0vmDi451nps8
Y0a3UbBqmFJCjfa9q9whXZUP+lUE4ShjFUR0aCMYQlJPj/Q9zj3uuOvPdtDc+FxQTdD2Q51vjLqz
7WL7e2oyzptcq4bsOpsvTLlByVIs3HtAXzlq8R1ODbINT2bmHXiPmzRk6QemcBMpN0TJUR09kBYb
W2qzT4NFC/Cm1dsa0fGtkpWztygceMEyG3egzRAhTKugBLe98HErGQH+aabKLX8krtDe01WQ0hrm
fLZkY+V+V8cIVqQ3fh9XEUsGHTlAOj1jUG3dj3wVu3CVShMt6KqBARiCHkat0piuGsmI4XHank13
lddIM0ZHo3eLY20HhdA1YOzuYWNptQS8KKP4Fzvt+3LbrEId66rZUVf9TmStWp70quvprxofN3Ym
aml3HcBfVUBEGrdvySoNYnTEz0UGu5WOd5qwskcl7KdsDuU+vWqLTKtFhlB2sXnpruqjtQa/CzPM
XWyxqne1ypT6VbCEgoffK7zqmDQzLd9N2RS8JzInYxU80Whnmg6Zrri4TaffdCxn3EWrTCq6KqbY
d6Geyl1inzf46rJvDLjeOk0HUo0/EcVL6tWnFM2HQ5Pd1Wi1oz6CBZyHE7CVqinwXZBwWa1Zl5iG
EyQTIwGYa5YTVnIgTbuh6x4jhPsbNkXyEsuKkIqKW+wmYaImA0awDF4nC3zQRhYW+og8HoNwzeJE
mdB8uF5T0xdaNO/E8HVaN5jSaLeoWD26gAvBnu2a8ele4z69Nfmzv4aA1klOfOKsLQ4FfpqONxAl
UF5PrCOp316jRNmetK9GugaMjuYaNjrw0H/grl3gT3MNhFtvTSYd05YnAVrYsjlkDecT0GwYk7RN
GBvs7dx0n+aZpNPqGnpqMV05u23GQht7Zr13KztPL22sstlnaS8Qs7jzS2t4zSNiG+e9Cd10X9mo
XzZZkpEVRlbDya2cptyjGGVApkUF1JtYX3hkNKjn96jQ9XuDkLji5NaJR8CkU396pbBALolIHHHT
5MIvK0BknTnYIphRBpn92XaVwSDoP2Xd/09wEdEsLv2rfz1IvqmGpPuT5PIfr/pnXef+QoPL+H/h
RCg4f6vsPOsXAV9DSMe1SZFgHPp/e2Wm+QuVDK5K22Xe7Blr6u5vlZ3BG+LIF8ygyaJja/Rv9c7M
n9TSus4NzjSZiTeVosP4kcrvdwNlwDHTUCV6e5RcuNDcUk1/FHGzXNwxqXdVk7o9Ph1HfHSaE2Lq
8dqjKsrwhO2SYF2e/4yaHf2mAvIE+XcZ12dKjgyF/foXty7YPcQ1+aWV6D1fR+1xp5fa8CNtEW7O
cZS/WMAzt3XhJjBt6BRVwornoDScMYCr1fp6JNpp3xfacmAdsp+Gcpj/Jtrop+YhZ8DCpo6fwYBW
avwp7CJls0ahWtdHtprYQMPO27Nn8Xyj79fvxef+3SVy/w8l+n+VQ3FfJWXf/c9/U8r/XkF9PR7t
SrTbNEkdtON/POMg7cQcZVl9nFa/3hzlH+uoyk9CzsFfH+knOe16JAcSrEOjFUs9rdY/Hmmh1w+q
3s7RBFD7GSzf7CSltgfonjyN0HL2Kk7Dx78+6P/y9WBJOvQLuJigGa5//7sLKhUGOjZ2n8fBZj3c
aKtsqEPLIAMo6q3a/PtHk3Q4IBC4Fmb0n05mtDq4yiLNj7qYZHYpgRnuZpsZ/92Qe1/++lg/pe7I
9XzCs+UgjrkGb/3sewfimMdFJpJjE885c1G416iNmqICNKYzs1fxfDdQzt9MoB0PxFD39Tbp7O7f
/s5SABpAxE1HyEFU8sczTBi3o4qBHWMzZLBueNB3gR2F4RfPJmf1bw7252sIGPC6GwYZjLDl584P
bqTcBFqfHmt9WR4qt+2CXuMOJn8xi48KmxZAsdLL3L857p8voxUxoOsUyhBwbfHTupRF6ZREdp0e
y6kZ2ZTza07mME2bMsEZ+dc/7E/HsrCzMQJf+2j8vPqfEsesRJv0MfaSY0I9j2QO0s+mFq06R0BO
n//6WD+tt9djrcwMy8LEYf3JP4H5kBqFvdtxUcukBxW7hVOemONv4q9/mc30c1ts/U7IytAjschw
uRp/vEgGjPStXc3JMRRyTNnNUE9sLFUyshxN+RQnBFRsZuS4CbZ4IKtbKq348tff9adrZ/2uCC1Y
6Aipx4fz87VDcZZhiuv5DGPHvEMfG/oNixZdQlMVpypyKWdxCv3Nev5nUBP9U5agNaCJaRDenD9+
9TGy2d2FTnKMycl6JXOnOOGkUbc1Y4Z9a9Y4AHutIsthIhLI8cNpUONxssv5V3RITfu9RjJ0ysIS
meo6EoLhyx9Lqj389dn53z6n5Idh5MHuAM/FT03VTJrhtDiadoCebX8oNVitTwAMZRbB95PNvIMS
jMQYzSG/vZqyixgNlW/MMgyPQ1ZZZ6/3wiPKfPPW0+zO2dkj+T+kinrOuP/rz/rnq9YVnE1GdvgE
MR799FGFV9IIyKfkWHhCZfgu3Dmjdun67V8f5893ogvVZF3cUHRzg/y0nCeawUnRugQFX7U8ED8E
MQBUtjwzgpFPf32sn5dzLk9XOA79Y5fYWjL/fvpSyu1kZ80pyzkUnCByw3HF5w4+evAMYUUd+fU8
qbM+zM6bVpR4GivZ/82J1cU1LOz3frXVkMP0EvInmwI+zk/fOW9rzeDOCA/OMLXq6OQGiymhFmZ9
jIZ6eWCKJz4kDCg/SQY4XqoGrcB/Z60L3FvIc0e028kDbHCPngH0R9ekdes3eU+CtQE68oLdDqVe
0hiPS26GnyPC6RdX5UT+5O2MGq5p7VV2kaHvceV5xKUOyaGYjEc5ZPYT/GFxgNKl38QEzRLgUyca
ALxpeVBRaJIcQsPprmhF/y0noexjAWp1YeaK+cWby/CzcDVZn8qiQXxSIuU7YNywOlql8RBvTAf6
AyodEq03ZQN4HeSG/p3Nlfk8oeRrNtANiOrrCCD4zMfewhHcowTfdnhBL/gVipMlWVr0dkw+hpjF
u+oi+Uln2TWQ7bNtpBwTbuRPiYfnE+SItZ8swWaodCBSuM5gEI/SOATmTa37iD6I6427H9NjVnkc
HpG99uAaHWsn4b/O24KqHJq4F12c9bUdhS5WHWmSmZxMHRotpntfvMpUF54z+UvTqOnuenpDe+q3
Bvk2D7XZxNmpIm0pPoZ6ZJsng/D2C5EnxbBtljil03xdrQZdndt+YYUimEt7LyvAbRiHZ13g7taX
A4lfnDsl3aTzWyHiLxZZkq9DK7BtG5Eo79e451WQw/tMcRJfCJWOgq5xko9WeFO5CdtWRXtvgcS7
YZAvn3CAmM9uObakXhqc28I0ko88KoydjkDrG20mzI3cNDmhFUmxPEjS4NCCZOB3xNjMd4liKBk4
lp6853bP0oTK+kVXggR6c70OC+jZYMQQbMHZdvskWGadDYxeVMuuHHOuJafol0s0qdUlSumlNn03
gkyVGoOjNZw9GAi6UX7KF6ALnE4L6d1cYFscAvW3eIoEsxaXq1dm1nzfhshRD0NMxYDAXPtiI5Zb
zUKWukRanp4yN996C406Zv3zHWi2ZkdWvX6IpqXaNqBSfKVV7QMZNclRuG15Znhi+aglk8A2OnHR
zXI54fG1D+iIwy9R72wra/X72GW2pkLhdw6lc1csRDkRnwMiJJyJPE6hUmJhIqatQAmqEFhmgxkA
GyJQiJrP1xng77wZ4Ty52nnmc1aNFy8Z75IIC3uqezvICuYOLWp1Yl7HtEXDmUJYqrdpCr4W3uzW
B9+bk+3dD1hiLMZe0nprmTld8BTdtSQybJiIz8GoXCD1JELsZJM826FNEl5XG+ccY5gYMunXfTnt
M68Qfrboq7xT2My/wSwkXvzYxeqDeOpv9aB121QrzEDZCP4Mek5HTbhfwZWEJRP+OvfV7PJUI/Hn
fU3ow/eub0YjuY3tBBeBZX8Zx/BclU70tUcVASlBzac4L1iArXWPVBjq1k5MExpu1zzoSd6dtFFm
wbLYN5nTKLfeWAX+Uy9bF5Go+4Gosz4ovUqHDezDsNmoyEwBEVkElIVa5NwMMucDVbllMg+HHfQs
F5D+ZAuFcGdGA64xgOQ7NkpWHEz2OjhzRP7cEjn+TMtyelIVqF1a+TVwzHpc1CVzFnMNBHd2Vta7
v6YF6dEY5ucjzeKCg7KLvrSReHTlND2CVVZbcxmG7fr8QYhYEUTgJ3VT3Hc9TUGHOy0/MrJkK2Bk
5BW2ir1I5jKsykq7823hJCxFkFgiK+SJ4ESec4BrsexQIWRBwTZv5y2CXtc00tJta6O460T/QsBb
E+gM2m6tZnFTcl7w1Ac9AZ7pjpkmEsi6y3Zlmsl7KNDdznaG6LVPo+lsDnPQJ+F0SqdBYLMCqfAO
/r8DwFoasBFG1slj6bXxCf0dxipjcrvDMhZcmCl7B0qEXHvIVetsC9V+LbEn7QjdGd8GcBqfvTWj
YrVL3fhiFNJ5nafFW/ZCAtFQw4ScuBrYj5WQpWvCf28h/toPJIso36yq1YveOAcqaO/gzTqpaLU+
tD9qw3W39ZSqU9ObF6ewxMUL2yn3LU+/oY9csoUpHcxNufeQhw2YgNAMTYr/NLZoU7QQXhON7kOf
eyd+VExiEiU6D+E1J0cbLeLiRPfgYCQ8zk3ZBW7VGIELci1E6YpNLIzkfnK0fGcjgdtit7OeM0yR
91Hfmbiu9PQIUMq4cAbBERAC3xCAsR+l5ML2ygsMUuGHhWcANsrlge6+eeNF+PzaepGgHBo9AGpR
7XOx1LscDuS3YQ2sZ6Fp/LFjyOcTEQm6IAulu4/H0sBCOTEairoQMrqYzdtBuNUdySds+z2zIpKs
09JyqzKtsnB/jvk+z0rnDRQPTRzCxs7oKN0qCEMrPyrNUz96yvEbVP0D+iZtdok1gZdPaFTJM52g
iXbtTMpbKnbUQkhlKAD06pSTj8fdRWTelBb5fW3L/s7t5vlgNh0BWQnxccW8tMfJLbUNQgP3XAF5
vaQDkh0rGouPrGR6sgU60bxaKPx3tp1mn54sknCNm6qOuKvoJaV5++J09Tum+HkLD4PxgScXgyFC
uIzfBCMJzIEagXlRPbCXdXVB9lRcysBKMZeSHZD4omIaL4dkmxXG90nzavQ9dYiq3jPJUwN/f2F8
V304ejmeoDYz7fB4BtKAXfZKoqNm8Nbf62LsPtI2Y81ucp4aLALQpQh/tBz4Zc+9GEqn+47nxLU2
wirn+DPWMBb2xK8Au7f6kjKp1z7Jfygvs6yN22SSw7MWheOH1SbuWzR4LcwGHKx5MIvFpfEt8WQ4
IDTLojwQfwfwBBYCoZH2+Kp69K4iK5oAcBO+27RZJ5dTpvvsohA8GMoJ+ryhq2E0IbYFUmf4VP18
sMpUXKyJVKw8m3hmMMpSRF4Mg22zu6zilVbdzAc9XK0DLZ7bAHBXxXKmlugJtrOhfDxoOCG8mceI
TneI65KuPBT5BXB17omdl1X8bjwU9qao+1O9JMP3mtponY7kQakVnIXWTd5DY72U6SiJS+zUBjw2
pt8HW5gA26VhftOMWvs0kH7chC4uOFkuqa9XvC2Rot6zTirhxhhk+x7WVsJ2Ung+E/hnNsbhFl4i
jtqsebTNl4iZLfBwlldoFVxUxYuQJZFDrvYIVAuaulMuPnLEHRIte9OW6G8Rpxebmc1J4MA9IoIT
NJdLjY0sdiX5z8lHloPO8jXqZMy0fcWjMjogVTN2gz39IHLO21PLW37D0GCXYTXys8IG8l5IX09G
fUNuxM6NPCL8XEMLnJDLWaSzfiYEdD8sOq4U3jiuBndvKNCBRaHyPQbv+amxjdg3Bje6pOX4qdWM
GZqFaDd7HI1TQmN329HNOiXwdaH70x4w5lFxP7fDnuRh8ZH1iNSp8XnqsBE6Yde1sMUnJFlMPR6I
fk5vMn3eZzbce/BfpHyq2UbGN99NyJI2sTXbBwlZ1xfF6FKa1EE+EOZgsBW8n/VOwDaDsO/23Y++
1aptrVXLXrfJZyga771VWrFrVW0DmaZ3sDD4wDr9gDHpW2JbuyqMFfsU7xaH7qnQmrepWO6GLDwh
T36u2/DCkkvDCFH1GdzfJ1ktL+R3PzpGua/ZTftlmn/zRIKKEGw90TreB0DIzl/gwwSepstnMrra
raiMj9nT2VhpEYt8bBxzuyVrzRC7lMiGmRkg+nr7ezF69cYo6GpjbaQiiKZheF3M5fs8Jkc7HRCd
OHky+cpT0atApLeghHazE/odoAZK4ZRIzL2+bMcm+TqPc3cY+pgEl2fhjgPCoAYweZc8gVqMD87k
ZX7bjMNXzWjd7TwhtBqpYW6GgVgAVAXrba7ESZqJ89XurJKBUmO7QRdP7TFpbNqjU7qWE44Xz/sK
Q8GW3L/MQppuLzf9KLV2F5PGTgKZ9ysOF6WdtDqnobPJPLKq9sZoTOaZ6Tf0OpyXkAJzo13fz2iy
9BtGLHuicYFW7BhhDfAYv2eMf+lqWmm/EWmu7wiEIT4nYz90cMzB0W577BEJ0LUqJTAAhjBSkImS
M/MSvx2M8M2NshBYts0NyFEZMZBuQiECnRZQk+FWlEURl/0QVCwv9JnWmYaqhvBtINxgG655gYQK
SnzFy3zb8Ix7cZtQXTRLUiUnjrbtVWOL21STybjtPUXZMTgsS1OXmn6pr9WJnszjj3QxprvUVvqN
0LNlp0fQ0OJsCt+iQqPJHVmO/qh3st/asqUSYQIrPqpqsuWlj8e15PV6AFCxrLvXphzZOuSaLfY1
/Ksje3veGkKPhiWeAp3xLBI7RydjWMCneLdzYhaSlu3fhrjfe9nCqcBFdCxrxp0Lj/yjkXU8SDsz
PEFupimAOvjiDg49gnVScz3eWFvaVqEcOYKIZWaT5RjSHKv4ev0nnltgqLYp+ysn9faOlMvBMLP6
W1f01GBza9AlcM3pblrY9mgUm8x6ltJ+8jJOJoJhSTRb3+yujeI6nxmjQKgLBnJ2A+BPtdgkSezt
NY+PCKkNkNzSl3u7kN0rpD2+QJLyjqwjC6q8Yb6H/6V/BT3Er15mgs88ze2xleV8n83sdxctFocl
G5bLXCvVA8nke1kFvfAazN5tM8Z15UuVNnu2atT2w0DiYjBm4ZRtErKhCebl3qjXyLhQoAWvrFE2
xywURcH1Lxbtxqui+hvNv2QvspSOorucvbbt8HnlXk9LBu05EarRUu36bIJulje9uJUIQs5EcTMh
WyTNq3DJTtfrTkvKZTem/ALmgmE9b/PlIe7JltmM80pEHwAhfmoMj2mKUGY95MN6TvKBKZvO//Jb
zbcEwXLaaFL6BGQtF6PUyz2+5h5zdLlcHBVibVsBxxUksJ1tcQX01pomBKCUN8xT+ymCHrf1YshL
SJnp5zuQbWcCbb4WgpegQGiPTrn+bdVztnR75oLVTUddRt5oi8DLk0EzaeIrnDMrDbI+8/bkSuiP
scb2Gg4imLpr40nHUvm56BZNpZSryVx403TWqm+0EksT970xPvcGOmxPn8LTSCjftzAW8z2Zftw6
GsDEI+kLzCanPjyFtV59y5wOUVgza8Rzd2MuUA3kIdCua95UiUR0wH0YZeyA0S7sAZsaN9Qt7Wvv
rae3EHl2GipO09hVxuOU9ZA81hvW6LL4V5ID6m+Nm3BoSPnjKe9VeOxpuQKUdLUOwB0GK0FHrm94
ndcm2ZnF92OQ3ejHekLp0dffS+F6WCpD7KBjG55Ez6/T9yE3+8wdGA7Ko2NRevu+HfttVNlEz9AC
v9SQXN/aCS2rv9iLfs4h29yRch2eZG7yyXsqH3KVWQ73wpQ0PxiLuoFcr4IJy8ONrCUtBdwaZEm7
iPs2kzdwlTiL+IhEWuMCc7UKjUjNPV21MoSWmNsoAFkfYbCVe+gA2peFguDTCWGobrx+vQbbNRLV
kXV4QmQGKs7FkX/QHCCzjutQ9rl2PP5wbepknwJj/tpVyfw+jy5TqI4NeUsrtY62MdsKnox1CvSj
G0vy5/rhSyIm99d6tMJPwgZQD0syUzbRxJPJSqZmp6Sj8PFieTyOXhO+pbaU5aYDZhGSX0ODOwBf
WKl/tJ//o1//G/06hvK11f6vhQ6vP7r+v16SNkrK5A/W+d9e+ZvYwYEHhf2G+nQdGUKY4k3/KWM3
fmEg7FHyMdJj8m3Q+v+nfV78YoNRY8cMRP6PQHgAU0yQAI05ILiRutvevyNjhzzP6Of3vXYXMz6D
Yuk46ywXv9AfR0ORsqa8TAkj7woCpyq3lBBzjbo7M5CygtxiykHAjak/AkWFbhQBkcWyHORCnw6k
PxNOHYaDs2t7r33yXP4NjFvvJSF6ak8QDEQnEh8IKJwpTgcbOgvO0lgeKTyB7wzpqlIl0h5FqufK
XG6sTNrB6CmkghBTDsiOTiUZPqxpKkLHWLgRRQsh0zBj25WSkRKoM73oXR4SMxF26nnpR3SvU67Q
eWuYZxATPhA3r7MBhnS7mctuorLR8tFftBA6hmoSNncLMUItSmE2wdpDEtZpR6ZwOh1ak8CpZVIl
zlhTvC7Yic4IA9WXsFarPg7Sj+F1drPxlvWb52XWkeJuEyekp3Q6HDmWm3hSxVMUS6yeJq51KK9J
4IgGDa+ePFdMcjYRHZGLaylIinnva42oggj9BYjYxOqfsjp17sNKNx9CenO44e3W0knKGvjGuast
QBVD6hFnJLeppi6yVZMHfOYMKkmPB6vCN4TXygEyaL4OqCwOehLfOABh9/oQ30VQrfvAWFvSgTPG
hm/JyaJCiBbrptfakZy3EhCYy65kExb9gTZ5/2x1Kk03dbLoW200WpK8FeL9tislv4ccbhbXOPSp
eAObhciB77LNwv4lLNl/0wp5VhlQKQ8l6Xu7NqT0mKFeodw4kJnaRnovA7xr0SObdLMMRqfKL25a
NLeMVQpOdV7EzqYuKhsJWGffZ6YWBlrsjG9hGxoPkFHTrYxsbMdL/aM3zIhAL7VgumyS6H6B4nzC
+LVhBkphzxjhJrezcANrJMRjqYUPutl/jbqq9CUa8mNst2F0nnqRjw+zB8L9W0vX6V1MzfBJV0h/
sDG1ntOoMZ8ymwc/EJvhBjV3Y/v9WHDKprpoLzRI36fZGm612tC2xiR+WGXx7kxThelCls2R/Q9T
o8QUd0TK6V1QtMplex8PXxYNFnQKJHJrN2E+0PIfhuIgrEGmu9BG9Uow+DS9x2y3RKBjEai3ndZ0
M9GlwLYAOhtb6ZDxlpQYnB+YAoNjErG4qRsPzeesq/BhrI37SepvS4c7ocUyj8JqC1qhqA+endRs
qpy4afdjxxUjIsN+pcz4Ap/ohzCGUFH75/W2RfdykPk4undxDp+K1OLET2PbOESsOY+8AzpLs4tv
uybBGOBNCLspUbmYETf5QwQq5tJB14r2bkgepw9Q461ItHp4bHvl8JEYj2lDeD8OZQXRNasvajTH
oIPByiPb2yvLhIRKwBLQncUAfjqEeuH57qBSpLEizVCdAG3YzJBXLx0TVSZKVXxEX6Vvm7qfcAZr
WqDXtvtqtYWS7C7O4De0A+3JeM9YJNqENqpOGRL/x8AXy4iFny+a8+zrDM8qKNJmOrsJze6yLzZr
xO5Aiq6Vbaij5QM4rxVzl40be4oLH6K+5adN0ZzSzFyCahjq/WitTWO9iC7TKBkHDemyfGmAZx9l
77aXWfTayxQF8ZCfB5FFAZx6ZJhJVFHramaxW22OasZOQq+hYjfOqClctpJ/xexCVBfKtSZhOwSE
bdPQmwVvOwDnOGb26LJStc2D6bUmAnU39m2b7W8sdSyIql7UPoRf6/henmVvyxrYZs3OdEaDtEYN
jO9MV1LifgZsn9LxWhzt9hooP97mS6Q+B+Bl/K3j7GIZWcC8knrYz2H3HRdjE9jI57JNTKebLpoY
jiFdGr+qwvYGHes7DxZ7N/U5RkdcHtylpAUtm76eJtsviqT/TgyvCbwL79ANJY63GyP9KSJ+5WBq
hTgnwqHVXyI0zR04UPGCxZGEEGh0nruFrcYWns71wWhLcRTK0f0QctXRnqx5i65KnO1+Yga7wrW7
Whg3AxScM0VBsp2N/DG0F+U7XeTsp5oGAKPD5HNI1LAm7dG+LGrWXjQ0eeDRPjxiZGXYm0ZZE9Bs
vm/1ykdvQSOQKYu6xHWU3CaChM2MAEtfLZkXSCPRAV80eFCG5jwXRbOFhtD9KivsLRHugS20vJqO
M4LjZbDiY7t4qIb74hjJ9teG4e52yKaPosCFKXSlb4eBx43exkcES9FhmHIzwBx0S1f5se9KE7sF
7UN3GOUDqmR6TFp3G6n0cRCd9jDF6f3MeT2FNC65G/PbyLnKyjKPR2MSSUH3rLN3cunaAAp9hKh5
HHqfKaJ6JkgLuypNPesRE09kn5a0V6Q7EQxZbQ2enLQsEmb7m16Yip4ZicJKbO3SXcQ2Dr16eSoS
4Wlfp86YFRYrx12CRHaGD0e+dBZoUXqeW1uHAZWCcJs8SQd1VrDgvyA2E07K7Zjp4C8qqZuABgnG
2wjasj9Upc/U5sPS3Bm4OOKghhL/atbD/FowVD7B7tXPA7OMfaMIqPDHwplhWKlsPNEOmFj64Vvi
Q437A96zZasXrJiIPO1vCrxfgHg1PdFRHUzympzi0SUX+lQI9J9IubeO4007Zbig+I1B23f9JO87
5Ta7yW30ndn2KQm8JcsrIEROEGPaeReLKHrBq1UHDqIpRh9Zx6aD8eEhaRcLqcYiB2wtAzgfnm6o
uSurNs8tILx429OMYt5hION013mG2EmCCKlfGDunpAvgrlrtaCcSV0oyId1uHI4CIMEZGIZ21JrG
ZuMXMgHdIOP07nSJs9uvViDNDq8XIDvXW8iRRXgdZFEj3jryUkkFS0X64MZt80gU6kQ+t80oodI9
ue8S7MDkftkHpqjzCBWTqNMN3DoHX3mr+ldsSSDsOqrnIl2Z/zk//tfFTKDIdXIPpWmAwEGcJRa/
cqKDmzHy6CpzPERo18CcJF1E2o9WAPuxwbyzA2rIJ8TRebQSS7zi2aPfXoPD9qMBm8quVlY5crn0
ApN3339l8V62JifpTNjxB85FhAXY/6Hksd9qgG4IBbAEHN2W2g0ZaTtIw+97m6m2ZcfFHWYifPd2
FjM+lfGlllO986aiB/buyCNprwztS9OVD2gHhgzdREl7usRWCd7RRBLQkc5KrI36dQ7d+J00h+TZ
ULZzDq24tBklkJHaCbZmQRjpkXdB9UJysnK+9oXZvQK5AnYRSWuXa0tEw0mKY3v1oXWrJc28utPI
CmkPiemwDuSGd8mvNjYtjPweyN831tPklEyavlWr+228GuFIhsYURxQaBjkgqvQUKaxJdsc/h7/R
3EobEUWFWHCbrT475hsY5eZxPC8OLjy1+vEQjoAfLafZT1e3Hk3n+Ju6WvjgNVk7/Wrsq/W63Tar
269AsEcXHQcgaRf2zlhdgTRJ5pt6dQq6zVI/1Vf7IOt5+kkMevcFT0D+NboaDelzeacKUc4pWX2I
og6bnbN6E8XqUqThNEE+ZEwG750DLOQVkuxTb9XqcGxNvI5ShgMt4dUAma1eyGl1Raa5hj9SsBev
V88kuTPmThPtlo48LKjVWYmfZbxNkXSdWSTGgBuQm8UZDTYsrHxmBrgj1pqaYVpqQ89B7uFno2rA
BXXc6y0JiXXCHiUnqZMNVJ9/jzObtiN93WmbNIP9OfbV9KtNZ52869ybL6NhzAggWqvaXYva/9T/
f1P/swWwUL/96/r/Qqbgjz+Y1//xit/qfhueh2lLyzbZ7pDQ6aEf/K3ud/Rf8GYjx0Q+Tent/K7s
d36xpIvQzwFl55qGwGrxm8fBwv5AjY4CWOjXut/5d8r+PxX9PF5QwAoM8at7/WdguvJoVPRqdRCE
W0LCpKLAuvvd2fh7TT9aXkweUrqMj/jIOCn+D3tnshs3k3bpW2n0utkgGWSQXPQmR2ZqTCkl2doQ
si1znmdefT9U1f/DTiWU+Kq3vagC/MFWiGQwGPG+5zzn77oCEtK5OeRMbueJRTzZC4VTtC25pf99
z/+DUeYL/fn2AAcKm4H2v8BwDQPBJbwa2WutvObDO0FE/29DnBRIrDA3aN0zRDsdLPUwhqty+vH1
EBpwgtMyjI2n1WBF0JkZmnZqOqkTBdb0nPBoKln1M7ekypuu9vqavtbkmh6wbeggVE+TlhJ9rbYb
KhLsU+l4bseh67dhUVXPejAJbUkZP1pVjXXQzbQzV/Si+munkiHdQVItRDN0G63zvEc8cHRfLCJR
juMspbEiK7qqZYe8LkcsQIBMZNs1mG2tc9uoWmJNDlQ6UbjkYsUKbpKimPcnbHllWOU0FFvaAWpi
XanQBtCHgmdbBOYY3KilIqnfJjipVYRRAfFIJB2lLafUoaFY0cbtdeuk01PY8MegoAoRWeVPqacW
WuNUrG2Fr2FtTTBAdLb6sd48ESxmHHqv1bYKmpV1LqqINgcMr6TVjE0d2/jfhkK7senwr0n5GBYD
fdwHwWF4a1AQvramaFznVCpG9E61duNBWHdzxAEkX7XBwYu6/ifb6fHQTaKl1+sNMCQ7yABKOL33
mfS+BQVOjlWKWPAJcbIpQPpq71U1kPCJjLb5rZQGuepkEjTPjh7aATaMxjh0fMKW1nyDOUHd5LTp
SYZvZqr4SO0rLbyGkgQ6B7zA8NY9M+MQw+8XI9loLByIkXIb+cZ7U+NK7Mem/RVNw5Mx6e8O+Mjv
gw7zzGiV8FsTgwFUR4RfiyootW3WG+9zR8yhIlVOblTy/YoQ93Jq86bmuVX5eenA7xENVrxPHbN+
DpXRWiZDaV2ldsseJu09tkQVcAQciXDS9GjnZxzDnaqoNriq1S12dsLVTSn9peON3toeRpVGXGL7
exPRHps9ElMifZLLsoyabZ/asRuZUfcY51P7SG4yf7ly5vIF0N9D4sOpVxMv3tuCM5Wh5O26Qzl+
ZzvczgU7Y49SSaGvdNbO26Z3omgXIdPcELEO/WVgH+NRSqAbgh3eR5wbqo9R1sZ8uPvQvNMTLdoG
vq9uNaPyfnjAKiFa6op3q/cOGrM4QNI6e53bBch9424MKn01+uRmgwA19mNRldclOeYPnO26nXQK
ee8RL7zFmivuLY7y171hPntpSX8E7zQGVLNTXUS5Ut+VVYNhuSWkYgkwyfvRDC0Yv6LPm4VQOBDk
7Mt/G1Fs/0be0ixrsMZXFQfQH4GjEpDelgYoddtW10rdOOjBnPl+eEDyVgRO/krQarKr74ZkTRqc
6mo1R6OUFIvrxPeNI73Dae2NNuQxoZja1rayakvZr/9m616HFd8MDmpaqi5hQYlcGe1AW88KO4Ra
qJx+ajGEypJw+ttWDP1bJUR2k7W+c4dZXxxpAqIpBWigrIdSM6963R/vBUHPG0zr9n0UVtnbGJj9
oRrH4X6IguZ2oF5GJiPttLp0zKu4oAurlWa3hHcmHym1stvEHAKvHKXO0lR1BiiBggacCrzmUE2q
lS1gm8fWIpPSJLJQ5DA/iHQxQkk5Jkjy4LEEBfXLnGTtah2LUKyk9ZapgXiZ8AW2/8TvsamCzV4X
Yb3iq4IZWjXKq6SXeNaDvAyOEx0fMnGo0s699kCuIkL6kKgieuW39Y86EeF7ipvlFdrBcZmYXlgu
I5mpYKLTyNlRizc3eIYlimDf2Zm1Q4+UXiJouJk9EsQh1EspmBOohGhzO2qz5khU7f7VVQ5Ke9xg
wVXWljenSelq4iw7r+E+DPkE2psu6X2WVOUPCHgNy1gXHxK4fdsgUsdlwyrwGobOtM6pxrjQnLt3
0FfTRsd1cvXRM+3J+7IXNiaLtzrOtR8gKhAcJ/TuftcOCvmxhrmNaYiG99xi1TNpgmulN4prJEWM
YlpzFxxHY22ja+vsmHYUc/gjAcFeGZo/KzPnIdH+oqxAhdEt25EK+kIks7AmbuoXa2jqFb0v/qpR
CWUdhjQEP9r5eu3rD6jCaH0ZQf5M0k66bZw229KR99bUolX4NjP2sUTGpA5zsy9v3yACNTub2kUM
BiEyV7YXqy5m+pjFs+puHURndKsDsI2V5oQ3knPojUaSkrNALTu4ZKmP+sJGjMABSlCTR3qS7gHM
0gu0ctm0s0ZuchuCw1FzDHJynRCpgDbU6rdmVmqHxqzM+LBzmoWdba1e0rycipZhYfx5+4HD9kKr
aGjjflaORSixdCnU+6DlA0LLLWQQbSKCXx8d4XjuVqeVNK88wK00KWtsjKWPob/0FHvLbrTaiUKJ
n3uHA1iWlegQSqmsTbj+aCBRFvgf+pH5Y8fhGhRNhJaip/y5Fhqt09xBjhmgKbkX1Wi8aWmZrLOC
CY6jPt5PzOglJi54mYaavUd8w3fovutjTT7bMxPJv5eB4t81Ues8ZhyCltLAPBpWRba1KyG/NWxI
m0Ub6t510pN8+q/Or+4pw33TxNNhUtTuvcs85Sm1Cm85NdRgVqSQ/vs5xc3g/R6py64HQ/Qb1Si0
W/QQCuXomEVGzMrCRIc4Zg7h96yt7YOTdwOHs9Z8Ee1ovHSVYrxEZjHe8qWSm6AMlNUYhsoKbQEa
Is+j3eMr1UMOFW1NYTBdE0sy3H7c9cZEmU/Cpn2nzwT+LMv58NXRlVmhoS5zCGlZC6sjZyJuBrDw
VxYaynXmRA15ro1YF2REIBdRafTAOhn3LX30O8/W/B2Sf2SXH3N5sjVcPopBVCznjasJJvqtVWfe
GhmjD0AdsMeCvm98p5ZRuqPiK785HnyWxsNaBymfj6E6GTz+CcNyXOfTjVYigPF7R6Tw5OjpkxM7
yxKwPMTjcMuiMO70wsvurGqirpab8NdRvI/P6kAY5gJwZ7SeIGEiuiFiPYEoTGyIFd1BxgdyIBC/
GG1KC6Qnil2zenRFVTHclVbNp9sKQGFZZY40YZhSK16B8CPV0tYCZ823qds5FTLlhWfUCGCbJNOW
mZXlR7J+s03LgsMeCEHoFcSv5q5ENoTsSXa4ohFwjL1W7Es8JBvsvspI/SdTjrWq0mEHQMKO2QDI
nXSogFS/5tVszCICCDR7M+2upF5UdKgQtCx5VpFardMCZYpwQu3HhxnCSBG4G32v/iDhAAHFEOZi
oRizZwjV+Dqk1YvKFb9PFVvWnsrmuLabsYJvrCOVEOSbljBrJDCEpsPJs8hqMR1UiRyS+JuEwrPH
H46GUvrNgtSs7rptFEC8/NX7SACwIHal9NyaxI9tqIppB4lCbvsy3M5XRNjioC8RPwS32hTq9bIN
00d9iAm6spEsT0WgbBszJ61NmKP+OmYj9Xk9Kx/BqmKWI5PuCsXsfQvciwohOsQ+Ut7tEsShZmTf
RIsUllqQd81lxPR5c1ZOIhCrjW1X/TpHhrH1PHSjGfsSsifNCntYqVprdogBQlUTtnkw3utoEQiN
lOlPK1N+ovm5G/RabEjtS+d9W7kDFKIvrCk89nkwLStb8V1Wqy03oltqiH9XPjp+dLD2NyXD9Q4g
MUedW5feyu5njjsl0pVqN2jszYIoIKvgeoHS0GFodWmwYiMRLrybIgt8ait+tpZhgrOTCmELIjEK
Xn1K3W4MTXJajC3Bx4M95Y8FvnjCAn0MUUTABVcEKRb3WRYX34h9yxZ81VMwIQVi3M7CIaZR4F4l
dhHv2m6c9nroxFvySVpXCeCOrXK/NO4Nu5ruI19Wj1T54zUOAAv971ClKzlJuR4sGtleFQTbhBSd
TVfGHMnVJNwDIRsR2DXlD6ea0isNZDe6rsR0qlWf+4Jyot0OcXxVZz/Y3mvfByrmN5rTUsCsdDM/
dGUEIlPP2/7em8Z814yozCKCeTeNjSVCT1MVjwwEHoAlFU9xBYjlhxEYZb/swI3fGVoTHTKzyTe0
NarvsmJ/BTIs0G9H2gzfKRZbZBSG2Ys3Wqq3KIHjP6vzF1JqaYHkzQ7cIcvaqyC0jZsgrZsXyoSm
C3W43yem3131yhj/pEGP1SDQeLh529Dgs4r0V1oDdu+kZrwhpsxh7IBI22sAHq+rBjmdhBeA2KnL
DM66Nf2NUWmMJ5FZKW1mU0PHBuDmNlfG97iz7G96bmVr1Znspe8nE3XvJKKjmo4Q04IJKSWhdO2i
VQb4qGPFShYlkRsVXbIopKXyePna7kdOFdhIxQR3k/DRuphWMGWOSoIuNWtKwrSiZkHhxl4R88uh
WCteKhGJVSzRdaEat0rYVuyMt7kj02Mep/l1MyX6rqJlnbGfT/FHgOqJC7tVXFH3SupyXJLK+9gk
OEZ6+NpaK+3nRiFNiXOnveUU01PVDr0n1FDNNR/F5J6tYvQ2aCJ/isq4/Fa0xWBtCwWkzSKk/R2D
G5uzPcjj0TlMNdnBEFqfUTZHoxRXkiSxlob8vtPbd7+30fBS3rkeHDu7Euxsf2YFGR4jiQkrqcS3
U94BKquFkmwbLEdLVKH5ddwVgJ5h1zS3Bs2N24jN0CIykqhe27ZZYviRlOkr6OG8/7+gdENd4pvm
LFogPHOddyL9tm7vY2AKK8NPguehqokkpTu3pmHsHWrSVn8IpXg1orp/xRX1OJGRZmwsdFcrBcnV
NionVvZCETRs2uQRai+9G/xh1YOpJnW69CQ2nqBVN1PXtTREAwMEVG5sA1i013pMPBMV2BYEKWkm
Lsk+/g8kaDWKCDVfmEKBu+cP1pGjDt8THIqvXkrmTeE7L8Zg9FdqoelbfoqOab5sHuk1/LISu7rr
8maEakEyNRHFNrlrYoxuHGfqt11lcccgg2/hDtKcVRxuivCsF9QYxjHsciB6bcgLWzlQmzL2VGMg
nY2pmNtGBPo9Z5BnFuT4bigmuadRg5e7b+S6SDLvLXfIQU0QxrlKKaJbSZAXrTmK/Au9YncLKrJc
+l2fPWTA8tjhKoc0TZtdY4/pwQsVeW+Vqg/8UOq3WtCJ35oPKz6Pejr+tPL2pDW3d5k5BNeJGZuP
RoG1CSfjRErF9yiDlBfE9TZluV13hYBG1gzqAbmQhL2Pqzhv4nxLHz95bFhxF+0AH8txOnVbJe3R
b8nlGSxV7oWfj9umr14DJ7NcpEp8sdgI7llIFTcVTnfNVs7a9wamjZokWva/efa7baIOmVJT/BCY
f7/XdtPiAvBxmv7I1ShSr7Si9a7s3otWVEsISPZr/djqRBAvFQcm6S0xu76+zLOyHBaiygtzU2bD
xNEsqJDXj1VyzFK6n6k5kk5Lt2lVUMI6Sr1+HwZMhiqYWvTootqrU/8TJVC6NxM9pQtpckgqcRRM
GvLZNHS0Oa/CVTCm7Hn/TSD58jnFUbMkddV32RXSQw7tn7UeouRWRw+bA9/Xse/ddpBvFkeQIZqu
zUo9sIeSVM4oEymtrf0ko72/MnJTrGUpKKTEZE74nuZ2juL9DqQw78E964d6cH6Xg6E8+7x6T7pu
VQhx6hy1ABYeb0Uba47QM/Ot6gwt5MWS6NTGJ5YJU/IFUMHnKigAH8uUjmE7mq2fcjwknL2sU+zK
7Q3qd51CMS4scuZkueU8nl5wmn+qgtvzaA6BpTaAWTln1PxZPLYGc2CfZBH0nPs0gvFJL0J6vOvE
L5LV1xXec0OBmyHhy9RNk6Xv76HUWhaUHzUuLLD94xAZfDKQD92oDekZXw91ipggEROyDdgeALkO
I57Uq7XYVMeEnrGbVWiR4qSJXVlFbDmZvIvSH9It0rLxnxbJGVTXhCaow5nwG04GNUMPnjdhde4Y
cxd1vGgLWVGy40xqXLi+U4zHfH280DY4aUSThjy5lci9iqkoFCJex0DMmhAlYnGzo12sU9Ek1Kq8
L0aNCmIyBTdtMgwXxp9nxV+CyXl8IejfkF9Ej+Zk1oy+UQQIcGrXThUK8BkXKMv+6euHOF/E6SBC
Z2LOXBuQDPrf82XQ+Fw0jl65TUPp1uoDdhG+JbzbRFcndxrJJOlaEi/yik3y10Ofmz9CR5mqItec
hal/D+2YxqD5uqjmIsmIB80kfyGaC8GWopKjh9fGJNu48dZfD3vu1ReGyt6cJwsCj9bXny+jqB2Z
WyHDWmWU7LW0eyKlY3J9yax1LObv18OdeyEFawxomxnLL05usF+VqoYfiOHqxjyWernl8A9s0rPU
C6vMJ6jGPGGhTusGJ3AWGvX0hk7Tv5+lnNr+Z/0xN0ev/UV8yLBQSPyEl4DfRaJ3eQu8uZjUU4r/
+nLPTVoCaaUlDQGD6tNLY4lmggVQ4cv3jYMJD/Sm8Flivx7l3E3lEc7tK5XG5yldy4BJ0RopS8/H
KtCRELg0HGQSmhEVF57fuQsyMA7YhqAqD6To7+kSD20Gx7lnQe2Ru+Kde5V2/vr15Vwa42RRC00A
83yoK1fTG+J0q61hp5eIN/PDP33RmX8aD4fpYX2aHE5k95XeVG7B3vXGb1V9r5PFQHhuH34LFFYY
LErqnEICpZb88h0An0sr2udXT6gqyBU8i6pD6eJkRTPMAvtg7iA1QCZFoEEjUa7F5XWiRDh/Cidb
/dP7ynhkKjvso2Cxnb57JccqewT64abZwAZFjgfgyNaFrcTnuSjooZtQ/IhNRsh78oI7yIgJi0xK
l/wYwNVFjvCo6K6tiF7G15dzZiQuwjYthPxwTayTaeLUYTiNo527LG24lpRZOm8diyp6/nqcM48J
9YmOLYCokblZ/PeUl0UaI9G0cncK1XWVvCl2sozibDZc7b8e6TNB3gZX/8dQJ99YalRyJjeACukc
CveZ4S/INf5XxCxIli6bnkaT/Rjofq9alUZjr9QKT4rkyLpuJr1ZR3R/t3pNGS2tBAXw1MDwZdpR
AYWdNGu/D6YbL+EcaJSZwCxKt4hzVbNOdDKP91aXDLco2ahgo3NPlpTZADbLcLpwoaSqnL5+fMHp
66m8ABrsipO1mfQqRThZyz2tg+bFSTP1Vuvsh1HK8C2dWmvfJgn90wQnEqw7tEPjnL0rdxIuSGjS
mdXKIsZM/JR6HIwaGWDzTx+K3r6ZPApLaR6X6zqe9WkIrdCIRgLNVJ/jZ+jINVPQNC8HIzdcetv9
qmlsfck40YoSnnUdG2gZohgI68B6vXL8fjlZ/rAifzhxuFtIFvEd1OoPazZ2fT0Dzsw13UGHgIIF
+7Runcw1L+1Kdh8j9yUi163THLHjqQ+uH1XIJwni7t2vB/y84RECRJlhQvBAX3664YFJ0HVo5XPX
sRuo32GerkvgsNdSFM3Ws/3mOqD0ekRV5l99PfKZ15fdnDqnRaBZ+XTmqPyxU4JWZtCDxvFbJ0k0
Len3HAHVRe9fD3XmIhF4sBpR6+B/p1tH+qKcN8c2c9OuoiuC9LaiXEuKGqiJaifrOLSXNQ125LI6
RfuvBz9zneyrZnfSR0LRKXrOIt2WslOWubWXh9uyz47+zHqzo7H6x9sAY16kNABeHK/MOZ7jz60c
NaDaBxyVuCBHXsYx61e6PeArSIT4x9OU7QaCKYRRnD7UUwhbQYpC63dtgq6g7VeTpPAqoru+N+WG
wtOvf3oDDXU2ZemaAYHRPP1s+WFSZEZScllmKlxwXlgR8PZoyzoR8SWi5ecXkMHY2rA1MGlon36+
SrQhgWxTrkwxjoFQXsDT/IoGcfR7eWEPMr/Lf29BGIpjqeTSWPM/aGx/aKhSQuPGTEGIAZZoLaiV
OrmJTj/pJsj50DwS/dJu9PyIDltRZxbAnSJKFaOw7HwesdS6fewUb/moHUUVl7h90RkHrX79zx8d
G+85EQuoJd3ev2ekCW0V+pYVu0rb7kf8BIYRk9qpXhjm84bRUE2Vo6GYAZP6aUGhs9UhDPnRbqfo
MxAOcHkx8EX8+mI+ryKMoqlsNkA5yk+QPggZA9GYWjy702aarI2ntP1tZfIQlQ0NdZso9zG/sErO
2WafZsm8cOBvNyEznr5qBCVCAAgoJjgmHLs+cSjDZUWMzdyhSz9lNLHrkTyWBcAcQrOJBsEFRGjF
thlKf5fQR96QH3qcRrN8wIgLXbAo2BzM24JyhhAgi5NPjg7kEcuNeeG3P/tgAH8y4zSYIacPBklC
kNDZSFyq09k6Gp1orwzUOb9+MJ9XWB4MukpKSkQTfdpypgbK3MzPEzdrLAjpeeeqsXa0rebSruXc
oyABHFUlzlLOsCez2UpEVpQZC9FQCIQsXrAbpDpsvr6acyuQZAsAfpFDOffu71EmsMWD3yox4iGI
Fp3FZwoAEJ76OvmBX+2f76I5MyIT5ZMxM5JPT6iw7ySpDryiY+z9mu9dFcpDWnkvX1/VuZfH5m23
kORyMDidxkNNivCU8/IkoWnfx7NNS/PMXzRb8k3lm/bPPoGwS7WwvvCpOrfmfeT6UTg6c+ihdKoG
wuhi1yecpMkUCAr+poiei2h65EW8MNq5Cc+xR2eyc7L8VCQDhoiEFHSZW/hFvE2laR16HSrT1zfz
wxx8+ungJlo6nyOBzPlkXXVafWhNSu6u3fbqcxio+YZ4YvRokegSenNW/xRpdr5s86a7K8csvjUT
S2wDG03nBMSGxjKBnVoJYw4+A3qMto0unW61s3fe4oTNmylM9j9/T+TKq1WzT1O+NoNBm6Ap37TG
IYBO2PUutOwX4pKLpUUe7XWSifA57rt65zn5a4CiY5IzfalPjR1VJAdvrVIQi8N1fH0jz7xr9LTZ
glqWoLh4+kFMLH6HcGC73WfTr2LSmo1aIKb0EvQr49vXY525HRjLebHNuVDLrvvv26FDn1SJ8mNr
72m/VAoOq9RU3+qRQFPLyeZIVdlc2GGceek0jY4dOxq+WJ+22F2VjJg6cy4vMr8FoQ+NE9UOfYxq
WgjoTE9l1Zcr1Bid+8+vFUa5M1ek2CCerpQGCYhhZde5y1ntFsZPRVU6OVCNJ+099p9H2/Qv7H3P
PUluLWUAQtgclrKTuyvpNtZGmbuK6pdLsnhQJWSiOfRAD91UcpD++grPfHO4QPZQgg8bm8WTNzD1
KiMIc27t0Pl0LoyqX6nYO1cCRex/MpQD/c6WbBjt049oYRlhk2Yc0TQnz+4JXYLWZDXyKmw17cLy
dW6OCl6o2YcwV/pP5miHJC6bqAy4ddoeoXq+m2Z5JKOxwvBaHmygdv/4cMQChulCB0RO++T0BdQG
em16PWXupE9o/Kz+oWqrVUEd4MJAZxZmSuqYsQSVZ/AN8/P8Y7NdTNB6VI8jYOKbL/4wbO2pPF6Y
EoKfcbIq/zXGyZxwlCiODIMxEPRrCxJcin1t1uaD3kogsgk+vNBXQaP0VQFtPPKf8r4i58akV9sS
4ULxr0UNmYV0eg1yixXQFuse+BJmsabak7kdHHTHJ9dlhNDiFWq2TWvEWZxu8bN2vrcLTJsmhToA
K9JmmjGpNtrD5KSIrTINnuZsc9qqHWGtHKAG/47gFnaH+QyHIxfsLhisYEvY67hLTCSanQjSmw6n
MeZK5xjmcb3kDscbXGtofgKEgi7iRMJR+6lYe21gIhaO++vcECGU46jdfH17z81NQwOXwTwRc0rJ
308Q9GnZjJK5iUz4rRyaNzso7gyhbESaA9Uirezr8c694ey52exRvqchdDKeGYxZCcQgc4nummtO
t70e7/omu7B5/dxWmxNPaGxRy6RM55wMA3A0ENXgZC4i8kNRhBWaQftnGT/RhL5BkLLE3/jqV9mF
I5M4Py5VWu4oh+vTDZlTgMEuepOaSD5O34KBMF67MpQDRhc1wb/ucMYpzRQeYdyVOCIRCQK1ZCHH
HrgzUfmbUa/shNoqG60xsiWQDOyvY7Gl30kH24l+mBqBZP2AFBAkrb9yGk1Se7Gmla95j3oMx8+e
zHIB+Qi7fjOB54n4fUA/Fu94PrT76CPMagDBg6OL/55O5jKom2htwS58LoV56VGce+JSMMcc2nA8
kPmW/bFGhGptplncZS4A8ZHu0mLs1W2sNd2FmXVuLfpjnNONUVd0aZLD83BBr5CcRL1hSbTn+uvp
e+6DKKH1z/SbOeJx/iX+uBi11Iu8BNvs0nSyl+OMLFLJmYtJ4Avq8YLp7Oxg1Cs5s5Cm/WnbKysW
oyzhXVECSZgo4ERovxsUoGipm/DC7Tu3EMDToYIxW/Y+bX6TcRQyQkXlVlF10GsLb7g3vuRJ9d6E
aBYCeeFOaufmxdzz5gCLhMA67dNMdZFwf9mnRUMCTXTStb09Vf1Opxa/yoUSuEZRQnwrHPEQ4mx2
Rx9Tg08oz43tY3F2cmN8srAEYc/wfJDVXz/ps78eCyJlJOq3YA3+ftI9UAclDtjm9GXxLhz/OdC7
xw/qxH8wDgwFjC6INj5tDupOGYMCPZ7LSbSgmtO8ZfjzoWhUFz6k57atc7QNJZb5/6yT91D0Dg4O
tJdug2ckqJG49tmhyk2C4bQ70tGPaeJcKFScm8B/DHm6YY0mI0Gjp6YuucFbYhvfHSNB3C73Vd5d
OHOIc/N3DuKiFk3cFrWkv59X09tGMQ0WNBmIbq9NUPwmE0AuQeHaePQJVJj5gIQCqxme49lroGiz
MrNC9Afa+IUU7+DFK6FatzqOBVxt+IyCpnr0J4f4nyzBbu/V9gZWiP1sm6yaAK1rBFNKPRB9O5c2
c/232kPEseAhDoX6GuXtLVKcYk3a33todz1UIBGu23TUHwtE13zsdfPCrD13F5zZqUuJg3l72oCF
oVHXGf4Edyqm3dRMGhgK4wV43BU105cmHPsLA557xLMza2ZuUWw9ve1FpPljyWbIDUuYg10B6mbz
QScUPnDdBfyF5PnrF+ZDO3GyIUQxAytM53XhmHnypH0FqpC0k9SV6eQsA1gcj0agdfAHRvMqyJPk
GR46HEID5eSHXcAOQDGm7QScGknfVulB61+4DWfuO5uN2QLtYAz8dOSFBGHDQRWJCy3EWAfVKG+y
gG3jGOX1C+yiyUUX+ePCjThTxESVQNVnXrWtT2dffzCnwut4o+vJQ8oqfGODIFVsaq+qt2QuiQUz
BeWkSQwCPv7lSE8G54VxKYpInFkrZ184cgwys2i06X+/eyrSCGBoYYpvORK0RmZfQyhAX6Ktzswr
7oy1ayLUyFisoJQnFJE1JaWPCk+0u+9Fr27G0QM3abDx1ptJ/ca2ONsGPVMKx1S8QdRnbpHkv4+I
sVmyu7Uho2CNVthYVUrWuIEsrfUQtNbK9q/0PAZgJbLhjtcWE9rIi/AS2K2zT1TruwoU/MLB/Nz1
0wHDg27NHfrTwhHltiipG8H1J/HwSEwJWlQ5hC+hpgSbrx/6uaEQXqM1wI3OZ+NkA0LTiTyy+bNE
CAmMl9Ke3XxDEe+dIPFfvh7r47mdvmlz9VdweuUzeHr8zxSZtH0acjjooGQtQIiNmL0mQ9t6Rd6R
sZJoV1quevfNoPe3uq74B71RQGyJpNgWGTjXj1/o/+MbLuAbkOXZrDj/jRJYvTVv/+P9I+Hy9i19
/z//8+atGpO37NefBId//6P/Ijeacxbl3BhWOU5SHGAh/y+Cg/O/2X2gO6I1N9f5mXL/BjcKB9wj
m0He6Xnr/ifBAXAjewmOVxRbDYuvofgnBIfTrwg5l5IyOaGXKjKaT9rVTMWQnwYx4ANfMycSzIzs
mn7u+JQSwozRwbyEQZhfkz9nNgNaZDHxxeI3/1xRJvYhIDFdju4wsN1VlQ5vn+zD7R8P4f5fP+/P
JMjT0yCjIMiftasmS+Onj2NDp64rzWBwIV+F214fykOcV6yNFlgWVemThVZT4jLKSHmoe2t4+np4
MiA/XSZlSqCcvL86z/j0GNy2I7Tb0WpcInCTgfyTYNokVoAVGqHE9aAH1X5ApV9v8UGQYlIQkjGH
UITslGq6rI/keGj+Ioe2z6E5CKFda1iS7KmPoT3F/F3cX2m6FHB5usVQYA7GSVzDuEVyP/6mshA/
iMgmyAU7khsYeKA9S5YkbpjlN9zEsNhIfwoXha+NVDxK1rYFBdfJVctBO6LJK24rEgyOoA5wVApY
Eb2sizcbWpqKz6Mbfwc1V9RlSfectATQ19GQXXsayAKceQCL+lzPrgNPpfwdjsV3wkb5h/0QOtc1
uN41O3LvwekIJVp1QNHyHbcqS8m3Vvm3Houv2OpkbwHjtWrYFdjTjmM+Ascd8uDOxJlBWcZBZIaL
DH+NFVaHPOkgmHWzSSNqLHj4EmXQJIaQQkTar8jlrPZxq5cHcNveHknOsJWlluxKZEZrYI3dcwRH
/7mMJvnI09HXKGKIsNLJ62nlUP4cc5JEfYvdTthn4xPC1fx7q048mZL11pUzXsPq4RKLJnOupaaE
blkG4+8ef9yTWvFPRrWqXyQGjWtv8I0dnj3t2JIx8hI1fXY95LlznaZsZlZOVBrRwkhx7yxkO6lI
kEEj1oWXLPus09dQ9+KHQga4XUi5AoOQV1Dw+KMfIxBc+nARfJfsEMwmRlsSIc7rbCvNuJVhm+xy
m4c7WkVPsHEE4L0WCLxJuiZXtMCUSuWC/B8Lvt9W0bz4wUfCR9ZKUN4SmmkSaeR37zCrANphtKV2
pqosGlr+Gg5l90y7Y7pxyo4fJYJxWwCGW2gDV+z0SnHrxfPLrpTmneKrHZJOrgXYpbNoHGCGHXai
dNEFWfdOuOG4HUPduPMNnoSHeGxhZAV0ROj/KXzilvsaQw+3EsdcEicdkbUzQADHWuV5D1L1yp80
n6ebrA/GJ50P6ZZgHEyIEB83RKk0v9RIascQHvKKpFxQ8wr3tvZ5jlE73+p5iiYZSPqx4uonfE4+
2Q48CUPiITE05j8R1cX3xLe8fVLH33ulbsmBq1I4qL/JTYCeHSqpDDggp/ouqM1XYAMlVEWvffZ1
5iaWqzjc6rgiV4aRvBqe1RH9YhVEKZpMyploPQQ8KAzVzcYrjeKuANB258B3u2tHTztmgCi/t6bM
XzGtMVst7PGV7uWvAicJcFnFfBzsOb9JicBmwzbL33wbBzDbwxHaW+XEq4+LswNegjqvlYdhLLJm
NYTRdEOVtn4pOIY/jKCwiLTiSEFkj4bLPInSpezV0G1yHdTh4A3hFpc02Y6JVHlMadxacwZZ+U0L
MfpCDLDwjeiivG0kxm79heKrFsvvXZ71zc+wao3vIY6s2Hc7MWUg6JpJydYI7XrQfsAazX3vi9Z4
wJONO3fmAGpAAZa5bINsoZkDssFykhvmIfDAhqI84LChYWlqs9s2d/QFzkBnbyjxfaNCIMzV5EEx
21sjLdIN3rH/y955LcmNXOv6iTABJPyJE+eiUL6qLcl2N4imaXiT8MDT7y9rqC2yKQ3P6Fo3kkYS
WXCZuda/fmPfLXjeYzhJdE9jR0QAhdfkXZAaBsa3j8QSHwqRfWoZXG5IbccM0Zo/Jx5+ZNbQf81i
URy0MvoyK+fEeGEeVBp9fa6Iid/k9jCRjBN1Xw30ppsoaU+T8mGEbWyg1seb0cCmLshdO4LEgHOj
pTwcicQZ5qBBRuyk3lHLarlOclkuq9oP5QHeDSxlbSLOREcbUSQZmGSR529RvRA9BoZI9FJrzYFv
lfez8pgUheafUtw7roDoRxRrLFgk38YpmeGp4+IXkZfKixTGgHul8rEslKNl3Znepho1EZAew7Is
lcWJDlFRKEfM0U78fR8ZH0zllgm40p6Ni4Wm4Nl/aS/Gmrj5YbJZXAw3o7zDH7PG1tQxRvL28OXs
W4JWSuXViabcACX1HfTBystzxtTTrMZ+F12MPjnAvS1KUtw/BcTOtHTkPeNZA0lr1m5hbcVExWca
tvHe9OKRyLoazWw6lZOSFimrUVRKuI46kzPv/GQgJoSJtrcmOxJ2yWCZVIgmsyBDkDpzcTIFZ8TV
dGYTwQwhq0W7qllXV5ayQCUWD98LoYsDnAkcGOOYVdVu8MWXOHzyBRIGZB9rp5k+LaOZBo3yLmAI
tR/ztTlo1dFonOW1VnasSICXj3VaV8jxW38/LbZ/KDDCvU2Ul+uAL+ExK2orcESO2kt5vuZjhMGf
ZVp3rnKErS7msFGDElqvva3UBmYsKnFwVEayeHSnT64TIZNXNrOWMpzt/UHbSlxMIMoWd7mhcZZj
DnVIEpNMIpiT60iL/AdcdoxdnvDFO8rc1humcOOPoXVVgfyRfTVq92RFeteGXOajyvjOVwR/4XMi
HewwrUheIz9wz/4E7x0P7ZHEnhzeGCSdOLuq28U41ExbZJDginzKl9B87lN3tlauPULPFWPenuKZ
ULYgNVL9W42SMF9b8JKmtZ7qw2GR0g/qQmt2vZHbz2PeJ+QdZkl6trqo/VKYqUOCYGsNTOCM0ojs
Z7SAOoqprEVCW5WwULSpzLZubA+fqxQL1S4fVV1Qyzskd/kasn5ZbfDnSE7apHi7KJNTl8+vwB3V
HJqzL9vKgmELcIhPpp0gUPbCNkiTyr6ZRZjsl7isP4uaaAMi4uZMvRt8+1WJlKYm55AKmUzttjz7
gixEr6y7rx4ZcDWzElrorZ61HDiwf+c3+mjSImYtvK+ZOrAGSM88uyEOhOvIVmkBcVKQsVXbNwv2
E/daVdfcbmLG2z5LMiTGTIKCgiIvXlvOVH+e6p7pFha6EtE/pzO0aHn8s/iSiTA+IhZvv+IUnnpr
Ycfcn1EoNGmaMYCmDHU+TJmkLFMFI8YWg5Wt01jkB4D78pzj/LC39JYo0QrH265JoxQDW4HWPrZb
Dne/qLT7MvL7h0SY0U1UUGmUtlNfR8vlKnz5ZGrK1iSUUm3K5FK+dXiHrRLfpTzxpTRu2QbLr2bt
0AVrxBFzahPR6kRsRKui4XKU58QuNrT+IU7IpFgZUvNKIpKaeRcVznzSB2JA434Y15HSg1YUW8/w
TIugnVX5i3ro2e2mHDsSbgFgB+JVMc1vCA2SHVbIFammiU9ezYijzWyHOtaTtZkjGvPlb9gOxr/q
IVS+M/0Sc/lfeGCNIL0rirRuH2lCHkMgXFUOu2UgU9ngyKPKe1N664EX89LODaLxseRh9539u4bG
eI9hK5BcXQl5m+SR/KIG7CuzKoiZ6PZWQuUfIEGyb1ynE5uow3tmtigIY58n20X6dOtG0K5T7LH3
GIW9RGHJh1ma8tiaw3wqx1o+9b1l3eAKNX0aqbh/g9T8glOqi1VaLGb+sLN+URGC3mTuoJntXktU
CiXuph/mmoWmG2l8o/V8dRxFfGDGwBePWRCqA84pFYRYvaY1dbOLGc9vErsveOzPja/JXNRivsOs
x/plphQhGxZ+gt6vKEzC4OAsKE1sL8/LqA27punjNVvzspkBmghN7Kmg0prm1Y3VMoXxdZ+Oljwi
qcBCMLSrr3WSu3eeEyF27jBiC7WmkivZ2b9jZ4Gl/tLMIq7xFO8VlyM1PP4ZZbR7DUrvjEhqQvwd
zFhvpxtZ+DPpARO7UwIz249N940Q7WGPaVa01QzxikjjEW8ek2Ez5ZKGGfm6h5l/NTTCeh5qjDWS
xcxOul6YLwKu54SUrC6HEx4WHglKRrbWLUJzkokFXbCV4GCK2ZqOy/+mmQrq1bzwzxSQpE9N5nyC
vzKuGwl/u1I7jMC87n6IGueDZrszWcmRjqC0tCxtZbbssShCqXvHKj/0PRsYATnU7DTL9CVRxv9p
sdQX0uBHpUx/qdUnvMPvSnjb7CnI7LGnpqD3iVdaWXoCEE6U00ZMYX2dQbE5pz2pWIMB5ICn0vAQ
kc2OysIW+UtjEv187HKsbM8yHCMeUkKupza13UTgQBbrQV+bYY5/g5n2WJZg7Ke11pobKsVDFWLY
1koTqxDXWfLokFHSrMNF/RchBX241luGNUGYQPgc4MV54sSEs8U9QKVGWCM1faPHaUnkZMwdR6Vf
bSY2YTzQJkp5d8L+Spsp8mmndVSNNCKtZ7WPOtYjAR4TdtDaZPcGBYbaV1OjXOhjq/48p322bZIu
2fUD1ZWejXyRBFB1a2yG+4cuyV/chv6RXOL62cM0PFk3s4pLVc/OV1YGx2VRGLQda/f4OpgHg4Pj
LjOHZBfC5ywDz+7yQ0dY5utEePCrNRtozEQuxIplm21N3O1v6US98yx1zFtGmn4nL9vHknDjxwk3
i4M+sRt1qrcrYz8PYmJSx8BacmyjkQD2W2OJigNOTHQtpWvie5y4d4XZ9A+6QSI1bsHVq902xFVZ
dFi1Qfe8bsqFE6CrjPZRpABKUub1NWlrWDGEFrtJF5be2vQ6OqPQshDUV/bCGmlJqMTb3uB/xP5Y
fqnKiadSLGRA0x2u7MRa9szR5VHWElROMFBbTb46QuOC7dKecbcmsUw+QYX2zsYIzIJZoH+O8Ds+
JrNbnp2IB8fMcd6VurAD8liGB0ahtPfjnOw8hQAxqayviwx8yE1okxlKLm8eq3TZJN5SP2dOcTtM
bv2Z+Djabd2ObozSws5mjJlQW/ylpaYKZ3XVk6WieD0IZE1QMfc7z+aYHwy1VCe1v+tZNq4Jn6xf
bDlhOdrgV7xKmdlt+iEBGVHNazLpNPDxZMk7vWx4M1VKKXI5i+syKlFoR2ImhIFkpBVFL7iOiUUF
wCp3l7vzaYkweJsG0LXLZ4hKnkIiKnEfnHptvrIiEA+zneXdBfEpTT4ftGh54OAiRbwzXTDGUck+
x7Q+yJlznvvQgaCh4AEt0ngM0LLdAMCRR6+AvCXBRS+rAYTGOH5rPKKKF5ZbGUxzRDEyKvtOLwK9
0uspu5c1FCiy5TJf2S3aMFmxS5M9DlN4W/GKo1HPiVrgjpjbC0CchSUIqQIILiQmHmhHJzO6J8fR
T/kEMbIzxk2JX2SAEh8LSnydP1Dw6A3AF0NVZj4gghh4yafFtADK7G6UX7AKIFld7+ZPJdY3q1A0
+UFT4AqKNrY1OnqC7RRSoxIOiZ3AzjEol4S/qRCAPXJhizMNfv6C31wOySkDuy2r2CKXWvum64sq
l12N15cXFEuyhWD156dJIuq2toCGyoqoAN3Iy3NdiWyNRMU7e10rnzB0X2CJR2Bq0HfL84ik5Gaw
6LSCSO/Y3DXRfkWzVr1MEcVOo0v/PLrss9UY8whjWzZfdHxEsfXIegO9XAGU41Ced0SkndX3LBu1
DSNcak95m4NI+olLzZs1/HEO0fmUQKf5GCvUm7pEnQI0aC+GxydhLX37tZfkqMVGGN24fQ1s1Kjv
B/Mi3IjAIXOH2wkV+nUpbz0fhBS3p+y+GAdQJFKlyakwxMfL2WB0QMA92Sw3Lls+uBMg6qDZ1o0b
aTZHxeh7Z+lThsg5Ex/Hhrgwv8Dn0KmohC3a4SB2UuNj7eBPlvS8SCT4RAjnennGZ7Y824IitlDv
IKY8fG4hPdbbZqkozkeD3YzY34d5pEyuM/A5vcrFR60o2WzZx55wp6ufkdCQsseAMbhAgkMHaOlh
8XaMyngkbI7ys2U3qQPanGwbkWq2ldVEcdLR7BQsbHxlTFDQKmdRzPpQveRCA6AewYzNJKRV6Cic
TUwP1gJwecNhz8dz2WYnl6cBcjSfmsqKHunqZ6KfRaH6iXYChWrM6bYBtPlUu1Tt2jICWQztwMPU
2d7igXWU+RjY685Q0+OZfGuaHt5PI3iZyKciOZSWLY9jnQMiqq0SwZbYNJmZ3eDki/mvk9igXvh7
mtLnfIiBTFiTDeg0ogwVUmygNJJu/81V0fMdl74qKfBMspZpQgj/qz9jF0fJIdslP6Tk2KySOolv
MPl8GQabp7a4mnkQXsxSGTKeQZfrdEPDKJ+oSlJr1U9k9a1wC/KpW3o7uSYWkE12JBP0gWQTKsh5
mNdDzwufPfQzmQBSv/zjZWHORcoRoxHZ/cUeOVMJtLAO5dJNtzjTztsiThPSSSsWdEJVGbk2mwyz
xugGURUUi8VOlqvaWejIRnfGJDp7662lcjZxSwN7AYpdkqAtXG7vR1UFzJOkJSNjvt8BJHDH48HN
ib7qPeuZ2NcY0x6K2Q5AZdPbpOWtsqr3jl3Yfec5/ndU+ZtRJSRSpZD896PK/ev4miQ/Diq//5Hv
g0rDtv7w1DwRdQOEChQO/zuoZJb1h7AUyQC9OHQTkw7h+6RSiD8Ew0gYyIgBcLXzGMV995o3vD+Y
fNkMsFFMgJ8xJPt///fL9H+ib9X3EV777p9/HOnZP7eg1CZo4zG7V7QLjwmQpwb0PzIAHbCt1I7E
h7at635VLwUt+GBwnRhD0wrUVtTcxdgtfaldtsw4zrR7unIqIEtjveUJx27eYm+30iEvrzXHwCpT
qzcES7A/XiwfHazmKcWHKrlNG2b7RIXa5qGK2dp6S4hNbXCQCI0WFw+pcZ2kGQgCLsL3S4oPqh9R
lino4Vu5aAuUYmu0brSJVT+RlIweke3y1Y/q+dVlOpKsIwBVgwpjoFBpsgaj3lyX+FtTbPQiTl+7
aJxvNbRF6F7T+Xlulibw6yhz0eUt3behiQyyH3PrECH2v4ti587oNMjPVd6KT1gqL9n6h+/l+yv5
8RVcqHf/7GEvr8CBbcJb1ZWri6caxR9eQQFnO9XC1vmwNCa+w2YPyUVMDal71aThuyZwf1wlovBv
K7cW5xJSFjNGHDXsIMn0YbfEeKUjwq0O/tIPaNvxnhS9VYGQZ9pjKe32Pp7xqrCTNL3q7c6IyfpW
aa45qZ9RzAnWt2Z1g4Pkpy7HBNCux7MLZvZRxIJG2f+aSkf+huzj/8ww4qYZbKkPGK4VXHuqkZ9v
uqYWjADcyg9WVYTPgKbTLRoU4wmtyHSruXAt+hRv3SIduw2hKhgYFxoDiBbr5aupn/TPdaZKUd8m
uTsqcb8dKwa84cx/kqYQ3yC2GicgnvEG+bhxNiMJ390LHyJrEiDWSf6QlcwenSzX97TasHO0Rttl
g+ms56rpNote8E2bnT6c9MX8Srt1xgrE2HegBHvg2bYj0tBcowvKNpNNza3Xfry1k+e8Rr9oWdX4
JYnxJc07c/xCtrd5cOe82Tcdtt5hHOOePfTbLhmnexZldg2ywmJCY77PzK96kaRwqMPGaddZutgn
D7P5gIzWqV8nTD1Wl6xjfWkESdAKrizL6X7CTViuujJJr4rYlBxfuXicsT7+5uUSj9VybFokXcQE
gIq7xraM23bvT3VyyrtOvyKafLr1SmO4sjPJzQmsRlH5x0u6n5s49YPFisS9lnT4R3cGD1QkEU7R
9Dmjrdamli13zGdgHsYtpphRFp0tC1djHRnFb7iR7/YsGxYCbDlcJHG0gsgKmfXnb0fNsMNocLX7
mD7v7uLMq5Ey+TBPZMw2bg9jx1ffToMt4ihQ3LYd+CVt+hx/ZTQwXdcONbnsdPnoMgRc53Gu77AV
eJpUmSFJwvxUSP6WbGjQWqcDhuc57/5c0d2v9I5errXR88xFJe4nXcWQuzO3Ol86ohgTZrareQsn
AXPaeqmyY2PXnbGxO00QG9FL/k4YANcNtvp3l88WDJAYbOWl3UibROK6Ct8o8PQnDx/0Rz+lES61
RV4nbULwewHQH6/xdU8+l3q2k1WjFUE/+bAAzb53dhYRZe4m82LvxkNu9D109qcj5Mf96j3mxuM3
OXcArJDEKdaWWto/7FejNFqNqi28F03taCjD0LHMjdQ+pIvPHRip0AOEGNrHFCwiXtlQnmtAjTJG
T6MnHC8ma7BfiRxrFI+B72s2OLgq+HIkkb3GhPi5sWZuRicC4CATtAN/veH+qxuw1PEKvZZzWdjv
vp9yydrGiCP3HtSv20ypQfJ2HUVb6YQktLcl+0xI6NEtafJsMRf7cYdxwisRW/bJGJ3wjbUHG1HM
1auJCOHsjBOh6gLPwq3MvfBj7kqa1biMMGz/62u/nMf/PCzUt496zSIOFt8PX1jvr30sGhUnNtr3
Va8Shse2Dd/4mkNv37RN/oDn8HKVTu10k7vKQ7nwuANRls7Bq5PhWBUkP46YhyDeGZvDxdO8cwp/
548W6eAAfSWlepucXcH9j6RngMO0Y/s2cEzwihLrc0t4zEFfFrz+M4mtdG+NGcbpg9sETNkJfBMN
21Dfh48iNjB/8zTv2CYSwoFHXmDegmPWeTw900ovu2YcwkNCdAMadbf0AkbN0zfj4gktCguz4bYW
xgYczt+aVfbZKAgJjM0So7Osrg+5hcQJUKk5UBNMt5ZaeiGxtl+bUIuHDT0kl1dmEFPIgb/PRTv3
REHSyvpCxl91hmbbVI9JlJbj8M3KUUDNXP0hT+Ef9CSfX1kkqidM39n50NwwhxRF9lGnHI9WlnQS
zCBThqpFBe0kng7ZiN1z04DtaVYuzvE0tmvbxSsnNRbOkr/+ECgSWWY/fQno76gZDI89W5WD78oG
9uqib5Hd3Me5AQZGYCsz28venI+ThAKFeTQwNzcQL3G0pRSrXx3YqHcL+uMMV9v2EGvSXcc5lm4y
QcBHgrCeZMGgpUmxiqJyS2OhliteIp9RueSf2P67z2K0hm89nC9tjQy+cNdt7OFZUlKOXQ3ALhss
VzEhmMiHpXs38zDf5gZAMHY4Rb/3Im1aE/7qHiar+DQR/mtylQhcA00kO+WGfwdzbx7Xba/3X6XN
scL3Fa+B4ZFRGkuLhTNYvZsrAEVX75W0kO6xnbK9rWX0bpNIlo1vzo8GYPjarDxzxfXEBZNCFgR0
Zj7WFFPaAANB9wt2EcW6IT/tCKke+MnP4XEQzyd3ixRxdQX2bDEX7bP4gXMgeWg1gh0BMEbTW1VJ
kT4C4/p4UmfSifb4AulTUJjsBquWoJyvGgTbe2AbVeA0U3XUvancaW3hrJtlIATOjJHsd1Nc6Nxu
xpZHvD0PClSB/0x0BMf2HIslJLi8tch7Xgx8YXBgOOAnz6mzGKn5GZvFZIbj5dTZSYM9RPnjz3cR
KheMHyKpf0ZGxL7aSTjkMzu7HmglyQWRPWbHmQ/BU5ZH1UmzZhTVjKnMJ9yEsbqZyV68o8UO0eDj
y3XfUFvuO630ST5ul+VNOJl38PpF2+R9gY+w54Rw6/RmGSFxkFXgEaXMSKsJ3dXYqDD7RFJlrgCZ
1p1vZ9qKmHZ9nZhL/uai6OwqmSeBTdkKypeBTOdjVly7bhHfEjQ0BhwGPk8G18G7y0L6b2f7m84W
LxmLg+/fd7ZX+He/fon79lvXtT82uN//5D+y1Pw/0Ag4SAVs20Ql+GOWmvmHjdUgUnYPwihnFVvU
9wbXEhe+LeZ6pKZZyOSo//8RpmbQ+yqFGONZR1lcOn+rwf15l+SvZnfyab5pxD2ujvb7x2KFjQA7
7Foj+zPJ32KGWDv8pMNV4qGx/eHp/Is+7lcqOw07zQxdDVTOX6SnxEGWlhrE7D1BbAL+7S91WU2r
MYz74O//Er+BZQJC9l979qjTwoV80RovyqwPwl6/aYciRXS5PPztHwIfwC9SqQB0fuvnhzdAiPer
Zqn3M0hVlmdvnCZvKf/+n/yM7SGq5I3/8o4wZsPgjTKRaevob3wP2mwLThpkU/IfPDq+Vaj/WF9B
Dn+vyI9qvbCINKgJviua86QiU9GWe+emTH9zU86vH57n0JwgrDTJ8HsvrXQHSq/OH+t9PI4ZjNP5
fo6mBxqDh3oYvN9gCD+jOHzZwAboNBwHjzRG8+9NvTTDrlibFZngkrm7C0i6Tz0ZriotedU91TwS
17MiT/zvS/P54YvL50W79H55OU3FnBdezp6hevWhx1J7ZfsE3GBOaf5mfb3nuF/ukWE/uwJCMFb1
zx/j0qf9jPNcjU0USXxFX88bOo3ww9//FtEA/O+vvK+q0A4MGnTVveZPBC8108NQjOWxbP6zR/fD
L73bmTje4gqqNx9I3s9rZ0pfl4rp1v/H8tJ/3ZrAWzyPL8P1QdTeO2xVYWF7RVUXCF9Eta71AVhp
rrvpdrGKeeNDKF8bfmNsyfey9zqVyjrNiZk3pVUeYfzjszAyWSMvDrPOBorplwtByk1BNVS+5LZ3
s7cZM9hDtAAg1G4bwrpfgBuED3uiqvm/zHFYbBhgC4jfYEzuJIs7mmbxmLmiOthhGr4MBeXbWEz2
PnTJqavm0t+NKd9zRrRzBJWoh7oNnQRujmRq0nW4RfVZXm7QY5UfyGixjgRJjF9kyC5vdA7XTtrF
3Zxa1Wn02iENYteLKyJdc/1zSkIOHjhcj4ZS6LUIuels6OptBZZ4A0W1WnfYL6K4NMMwXRk9Qa4Q
tDp/By5Tb6UOzzOVgC9aQyh4oXN3S8HGVeDwHkC7F0gD2FziKCHchEQDwnMmY4uOsyKrGu+Co1Uw
IMFjpToZeockswDI9/xCC8ArxWMUD/Zpioz0JfKq/MEZ4UpQP9XP0inEY8i91yt3ZOpfF1a/cE1D
CBTq1n4XmObMWp8ci5pLY0r50I5EiDFOKu4ow7qXkEdDdIqsb5w+fdMN3mlPhMAjreHb1I7hB2KS
q8OotkYgouo054o91zBIiVjbfh6TEudM91i1Wgd29C5A9JDshig3V5QBCUWs6MtjEuFou7J6GLgR
7dtN6kTlm0M85bVBjOPO6XNU/EIb4aFdPvu8JbSPlDjvHDs8sizhIWAXQeKgFc9BQX/+0VsU8Bm5
Sfbik++zKuRYrQE7U8jrJPkshDs1Tr5L4L/WVwaMCX/txOHwFIe15m+g4rYeBqBZsqwcZuFnHNGX
Rw/v/I/wFos34cYU6Fk0b4gMCVc04nJvpYb/UOGH/dEkZTQNbGZPdMkIPzKMhuKB9JUJjBxQ28TM
QPAKunDKbHrgOqpWhNJo2Og4/kMrG5ad6iaDweKIWwguYo4HBLiyCVuIH7CcioZd75Xpqw+8u/UV
EIfFKxV14g/5rh3CiYmQPzwtzZLt8ATu8OTQGpFs09q0l82CLEWuyI4f+5VD5vpnHN7ar2JhbVka
lNZ1Ptrtp8Ht6ucotezTBYwsoHjYyBs184jMKoHeOiZaYGS8CTuOshcZifI4hcTzwMoUQdakb4zW
fBQpjnnkQowtoXHzWptbJm0xxPxr4sugP0e5yrLhDfUmR19PCEkQe8yWyYINP6QDidrEiE7xt7L2
7X2ZOTBFiI9ezpbRP9XtPOww66D18enBN8volaRHJG8tApuV1AjQaY18RzbVt65v6F7b6UMpBcT5
4XMP/n8sSgcCRFg7J45C9y7uWZTQqKcNw/HhaugafxNlrHNclkKAfjd79Ix6ORGfsC0WJs/RMtUk
W49Zm5HGlJJv3eV81OyKzCdy5BJln/o3JkUlBFRWfdbnDAyHOoQBBQ4PMGTvi7EbdoY6d2uL+xZF
+pq0GnAcFkuv+UTymTl0BmrqkTk5MPJx6vmisNENX3ofUYCez9V6wONlY7cLy6jwpI8tWY9BudYA
UUUte05MUOqd4YC2WHr+attslE3D/kHGm3u3JPSgomnmdehKaB5MFbw7IqwaeC1Y02P9z2fY+43c
5XrRr9M5ZRMTfbV2Rn66gXKyT0jlgMBujF9iTDTqMi8J0mmJ/sH1c9Mk+Y1ZEz8U0wnzEor6ppWq
rq5EdcqNmo+JmSq59YVh4ezB00lCnym5A4Xgsusiv3ruMs/4po/sVoP6Rmx9Ma6zsEuuU3uKtsOM
CwWZZalcaVpnk6tqb1sohAGhKyKwzYUdsaumYFic6hNCGf9mccNyPekgUZZGoGfPG06Z9TYNroVO
+XGoI9VJl+UxXPriru3Ze7SI3WP0WfTZUPDM/arfmimGI1E5JNdmKPTPvtF3J0gE1KNVf+Nlbb5v
HcYuaYzsvvAj7aprkhszMYcnLU3bm3mKu6swXR4JBxsRZiCw8mYAEmsxbAAG0IkylsUNIQnhbZ49
u5KwKajFb1WkHNm75BPr+aEZ9Ggv8OEkIrSQQaeb2NjMsPs5FqMdm/tnza7AUF0OPaXRPmhJnD8Q
81Qem5IdRy88pDg6SDIuadAJ/txkyftDzs472NJ7javMITWXc7sMcGuf+j36favZQeNaCUhGI8if
n5awuHI2s5QmT/KJpH4RoDvLDuUodZ8kL1f5AhF0sJ4HyXgur03AI8YtnY7wYJQqXVF8agtRHEdp
Fkfi2vUa5hREfDNv+3Vv4B+QQ/CY8MQ7zaOYioXDJ2/Y/+j7w3sJTwvbrCwlOM1KhiI+jqlvEt5G
3OfgHRGMVOUqdHoGsAG1OGLt1YIR91s7pzFxmUNWfKttJCRGEoE5wc5CRjf7jeIg2DpUmol9ffaU
FDjomq67LR2XzK3UIuIOjl6UIrKPGwtOcG8M8JmN9sXL9AytzJR/GFNzQilnOFAoKK6h8dfuPBzL
PM3WSa1/trx+X6cp1PjZhKdkI58WDuuLjWO4s+1UuzLMUkNm5RaEDVhi3rFOhbmqUmC3Pve6vZAg
RJMMX7PYzoibFtnmIm8CuTWeEKJP1z1nNKy3iPDo0hK9Fvi5uVyzXKMvUe7ioJgB10OumnxKS007
JJOte1sX+C9DeMX2bUVUJ3RL1rgaCaWx1zU3vM/g+sFCnO3hNyLSX1XYSkbK+IAhNmTiP3HNH8YH
YEeR1bd6vodzwX4jxuEKE3jdxVmIOoEs3uR6xi4FMddCXZH5hFez4O0TgnR0F4b/u0bt50kkvdOf
slZQTBAKmt13Ta7LcJo1wPU0hfHQ67BjMvbU0U1ey7y/D2eOub9uMX7pDH1lpST4JYN6HPX7z40M
Ggq7iCDJ7AdJEVaSFssBxWywLOMLDlf9KTP/twObX61p1A+6tvK1wFLwF6O9sqHAsZh0sqEQ0qvC
4Kp10pYDEeJN8dqRLrDJwCtvHNsbby/HzkhOprOLxWhsUbJpAQnn9iuxh8OO0cLvgJNf/Ra4Pqzd
0BcpRfcvTXmNoThJNH22j4vCOvZDW7xVJnlbq7EbWx0o2qLYzvOchRSnRnc9ONSaRsYV1waFNgLB
V0qZ8ugJePuzoPNskxrhaz739ski9+9cNmkDV631N90gYcJdpriRsto2yaGuNpZbhB8IYLBeTQfT
hpXPv+w8zXDvUAVyAIfzhD1akqQvl1OxLBnkB+OSid8Zbxiqi/0B1VdfI2ZMTDeRtitc/93HEfXo
Ljm9sn2H99vK1tpq1U3YvYym9SQTMrVgjSPBQh+ytRt0mtiw/10DW/JQHE8g5eSV8Jm+uwLs00YH
P5dk79Nv72wtqk61Nf5uG/gFseBXACrwPCfKAHcxtUh+2AX6pB9Cp6ySvWNRPDt42WJY7HSBRJ9B
SmHG6HxOaR7gdg5Pf73+xK/PmBIF3YCnvCcZp7377dnIrKHJRxyZ2jEKIaei/tHC0H8pekrjthrt
+cbXbP+htOaHzJ/lG4yVcdPNA/HtXVXGidpvm24l894zEWvUlJNWxnS/jaA5I4b6KkMj7A6K1RH9
Cf79F6/+HV5tGD4v6i/w6uQL7qSv5U9Q9Z9/6DtU7Yk/sC1gz8UUAr+YH7lYvv6HhQrev3ChQMYd
CFf/gKq9P3DvxHbAQaahAyRzFf+EqokfZ4asoEsWDUE377hXf8XFeu+FC+bEeMVC1YU9iYWL57vv
Uk4aUta8NU4llN5OBkNUJNO+sQEKkBWUmKZVMaSDcwr1ZaTkxcEcGUdcM7P2a/uVDPhSGGgsGXFO
OO85C+EBmOJb6SkSUiPBPixZW7JscUj44Un/C+xbXdkPu5bgfASHVg5NbBw228bPq9lr+zHHjKs5
IW+Y7o241AKbMu08D64OxXKmM/7rH+Rg/uUnyTFQZzYnuMPbfHdsa0lOknZfRSfH8c9V5xLRmw+c
LTvcNRl7rTKpyb3R6Cj3sHeVU9Bbg2vtfYeNZ2tHhJoeQhdniNUykL6wKp0QHEV0ZGt7ZYK6uip7
Gj7FXM6F0S07KyyrU9qqVAgwHc4II4Ogs5KNLJbAJvEItu5Y8qw1Z5ju84WjSBiL/QoDp2pXqVSD
eB84Ito0bqiaDptUthV546ASDm+E4rpr+36LT9t8NTt4MzSGyUcwmhy9jUkpNFuaz6C8I1a78cAx
AjdK5miDjGGMNoA6060eWznS7TgSHw3YUcsqcVvujUhP+awpgk/kjFwGI1Jv2uCgVT+LYSSD0qkY
iN8wh+SK/BlyHkVPPH2CjEIGK003gi6RxkaLFRETiWsMPF1t67izUz/BEyrjY9e0fH9Rmy/AacQp
3i9NCfXZzMX0WHvGpL2YouPJJcxpSbCmbasOTY3xRTAQA7QQ+4m2id5BDUUZtnJ1gmltEUyLRE6j
EQkZKxkKiGJF7DeqS9TIicrXsV9TtvCHfqbnGfqGPw67n4ZK4k+OZSJ/td5KHlIyW7wFx2LU9RTj
91DvLRhexYbnaPaBnZg8lkTLwTEmG93XByajvNZBRSSdsEzL4+OiXomrHo5PWCvvj6zTky81sJUk
7zQ3ILF0vIojcqc1T2cUD0A27ZXW0UPAkhh4szczizBHqE+D4biju64GkW9wKYjWuS0NpdKd5o/o
/7prTh96syIlfRvWcI/NQNrZV/McOQ/a4BrX41Dnt0SqR6+M45M9wLHlBYko3f9h78x240a2bftF
3GCwJ3BxH8hslJlSWr0tvxCSG5LBNtiTX38H5SocSy7Ytw7O40EBG67tkphJBqNZa84xn8s4Gz7W
pi4nrDcM2WREWjeMQ+eFiVz39EVOHPvRmBwbSWDl+o8aYp3uhra55mzswWXYDI3L7R3Twmk+6N1k
w+CyY62EGdcrUxDJbHnJYlI1sDTjCxVbnl1qskn4Psu5r5/4YyG/1xPitrTQKXE4cKvCKmaMtCjR
+5CTs7iHuMLjyTNNOYEWjTxb7E1ozha3qp+4M7xcriS0fZ/V1RjtWl2r209tZE+3HlN8s9UWlxuc
GtAG96j4qpMNV6AOoqnlvD9IapYyMlCFmLa66JNlni7NsufWu9WqbKNIJhfo8i2lQaA53BfXX+2u
PYHxpzLJjOY+WxZNe9R6d1GXndFozfU84dje5RxPxoel4Bj5kFp6kd1Gg8TGh3laUQw1zcMyrJvI
ZS64l5wpuZeTPrLt9P2YG0EPqrmIcg+CjcWsQi63AroTvg7kbNJ4cBWO82bjDOtL0TVI+INpxLzG
ZF4Z9wii0EzQEEqcT1Pu9cYHGWGzwBYjsuqLa47inDgem0cvL7imlsVyunCjuJGfG9FgjQtIke++
mpHXZR8bZgiRAJxY7OZDVSAU8tjbaJG/dfNYa7ZGBmswwMMoj61yeeZd3oiz7BZz+uj1kcq+2W5p
GNSgZhVH20IfDONDwfqzKPT1uNsOUWl4qDerytH1Q2KY1AgIp6G+r8E5BnCy4LRIY+9cgiP7ZA99
RBlX3LkAs8dQFFX/AKJG2+InTTYMjDY0+zg5mLkfQZ8hWDcoUkiEwhSzvUncwr6g8uOsfGGptJQy
OkfNnUUBoJT0IeaoZJKpDnXt6Y+tXRuhWeifNUo9CCexSWRzSap9Mk7eBYHW8UveRu63KSbIshRN
+YEA18t+bNS8zfJmuiESMf5sm0O5LVikNmz7zFuabuVnYSXFzih1yk3uUhBe2rnNtR/PGSD7jNOJ
QVL4VVrH+YMhWzfw9bbbLVpHCWCYADc3CAxpOtUfhnwpLm0qHNseT9UN03r9WSLzuxus/Hp09Unu
G0W8sppJwdXZd+6HtErv4tbJH6Dit/Gu6Urs8CxgGxQqyzHX/GyHwCwNBiKGVssV1Zt0MKt7Fp36
U2kjLdzIpS13XqpXHxPHWW8tKbioO+y+DB23X8WTkxnEVGIIgXfb72njNpsc5/GFsYYmjHgHzyTS
u9Ym0e2SHO+Z7cCmRRZFQbao9qhREfvQX6oObjIZu9gWNzKq6r0O725Dqm/9CesQ1SdoLc6h5Pw1
oLR0+7PqrOjOrxMHBc2S7WwNHCYZXYsHbM9xzlrSqRMT9nwBZXY+jJrwD0uXjdu5bUiox+gZqn6W
OMNa535Ih+Wrrufy5Hv+cmrKxv9TqOy7sgJbIuIC+Of1jG9y9n67JVJVYXoyx9gzdTXllHIt644m
i5ClURIGuVCdIt7yi9/vi941SV+vuqL0gI4RM0uYxdurWtGSuMlo+0eF6ucJFg8TQ90Z7DF+f513
HcXX62BdJ3qE3d6qenh7nSGpnL714+hoUSdnTtUb5uzVb2lPERPGv7/Y2vLldgqUIe+14oJ3WIvZ
BB69nKp1tfriXvUBWtr7299f6teNLDUSJFvsxXUglO8b6Sr23Vqb1lxrZxbncvVb2ZBmqQR21ald
Uaj/+nqrJwQtKgg7IGXvmtrCq3ht88JGophEjz+WoJIEW6RQ5dpVaVPSOv9wO98dvXl2fDkQpyvJ
jYf3frM+F7HV+U1nHZFgsrsiOZbNDxMqK3A5UVWlLMhPhVox8Gedmvb0rwcpjUCb+6zDBzbQtL4d
PFVpKX3K8Wv3fbpmhGLZmsT4p1CkX18FrgLA0ieFxzY4mby9Sh4ZYxmlrXOMMQVezCk2PNf7IzD2
n67CgRIR5qq7+KVe43TYMxAeOsdX5YWT0kHCWvnfGCY2YTGw/TjtrKC/t98lU3SHa0AoRyPCKApm
lEExzCD2tkg6xLmrp2H5w5Hu1/mLOZ05jK9FzAOXfXvJMh2iecwd66hVkfNJYKqkPTuwFenBkm9L
vKxG4LQLQ+T3b8SvMws0UCQzJMaRtvLLG0HIVKovtW3AlePtjirmyc5BMLNI3MO/v9Q/fEUGB9Im
9uCQd99Pli7MKC5VGDgfV69dIarT0tIhza21AL6e4KZ11Pz+ov/0/QCBewjbbEp8r26gnwpfA35s
M8HecMwdZCxlgWoi171kz0Hnj2/6axXt7bncpzoBPtlyfdf79U1b267ognW6tS1mSSkKm2gJV89v
62FpzhWoOponM9vkaWRfR+9vbs+Dgk20owhpcbioaFjinv8KYttk17mU9P+9zKn/lIn068QLMAEx
PnopFEzivdSsTO0xBcjDCC8oYWN2wV4rJ431kjgrhpr02db//kmIX9/dNc+KfSWlSHRu7+uAcU69
JGKNOyJSZ687eSbnB3Kf4QY1giUzqaN1vMtUnFWfqycspovYmKk/3arWUPlexf2iduyS8GBCTkj+
9eJAcwDlJDo1k2f3Wsf8aajoChrkgM3rWCwem27dlp9FTLOeSMMyxbOq/6mM88vYRFS4vg2Uchii
1vsLqrRdN/3zchysyHpuoVPIYFYlw3Ra6+m/v/3/dDHqRgRDEpP3a/I2ag6fFB5/Pk5YhK5lCdcO
yganHFuvOSX9/mK/PGq+mYfBcXUNseK9z+koMk3UbaTPRyeyOVjGacfI4kXklPj7C73K7t+8csjh
EEuyIvDlHOpib+fNnMDGyandkR1Ek7TXOme4PtS8tiOsg8yD9lTLgUqIFWPQT8aExl9eY2Gglrwu
g5WabhNse3mgjRyW6DcCjVhcWti65lDKoupl7nQiLTmeq4zD8Uj36rorgYgV/3Yifg18oy/Duob4
8/1WKC3hHLpF2x6NhRb2SNPoBKUi3cf6/K93XVyKMYCxBT2B+0uDCryR0Q0T1v0GOTF2eMn3JyfJ
35KmWJ2scvpj/XBdvX56StT8mQ9x0PK/AgHy+6dULoUpVGNbR0dN1jeMTsOxsSL/8bUg4rjkwG/U
ktsP1YRd8A8j5P0QsVaRJmJNkyuvTa/3Hh4rR+OA1EYeBQ7NYgHA5jnE+8zwn0wjJKrBewHUk1mb
oaLffPZj1Bil2cTphdHNiDkMQ863el9QRcTpxRSlCJ7mYNE3/PnVAd8UTishuYn02u1mreQ3jal9
gTcmo1OdeWZ1Y8sWmcE6vHKNxWA/d42oj0Mz121gOC3up3GiNNZG9I9PGYUjJBxqiFciOV3oK1vX
smaji6y4Gak2nBun0/aTlTrX1Sy0ZV+5Jf3loYOxqLug/y4pS+tl2Lp27+PhberLLsPmhNqN1KVN
BXSfA/SSHmHWiBCghd2DmxGJgjzZK8LeqX3rA7hNc5GrqjonwXYB6SNy8XVsvIyiuAbfJsTQuBZD
Ad0l1wN+wJgcGIWczakoUaIa8gneIMqQU1GpFv52Ue5fm88hi6i84P9gsVE171pS5jbQ37IFbpiJ
eJW2zs3kZ4fY06bbelqwJiBUyqvLLFZDd9Oi/yk2KIp4uytR1NlttaBo2TR9J9SOjvB0m5GXexk7
TpXdokNov060wRcqvPimvplO2Vv4/8RaihpzHjPoFn6Qr24/2yDISCJE2Eyr1pDW5bBC+6howFYk
TLfLpp1TwxfaUAehctUtCYVwr5gdc4t+kd/Yo4RDFDaa5UFNstfupirl0ipbWLV8HeWACpLcbI0P
uGLt7lakWoL5lOGSXHNexQ0uZheUHgpC6zAMTetmm74btHCpSxAwjsEUbi8xI6gsBw4Shjum7iX+
LDEeEqAtEeuqQFFTNTk1La/u22U/5ZxhA9qzVBkRAEzNvSjtJoejYzPAyBtwjLOWNqwNr/sAavaM
PoA0lBoShy7cUTguiKqIQoinqLZV03e/W6JrcFMoW19LcHbe82HMZBL3ljTs5xTrbbRt+xZd9o/X
Cu/cCoBj7h1d2M7PJdl3DcV5Mm/FJBK6oKyKCoo/2oqwcWxGkfJWukaS29xXo11r5qZs+xfEyeOw
m9BGXv9ozeD6f45sc91IxBZ7O69yEZoKuVZiG8rzQU3+3QVoKCrwr8uf6/QUGRNqV+6l7dKPCDI9
neQOJp3enpAa8ZoWtUanIZ8tbqwFWNzcSd+I05u2VHwQoVM72dVY3W4x+ajpcz+5pgbk0rWz7Nar
CLq8sqdc3DtSllbYg5Wev3kanYwtenHDuplFTRU4mdkbE/wuRrdgPaYNkFRBQrmCsYLtP0IZanWm
+5GNedbRpW46cH1Bng41xNAoQrcRMoXb8pg3LdX6OacoCdelXDxKEgjejoWuT5TaqJB3HgUyrEVy
/N8+6Q9E/h/7pLw1P61Iv8L107L81lbd89tG6etP/d0oBaHvrVRC2qGreQELzt90fd99defojvfa
C33tof7dKPX/A3uevjrG5vXo5rLo/t0oNWHy+6S6cqqDHshv/leNUsyub9dvbI8cgonx5cCwRhq9
yih+2hqbyAIKAsX0U6lrVaJ62FlYkWF/RbCOxVRvM8sEgjKbQ93sJkLywCXXnfltmnJwEsWSlvSZ
5vYKHIzlVwi70etNS25Zj8Jnd7UZW/ESe0b8UEzwqdLYsT8OoMauAAR31wtBHtEureBm0JHV3Kt4
5C/DwZn8eq/JhPDnTpYnXHPLBXL2m7zpzBdthBZ7ohs1wXPGh3k5SHDCD2YW9e5lu6gFQl3ujD06
scLsv8rX5q3RTvTGVu+kRLg3AwHFuzxvzEY3EbOb/ROC0pFeUw93/iozU/y3yAndepfxbO/gSxdO
aBqInrd1HqUPIplRNtL/WsImlZRXyUmABoa38s6xeuPQul2yNyb5NWdfvk3ddOXmq5SAYcr6e2mk
9zMwn2sHg6y84D8xr2C4RgWYcJBEHUmaTYA42tx2QnuecN8Gni6LEfqby0IBynirOPqj2ITPs6FQ
qeztwjHzVui5fTX49KNE17vi0Pu+4tS/+NHjUnjuXe3a0X3TzYZ3wIZhahvZ1nYObMpiZnabSH4a
oOVsNdNwwwyNEfegHgLVT+XR8av81NUujfC+GLFCO5wCqPPP46nru9gLtbhOtm7qLLeqjK1U30cx
3ZlMwE3uGqpFRjeSejMu5Ybi0ZCEVqTkzpuj6AJwhfGpXsy5CJZWW+793M2tALyIm15Ymu7lj2lD
GOZDjIPe1bc9a+ykbUeYzG27pzcy6xhwY7ss8Azkdiqe4xakD08uF4Ft5/62wKRqgDg7Lwgpt5Me
4SRAGH6gdn3rJZGzhQ6MKDWrRhmmNjxgq1JFmDh+h6Yb/maQL5qZBq1tgM1eogG2rkfst+beZxPc
YNs4xH1zZc+eDJZxCdy0OltqUSEozz1ctejoZuWuZGf6oGnJzYSALmi4zC5epi7Aq/Ek9BG8iptG
u2iY76imtwcFZ3ILd1ZeqkLTD7VtZbsuUsbRJ9YmyNjOblsNXW9hTenRopS0GzEPn7R8Xg664tU0
nNx48Gfjc9l58LhF7AYy6TSEsXLYVaXbdUeiPeSBXdlLw27i2KRWfFJ0JjbLUuhbbOp72mdha9X9
zlpq7o8G7LvQyjBWmq+h1pRJGCfJN3tRn/BkgLim+4B5TodWZjUAkvErgt7s5/iytCcS8Yha2MPb
u+tSrQ1ElYqANkMUWo0U13x6eZLQZRoaj119QODRf4N/NW+8xOTm8LJdqHrAwsICWcYL0RVKoZ21
75SZ32ZeermIiH1pr5M4sNynTrev9NY/wl+5bX2AWkthbDx93sawkpvYSUJvsB5apfbePF1JoOUg
UPpp19R5tx0immlxZD1iYKY+UBbtRhT5t9zSGxgAo4OrJ+nvUo3EOSVE6HcAvUCbMgmm3pVVI7mX
xUQnCeZQYKCUvNHBwW8L0A00R4eRsVUTgMXzcPbse9pQS3wM3U3+ZXEJ0mGT7x8dpstj39AxmyJT
nhO/k8CqiPbhrVhpOupmkO1W8/hSS1WeJ8+Sz/k6m2V95Nbo2lrtVNeGdZsayjlWdZdAhJBsaYBI
IJVOPulay3bGmL4nXSEuYANxREkhagDmJN+UxuUR1Zq5bZnWbzpzhPG3OP4hk+5t5DQ3tMH1HdOE
d6qkNrphmzndR+aVfmMMbjQEtdnJszT6IVRd1u11HtROr1RPR8tObs1p8q+aSUfdoHUbSxZPgCWN
kJYcou9iVxJNERBX7QZL2d62DjyDVcaKP1PuAFSbfLzKek6sFJhpwuqgohCnhr9PZXefY4PYGcUS
3Y3ZeFVrqgkn0ckHZC0PduxTn9eG53bxPzkxlHQSChjHfU1SRA6n3Rh3WMYPlSP3viEj7qKyzoaI
1X70mi+lPdtbu1naC70z7uvIzRjAGZ2MIsmHk61G/ZwI87b368u8TR6dzICNCTJXr6w5YKbd4tr5
bPkjrVfLDrN1Lq0179przX2bYgyfeHSovAcSlZlGvc9ZFItPue1hcjddXjXN4sTqDlcoo7eDyo6c
jrudPSjj1ADjD9RQp7TN/SoJszn39gjRl0NSdRddLY9DGmV7GG5pGAOVolWp7VjM8nCJfPTCyJU5
Flq99cXSeF6gFjXvPC+6dZMAj+Ak3KgrOOZaOI9DtYVOkbzUk2OFo9FfTqlamTj5g7CGixISvT8s
LKzSxynUdHcDdVDklsWXYSovfG/+JN0s3w58H4QDVRbC80pPwwxQFdXwDvKEZ4SxbS/nCegjhNhI
1ZueU9jJTu14N2vmHLR9bD5FVV/fUj3KykCjOVtvvYyZaSjM8jrWBiTZVZOABmRdq0lEuZgrW26E
EPWu7Ov+0oDYicrD4PDS6wC9Te0h0cZ1eQYDXDl+oHn2ecTI+4hYo/ygx/Uwbaw5txBOz4vsb0up
eQe/zZbjNJgP1qTXL0T3avFFVKCN2NnuaLaBmQuynEEYwVRlnTW2Q+d/KbThWiQuInlr7G5bu7we
S03jAKndFHPSf8Cr+7FtzGbXT051JDzio9eSjjil2dHQEL9QuBw2BqTfz0yv1sWIXP5ZLqLZooNq
DuakGVtZDcneARIYeF6dhUVm8WXb4cmPiQgtdU+7ilErPeJxGwMyDr3vDvH2m542fmAnZv5cee58
544aQpLeezIzuw5JfnEfgRmmGy1y9BCPl7wHe6qjp6B46rtktpkmzr/JWl8iHpgMgPaDXKT/zXvN
x4s5wWwL+bVuspdZ19xb3y+Hj2Y7bHU68WdccTbOB5ZsV9YCwXxK5DeH4sYKar3JT6jdKzCUPbCG
toyvhJFfdFmUheCTQfb1fnWLOEIBQ/aS/oaEDO9icR31UVv8i6qbp/sBW9xO+Kmfhj40/kvyYb6q
zPvC7Jxj13T8DWe4/iGV4uSUpr+vfSw/NiKvLQ4oFggO15vOAHmS2AblF62SBkoLspcrw1aXgIVg
V3TtfFlgS7sAxjHBvldf8rgQEIXyFDJ8PYg7JsgWwVhvwrNxujHJ91YZo6sorIzFq9XKJ0Xr8hQ7
s73L2Qs+rqaeGZdH7q2+htm8A0klXiioOC9WWpIAsXSxDwcLaw9l8y11r2xn4KhD64QpB2vk0YUs
AYITU4NpfIg4qJi8t2VDZhKU4U3BzgNPWTrESVhEgrrkqUEjscuKIb7zNTai4oqNVliUw2PjLwdc
Bl9pYzl7BYdxU9AvwyIWr+KUygiWyfYDFsk9T+1oS6uDc4M2Pq8qCcWk/zx0FkaoBTpeSaLUxs7x
OTWRYv3LKlKgSiCaUd0F6NzyCxOhQZA0EhOIPm6jxjzLRJrIhJxmn9eOd0qTAhlhR78pc31kZsku
H1RzS3CgtdfFS58nbJjQQ2xlET1QdSqCXBmbSLNMzIw1keB2g6lFRjRv53LrKoI6AcGEBQ69gMaa
CCutrLF7Dxv0RYrpJLUDBJQDeGtk40uWfB797tJhg7/TPW4xxOkHtPPVFooCyqC0OI0O5i0pPER0
E1tDtG0g8mO3Zk3Mq0NVWbc+4pI96QBf8rJ/QFVD9JADh6vgnGJ0NlxLdJBhU3ebGqhIYNZ2cwX+
ZACUqhmPNN3aoMsL4C9dSwEFMipwX82iOdVAEa/QhiQ0VANDVlTWigUUV40iCp1WmFZR+jVrxEZM
LhgbxJvbKXeCWSdf3Jm86MEV+SWuM+vcWBhhe1V+Z/MLtDRpt0IuVZhomcEjHZA6tgm5nn3x0Fgy
3eT4VHeYnf2tZbHZwUZgBzOklyvikNaA56zYkTinzo4XvehtQ0x1NmGPGLPpRs1IIf3WEeGcu+x6
BB4WvZbncpr7M1adsKjUGC5ts9ZM9PmMgeqoCU/HllVBvhkGGvC+O17S9f1acd4gP+QJZNlzXDt7
V7T9JcfcmZuRoaxZDhG8rC2qtH2efNc8BZrFafVL0cr6QmXNtUpNIloSpsdEeSHiBX1X1xxvEdOZ
e9K49kZlC6pV8uQhtmCfoON49R4gh0KzSpfnye2/RH38UlUZ46cyb/ruyq2ih2pYOtCpZfxZ08Ab
9TBxgbMuYWy6l4vvffJqPIO+X+0zFseAQCJiqUDeBlqpCzBw9Y0c2Z1prdTDrl8IDMkAx2P1q0a2
Z9o1aRmDF2TFtLAkyIivy0qgkB7UyW72vPbQMII/g6H7Zmb4V8xonIPENNomGC2cvzCKi6e8kiS8
p6kozixZxCdPlZmzwavwiJI8Vt6MyCovBm1SqyU328tUiyFWGWDbwwo/6BNeF2R6FD855NTqYey9
nEJnMhzYVWfY3JNyb/mltavnJT7hjnZ2Tdnfg49EUV35H3yvl9dlqonvdtr2pyVJnSMhP82Fkc/Z
sSdWZmePVnNvlfi/vMZ45gwvr7LS4oAf6x8wRQ2wdqv4EqCYGfYo2K8oGZP+skzT3qwwvcuB09IA
dmnX0dXYNGnMBqBE81Wa1iZGN4ghmn5d2nbxhtqGRntLJ+qrR15cS3NrJHn0wUEmDDtpfiFryQ8K
w0W0m3PH2NRelT3h1Y2cD3YzIFschzPyO7YVbYIQNfM/Y6NKN8pz0X0WCaLc2i7ZBjXLZsz49a2P
4ZJ3J3Ymtnuc+nekiJLHPhk45ahhJmREHdg3HtyiRKmdF8NuTQXdMpvPPHq73OZY3CWeHg5T3m0v
NWvPUZiKiznJpyHzfXbSlp5dsVSzCo2cFs5z658ILfaCOpOg/CPXDvqsCDVK3kElDIXLudXxluTp
RZtZImyaWpIk3+qnLlPdsa3M72ohEAsZVrCeLYwlPQtm9+0Esx5WKY+xgmwk/YwwuzwfQw1VWeBU
abfJ0HOfRktepwbixqwqrmLHfaw8v92zv1bEfDP822nalULfxyP1jryzOcvYybxmyPCrEG4ifOy+
LVWNkrC7mqnfB80cUeE20QQrzlmGWYYF/Ohg7BK+HoRquNQh2mJmZVuPLhLizLfgw202LfNx5E0N
+zVXRu875khbNCRgDS+DK18I5jh4lrqeUF4fQPAZG46QJ6boRxJ3y53VT1uOWoxkqvxhN4AC423Q
z4vojb03jZRRFhZdar6otsUtZuGDJ/vtMjhZSHxM6XPQWcqPytIom4zj6O0MaszMnbfGHM98o6Hb
Zs7IycsbcSxxHOw0neRVkORUBDYiSsdj4lG/tq3ypewq/0bGGg/Ss/dqVMkGxeHygKLi2l18wtRq
YQCd13dda7uB1TSStOCKhA4HYj2hj668L6LkmyfUuV2MU+Y5zwANqYo/d6LY9533vRnmmmNuiu1X
LDJsC3+jZBkKWcsNJrfvdddkYa5lnxOlJVu1lv5Xx3VmVBVFFY9aySL9eFOW1AISsbBtwbktK3nd
JEzQYds3zoTM13I/QOw2jhp7+hpZLTC9ceBQPqi54T9iJUfwToCPXqtt2U5ls0kgvY7KOdVEicEa
CB05rWjHLO93VHFQ4OS9HWSLcBUr9Kx6IAZLs7fwBfsBFonmkAJVvPaY1bqA3mFjF2yNFT7YiR15
d69h+Gx3hYfac9do2diEJi226uRwRpiZPowenoDlC2UEJffIjmpqDlAt9cseC8xLm01u1mH/91sq
Fj/azf/Tvqb9t2rNiG3/z/qLv7C5YJ5Luv/79l9x3fx13bX6/eZfoDek3XzTf2vm229tn/OjP4yU
63/5//uXf4XV/qESb65Eo99V4j8+t0laxjjGfi7F//Vjf5Xicaz8h6r5KhUiJoZ9LiKmv4JuEcn8
B2ASLw2rwX/Zlfz/IBWxQAPyQ39Bt/6uwtv/AVkiViAR2lBkHv8OHf2mBA8pGsMTBjqaA6ubFc0I
f/9TCX7BDtoT0OjcFEOOV6JMp/6mITfa4XCl2s8/3Zh/MBi97de/Xsz3kdLiGrYcvu7aD/jpYrE9
WeRDdJzsESo/verg527wH7O0Q84B5xOuBVqfZ39V4v83Lk00IqblVSv2iw5CywTTprBuFprLT6Xf
4Bj4ob1zIQvfm95qf2j1ZlVrRCsv8veXfyuMWr853C0aHB5KZB7c+8sbZkqaDHLpm7wgMIdYgNUZ
prONqo9ptV5uKoga+P013ykU/rooQwVbm3BQZLy73WWNKzmufePGxq9xX4JyORiFg9aJfoz/WBMY
c2m9emZ60dMRTailf3XqNt3nmsN9UKyR+9pdjQcAK/AFkEJjPWM6pa4R2YMuTvAyVuPMin4JWg7O
yWbKOZf+QfXzVuD342tgMEWbadgof6x3sklv9EwaoIlxI3qNsdJD9Z7ynma519IRztO5OoFrab/+
/u5hFfxJW/LXVX1eD1pUXHh1Lf48Vh1Np/NjN8jaxUCkqLaCKtwy+Y4lR9FgXaZb28LDZbtEWcB3
7P+dwvD1+oQhrXo22mS02949vIEKRaaySdw4GpqDdH1hZh8zWzwo8QcUs1hxWP+lo/nrWquKzkOb
6v4ifyXDryt1vRc31qqKY8NOc3pIBT31yDQROGSW9TzoqCliHbtViC6Kl0WTLk39FcD0+xv/VlH2
48OYusVsCVUQsfi7L25YONkBM+kcWxQvieVGiDOMDlNKkK7yst9f7Z9eEpdpj/eSf1z7vWRR1FJP
NXMwbpq2IyVuJmeMmCsES72LG6mAIXEw2dKfcH8xyuHsi3Mx+FMczhL/ZrCeSH+YBWMF72T7Kg7p
ssH/4eUDL4TKoGSvlQa2V7IJ8xO9z/8gV3unEH29Z1ALXbyUNOY4N7x7RWQeE4o2++IGypWudq9S
s9dxM3VF/fQKlMm9kXlv5gYWHvr7mFgO+oIzIPF6JmI2SDMLLSQtJIQTItJb1JOYQH9/s/9hFnRN
i8ogWi36y/q7j6kBjB4cUrpubPRNIHnX2yxqTAdCJ7ZXraak319wXUHfjGwH6CHMNCCLyLQ8/Phv
3+Kiiw2pZ3N7M65Gv1cVTgQS7jkiAjQOen3NSjEd1CVRGiGfIAERKe2IJ+wuZYNfB2Y5Y7KqkKJI
Aq33+irfSwk2RxTDmHi9RS2rhgOYBKRSO7iQtoTpXb4qbAyXL7TMSO5+/634Bu+/Ft+E54wvxTJQ
wb3HEi5e5rsK2+hNxWse+pxmm42ky/CBftTcXZSceMdQuoPsiKrUcifE6BMlOx+Q2crSQc5JKEnt
h4Y0KIEWnbsjEZQ0xcRpe2JcRDybuPnsCFWbufhYx5JRe6i1Iu42ugtWKBjjObEBtAP93SB55c2Q
7dhvWQLYI2eSGFXLq8ubvuySk9cW8tIovOpMxYs9LzokHaS6kWufOKhkH0Q151/I9cTexD4AYsjM
mYLPNyRfZ7uaCYSb8R7BrO9Ae/l2Ya6N/vpa6UmFtxQVNl6HqtWhNBOtHAyuq9WPPfSWNdncde9o
Qydrrm/MIRD/EgW0wo4b2oSOzwbe6QzvBVt1A1WsQN55sUxLh3aMYm9zMNScapRrhEXRvkdWXBOo
SQgVJb9xEH3oWqTo3WgjfBTQOl1ph6o1MoqZZArX19BZcqpiPn2FjSdH/xFEC8tuxhhx59XD6FRo
MFWRoGB7JfW5OJT5dJWNwxKGfRqWHrMNW0Am4oFC8O0PH8lM4GeyoWqggeeN6FbT/szdS4Ids56V
WSTCI0KnBMZSH3Fyy/mKrFp1qU3EVuziuSqSLKjTyTvQUEjOHMq7Lx6NqyqIjUTf66QWbDBRxufG
sJpdQ9cKaHP9NBJg9Qk9dXo0Bm/akPxgvGABhjacKo7LcNN2xmJWnwu/tT9VZGwHygGezECZvsV9
JLsAfnW50XseT5hEXblv4poGtnAhbRdxoRNRH5UTuopZ02ZkVt1XDCZOONlpXN9rtpdmp6H0KAEg
Tsv94t4dwFH7DAAwW+6mcCF10jya0W1yfLVsH004cYTGaNBBIIdKIzADbfrsFBuPfl39Cbi4Y/Jx
M8mRbVZz4e00fd38LJhTqyzjARH5XJ10FCQms71mPSsPedm2BfbGOQtdxsOEiQ3u2ereKOYZoeXg
+swrRL3j73g1K3MgZjG1gJshaxQu4t+GfAiS1RYeaior2HI6TrLRHxlelON59MD0n9Z++A3HtaUL
l9lZFWgjVbZUxyvSUY6/pjRjP+P39B9HA11/u+CmcnqHicdiHnKtAuFBkyg6w7yhXkiuJr9+VjYf
jhMHLBB39VuvjgyS5asTSVzGvdLXoKOZFLHLDlEgmgO6qWTL0Z+LaV+Rn0Kdb1q1/CkbH+xk/B9k
qyO+9mxuTmOwUlMTXt1xTSLkuS8VUwyYU9SSCsCe71bTrWE7LOopHsnr1zmSPZx3GdksorRSMdRW
HtgNNCnAjBpL3Ldtzx9fP23R9xTGoFlO12u8s4HJN52v1eteJMPi0nwgKh3TcDyIc7/wRAaLneFM
RfB+EAsNwVVv26ccN8xckjS22oqTDqXpZl53j7PBvRfFzJfileRKWTK0X3HrAElc//RDUxtLdp96
Ntj/j70zW47b2LbtF8GBRI/X6qvIKvak6BcERUloEk0i0ePrzwBlH1va98pnn7gvN2JH2A47ZLKq
UEDmyrXmHPPtw8UGqIdI4Bxhdx3G9WsmsT2sR1oz9x+FwizrEmV8lntv1kh9nzU5X23NmxmtIPvi
0NvkWvh4javaMC/mQlzwqsi8EAKAGJbbiO/OWt5tWdVsPPRBDx/eaXSjFOHVIq52hVSvUbd4s0lD
wwARLSTM756evoJTdawbjRr4D61pNWChrg389+uPAqdbShU5Z+2X74cfe9mTpyxEhYpwFmUK8fA1
BDfldc4ZQSVy98Jl/o3YPd+z7fAGFVqjeQWDcci2tDyiz7mRoDMuPx4hEbkIcvtRL2UQO0+70cNd
4AzNFxQ0fEcKViTqnOZLGC9QBqLHWNuq5agiE2gJYhIUBoue3OObvmDO9Y98nOrK7g3vPp26aVoZ
sO+LTf/dhcaO2y63p1vm4mLGiwZdOt2ijOwpV50Aa/sZcbGRHAqo+lRpHp7OFc5yEDBYD3gz5Mcy
2nAk16wFKfI89qlPDl5Q59u2NmENWSH3CGkj7ltSDFSloyJ48vsiIEkSvcekxlWhERpeM0qzj3XI
E6a85eVBChLdvTz1eSuwxgiY7R8KVsr9+lBHNt9qasEAzNnIuQ6kV16FZRo9f3AfRsABbzrAwyhN
Ri/b72Z/NA3AK3XDO/m4Ex2iMJorbP/LvUGNvhU6Z/EBpxE3t+GIoe4YVMsXhL6ApcmqovpQaBCZ
aTuPIeP3mWg3+kwURUwMqYGsIS4eEH67b8wcYEgYC/GBbGi2pjEQj4Otuci2NQlS1KMszFdTGqpX
wnd50GsxjJimuW8/mCKYmlmBNPOs/ceBl3xfjBHC5hGNOaKmLN3mauBI+7ggCh7hGvC1tEuVNgcD
39NHxfixbSIQ4I5Si93CDhI+++wqCFFWYKyyziINoOs4ySy0DFRkY7jJBpHPG728nY9wQJnijQHA
yfNaJnF4nYOkvTfnieRh355twpTI6ly5TcxylEoeLgtagoKlql17lXDLM0eU4DyTNEKePfR+jTnR
BUnghkBR70fNmHNdDg6qYIMe4JvDdIwMB/iJz+VocmzFbH2UdbWkVoaEvp4KeFgFFP7Eqh+EaQ3c
IpHkQs/L5pJmH2vfiKdiX8WCRX6RaixHcoe03CWuFdPbcgG+r0XLwb3PLNaFZWHV8cKB+Lh3o3gh
d3x4mUc/nT7jHIjuPu5PuqPRPqMRwCSiduTZ7wJukcDs9MFxZX9K4kkHf9wQxVAE35Tf0yQtdK8P
BgED23wCXhPj4nz8uCu+kxmkFYmL52C/E3WJ+cldCB2yMdJqDcERFVLrlqxERN1AzK0tmhDazbA/
pMsHMoaFfJCS3rPWDvPG/UQhhKpbWOBnHezY3HLi0UVFPmxEHvNk+QAI7y0cs/YOKTOxIVnFam+n
4sb1rfmOkzo3tfnh5WkHFu2PFdBBeF9sqsjnYreRsWzfbcZVsv2Bx2bZgKAnxvY0rBVk4WZVxRr2
TG0E0CugiPJus67lMbPrideN1TTeF5PDkUBxVHsOx4nCD+5GuuqmPuDutpwW7aOjR7HS1ELzA8G8
IDDari+TG4aAZnUsWUYv+sNK6AbM6Nj5mT/i04AY/9i6HUVIbMiQAT3J66Ual8/rh8Mt6k//oQvG
4gbHyntiRHS7w6w5uDkoHV+zsg9wJL7FpDyvfLLnVzaUXqJCGLIxfGB7zFLFjjSlzOVbWp4hFcrk
PcsMHb2bKla5yh3mcW+Q6rUzcY8SklxX7Srpx+KYKpWdbacRghGvWxw52Y+HUqhyWueKROuInPRv
4ZhTL3wYDRAtc4fpxmoD2B1Na57qZfE/ZWg35zUyAmoqgiQ4weQlWayVRReGLhsAgDwajIc4s/h6
dKH4Zx0KLhLETeA5pjmswGKy4OgPA9KCaS+Wko4GOt4NIjUQJ9UGc2W8yh8H5Q/syGCHPKpMXLFs
mAslNpqBqjAroD5wooF3On5sJlHCuj27aSW/VtSY7C6hCrfZsocLI4ueo2Bxzn8cDGMzLtUJ4J1i
yWtZ0ypIndEV/TR9AFNMQPeC/BxUKC4x4gWo8u0C+8Wm5dmS5DpuJxvlpsX+qRePQVfErFYfBJt+
4ct+rJthJlkcQzbM7YfHj5ENi7qKwuC60ISzbiKkH4/D6JBanAP9q1rWPV3zCLU5N08aGRJvsLvz
4mVlRufCDsTZLjmQNp1+dXoPzwKgYp44hj2MdiTBsh+sbQ9S7FVnsDMXsgycI/oc0z9yYBvbQ8P5
ZhV0nd5X0JB2OTTzgLNK677hkhCPQSBo2bkhqxJ9Hi6Jn4FKwXJgcZIoPDYWr5+8x4SONYMcrD3K
HXke5iX99nvJ7JrFNzR0yCbDsjBJki38YOtNrbXjlZPHRHfj07jAiBNnSp9UF5PHyhPC6sxpZwaD
bXU+o5bCtNaTo4xbbXgwaCmny2Bra3s8WLFrvHfKdr+gC5y/5lSVZHmNDeX2kKMX9yaLzsUytaco
2+c0Vz7hWvT0pouiHGVMXWb1tq7GGp3rmF5SHzN5nHnpS6Ha+MGjxgdlVcAclo1r7qfAnS6hrSKE
YL58r+qJ3+SWxGxRKZPVcjuXBifW3IwHvFatSXwYFGnv9aOt8P96dnNO3zUBNt/aH6c1HxOYv0Y5
/x9NeCxaQzQZf8Wka5qUv5RK/z7i+ePn/nRbAJija4kB418iQkPx2/cZjvXXgMfmX/8Y6Njmb3Dn
YEeQBBZaHv3Xf8dWgYXjh+bQwr5zmbLQO/ZsO8Sf/lMDFcE/gUuqkcQuVvPZjwkQJx2ahXMuuAvd
NjEPbe0CJYeIxjlHkKLsrPrKKuHtVNPTHHXAtuE8EffJ4JyA7FAQpriWy4GJc6nc+MRwvs6KWE5G
JlnazVdRynPH9FNZhGC38zn0Y/PAu2SMPSXOKC99UvZf/YxO/rpOU57AxA7hqTm2dw98y1/rjKjg
YKA640Q575SdTHsf//KJ8xdbp0cu1TVvk6y0aCDDzQ7LeQcDhFRguOdHjgEZI/3EQTV1oBCJO/3A
XtkZpwAdDbl2CPn9L31sx95uCH30S2Yfxem26OKRZ4ketvuamCF85yVcmpZV1drYK1cDqqXhtrZ8
gpz8OBjiyxwaSbCr5CTi+yE2PVy8sqidVUoDg3l5gzJ5YyQcsY/CWf7PmAR1/9OopSr3iNPxLDP+
cVceYWmSVk0DNEwMwWwHANs9EZOEWngsiRDpyvhzMU/xTe9P1bYiPJzzuD/VaoUiOPg0d2NrMPce
xi2mQn/fefOm5b8WfyWpxlndX3yEQc1amrF9yHGxorQiNWKIQOnr/I5meL4vdGGeaelg1gt3SvdB
tu7hGVxpdB+1U9Nig6DFDaN8E9YqNZsxhdFd703jE3IF+clMJrny8zJZ28DN1m0q3a9GOWb3LPXE
LIRjvSlDI9wlhMcfW5q0r5mLOJZMeMi1vi6PaVi2JycCaStETgJaJu/6EdjRyjdin+q53hsE9SHx
KI9jOD36jLP1ygjD5rO7BKUXMvE3FD/pUcYeuRRDW1xBRWi2jXKQuc9pjuaJgLGa3s+ec2347sUS
lbmOdHbL+bF+o1fgCmQek3kJpwAJQEtT/1SCTKLmM0uToQBOhKGu52fbyh8zQ1mvHiebmOOAfE8t
Tzx7AQ+VA9h1h2iDXRvxIjYE6iFtD1+jqAneZvTh21BVJpG8Sdy+IeLeZjMbukgGZyXVcNU7iXuT
wyTf2f0MY9oDanvQ2A2PINY8KidfvNI7Dy7CLweEOUN7ZN8nLt6ZQnRcVfPYwFC8sQe3Inm0sK8G
Dj4X2GQ4l2iy3cGCpifSq+xTXSbZK99ovh/Hzr7qqjk/dGWpLnJ28ncVt160jjgwnFJtz7e12/ZI
10BoUIlzvItU4KMbaQuM7QbGCIO97RxM2r4LZ9OD9MsjcchHgvvQUabpqUReeNMhO73utZ2+YJQl
L5xK2jwr2afnNpH1I4lpwwOpmfQqJRkFZAKHr2jWs2fde+1V61ahscWOkJ3M2Z+tHR3m4tY1w+io
SI/Yt7MZ47wOg52ue/eb28PCp2E+vYwZgfPIzY+lVMWxdaMzcLlyQxgFJfiHSamMj1aoribXnBCu
28iPnO5LRy4vsYRlflgiT1eliyZOiKbf67T0d/RHx808evVnFbndFSfQlOIG5rhXOsNdViEuTGQw
HSrd2XeAV6ZPHfEU7zAi+zsuSHQz4vV9wWch1r0z0Ihs2nZTFWN2GOB77pWTEf5adJV8Iqgwx30t
eFqMod6FvlRfbANfyRwUaETHyLS3ozc69Kp0e+sLGBjozycP/wlhnQGCyW+zlWCUMSFicisjV0NW
+qhG2Z/JcLnlKBNerMqKP1kBz/9MoOxutCdMpuaUmmePSOJz2MrwYuCPuqMX37FRMC26Jt2X3Iac
ZMq6U/lK8KACAIpBq9MmLNbR0CJNwmh9UhXCsTjwSNrgBHXuagS5vs1Sg6adgRm2Uqt2xIM3YWFa
m60RrZvam96hG46MF4xAc2BqsuzQkEvxGT8Y1qlMnthLwMnUlfV7hjDymDcu/A4nTR+Fzpr72G/9
i4XiemV0GP85ccn6qSm7EEG/P5975D9vquow4gkx3Occqha7VeOTxjxMXyZ01dMaGzhxFqU7nIy4
6PdRI/pL32r7ZOXWQlSr6+eBmIbb0UXlNTmYee10TO7Y2eh5hF31OWhL/9uEnRs7S9twmgzjL2hM
sy0EQNTShFYMgPOvprFxNySxtci5eZ/r0GjQYwmZDSuzyfs3Bfs/h10JOXTtzQYu3MSpnyMmKtvK
h34XuEUarV0vk99KB4d5E/b1SxCXnrd1qrj4bMdxsC/rMTp3Igqu+qCEHz/O+piEAcYDSQjBZLG/
0d9t80vrmOFNFhTNWYqp3XZBg/y/MohAaHESZ47EkZD76AX7snshB53ekEK9j0HLoGPf2EN3p+Im
uJ6NcPpqkjrcLcEfbNch1/gqH1qD0HHXewXTzdIjsdCgbKJvsCzaCtb/HEX0eYLqBreafUlxybEs
ESQkg3wSqyxyg73f0jbinhhSIgJCA9KqIOuQwIHgTQIA2pmp/eZ0TXU24tJ9CLAbrIQ52tdDGzos
g5N1C57AXMdRSR/TbWCr2WI/t/TspzLd0M+yzmRNZCSGQ63WSUlQe2zZT37Q9tvRNxDq15W7N7wM
qTj8lS29KgsgX9psjMpWwFbN5s53Y+e9TXTerkSr5k039OGDcLF9lkyGdmaiOUhHWeKgCFTOrYxq
sogt+lN3eVz6e8Ac1Xow7esg0gNfe+GYeFURwTveeAqZVG1x9NdfERtYLWkEiP2jtvYPDP7Uusmb
aV1GU3Or5lzdyknVB/ji1mG0kXhyYjXWwzCH8z4S2n+hFrAeRzvMSChgCP8tKIzutagCdxdJ9cmt
c39rZOGdTUsm4/OZLXUH6UsHiyUvXmVtRoCD0sbRK60GhC3C+IhNu57fU6ULgt/SaDhZ3bhxOT9f
TQiFuTUdRGuZdG8jatOdSNmsO8JdM7yD2s82dj1TfyA16C523NVIG/VzaeripseWqzibmc6e/a4k
kZnkGfTs085IhX+wqjy48YU/siv46SsFmoemP8OyUE/RoVNZhE9QhtbKF1rIo5vHYs2dDXqxUjhB
Ne1SF/JdRfnaNzAhEdTde5ox5DDbw9EzJ4iRssaCloOC4eYIfcTrc4LGXFp7abKsYG+mmB6pVOln
Webw0Jt5/GTKKn9yLGpAB0uos8ZMVN8o2YZXs/SoVmI3OjKhwynMiM7GzVqxg2EKIEm369HjAqzM
TllLXxjDlEg7SsywOqDui5uvNvlUTQjpEl5RwJC6ZoTSu3IztoE+0UOpEY009hkZPMfKGqk9R22Y
56Snn5JymLcxhf+nGR9D5niPsUcyR2elF+hNgk/pnArpi9+JhrVQsub5uo4wrK78An7Y3FvHyfDL
VT8k9mZRjm2VPb/pZEKcatwFCsl2yFxtCTlNMCvgv6nactibtkGADI28kSPCVZoLOp1Z/MTXQqeV
3IZ12ITdxs4pbow8vemRJZ0b13kVDbazsW+7VSxlvpEyQO1d5FyYYsDtUUyYDW1bEaVOxhm+RPol
XbBjzjidsJXcJJNjPdsaKOg6GBkWm16pdwKa3Xo2RnjFsrM3czWhsnQKsHK0R+Y0s18nwxqRljOE
LsJgH0aufzN6iVwrr4Rowe33ZjT+FkJy9FjQJj8osplOrtWY56TI000fD856DjTbHMpB+mI+cMum
ndewi1z6Dd2wUlUbX0pIxTvGj9ONa/LhsiDfpnNbcE5QukXujY/2b6fWf5TfLQdDhEw26gQHOnnA
+fBHMUQSIRAlaT49ZgUDppVBN+qk54BV2u2k9+CYZf2uqKVKtmxT/gMG60clxvcX90zLQmHk2t4H
Bf7veiq8+nhdZpUexVjp9znT5bVK84QonlD+g8zkJ0zU8jmRTvH3cvpF0/PT50zxuntgsHkpZdXl
lmdkgro7xdXXX1/PfwlBWV4I3FHIoR9xief9JJ6U1USjV/rxsUMIt0sCvQxhR2ubl2l7W2uJ2KZH
78NkzineGGJyoh7mOLkxomQ5XOOcKre/fks/CkOWq4x2D/YXWQwLG9L/6ezfmW2QtJwy4MOQfG0W
etrbGUaylZOHSPXMONHvxFTxPZPQ/j1y4j/9o39QCMP9DFAP/qJ/VJXtW/kTqePjZ/6UB5vOb6Zl
e3gl0MaSX2D/JQ8W3m8mMmCT1AKBaGphaPxF6qCbzR+BeUNSzBP93y0lx/mNiBNEp1Bd0U2Ckf13
WkrOEvH7NxmVC+MQfTBPrW0DpQV7+BMOTeGgIJ1+Sm58nEgCUX2BUQW0mbt2a09OBx8Ae4klIk6I
WkttdY5R96xzRN9fmgiPON2TwlJriOr1eEzmGjcEZbf3PmsLoUKZBg52QTVdV/if8pd0durrqpnN
Lxnj6HAlEHt2KxO94LTBwdrb+5R+7RMUAR/aRR32/Qm7oh7OmhV6m8BR4vSOYwdChCfPimViLbqo
XeFJuTa7SaUrrYIYo0A5W5t60r/3nQUkG2/N0elHjoNTRqQZsDtk+hPs910Y8MBu6Txh/nC8JD3n
kLiOFLn+wdCdPvZVkSGyT8vxrq+NvcUEclNZ4ctQjvY+MfIWa19cLe8K/+7L6DZqjQ0TbzGz+ITZ
BTmvmGiFwIRD4Mimq/KMQx4jdpc6smSpoMjRDZtWRPucoQ1ut5U5d+I2tVL3RJpac9uoIfOuBiSV
71yR6Uo2YRbpx9lT87HVTmM4V75m+rfNtFgpZ/BGtdeBSvKtNVrDucqcPHXyxVUkhFnusIAXPRlb
TpK09iHjhAPTDqO96jv/iuYTqOV5LZj1WDSgEtkhkViFsYb2fBQF8pqemj8kYRI6kAAc+IHb8n21
URa7em9b4r5pmM1iYDTGL2Hpq+xbyNj62xQx+rQvVtm4hXggz0fsvDZduGgQufxPamBsypk37K8H
KoKTh6GaC6VllODc67JjirvL3qKeuBOiQs+XgkOIEjncNBOG7iX7h9sSe9tmUjIm5UCIU5DJahvH
5ryb01TuZcUULlXjfYviIcWzmVubNOQ8sM7rNj4FQes7a8fmaqOeC6IDXSJ8Mbk9ucdiNPWOErt5
qyyVv1ttLWw2+MbDjVYvzaUgCjBhtpmGItGE4tTYmKAdO86pZ9JMHJyy+z3JnB7RT+W4twZX0KU2
UfHvsXZMJkdOsQNFY+x72wFlwsudae2pvZjFeFdWrVjcjEF2g2LMxwgSDOSGWaa8WigCmIFoT6J9
8spjP5juJSVXDx9lmzvXoN/mU0mJjQXG5NDVJW+8RwgpJrb4Lo8vXkKy/aZzvGtgwGQvjDL6PdFJ
uCNfod9jTHO2iJXLU4fC6QkkHfIL371b7uwbmpzmxjdtsCe1OM8Z5p4kJZsxsJXLcRrvHldAmd8q
MZk3lSvjT7FKgXnXDvz3nrirJkdSOKVevM+yXu6BAUcrjPmMykh33CtPhw+xg9zMI31kEcE9z5Z5
U9oZUBns4tdy7l0qjdo4EOs3vLh1NSQrhmYD8ADbei3ciT5PR1IEe3Nu2vee5aBjRGjyzfADDL4t
V2O3CGSOpHW+I8UMoe7Q1tsY3VSHK9l7zoOyhzHBl95X704wxY/Yj2OT5rl2P+OnZUQLLIbfoYwj
PTlw9WSerOquz4+Dic1ejgBfAgLmtiQQjDu7jIPD6KJqHFSJo7IjVHjXurHgRu/a9EqESffIGRNv
E9fnsRnrO25rLOjWdI2KjMwWGYUHw08UwXl27Z8CbcB+D508+DJ6ZXIb5kFKcnZVfvFTM9zkJhkO
KwXMy9tOlWPSLRLHyMvuWwaIx8kGPiC5ux+EQfYwp8DJon1gR+uhxc1lZkTVjC58Fx9B6iUDxrqi
wWL/XuUx2a5JB85pEE62gcbtvpJMFgK3U/N9NeKFd3w9vGDrpf60s+ps5UqiU/LHd2MsoUxYdvst
xirKwaGet1WeNPvRsexPFjiVm1mk4U0/BvPtVLrVbpn/31paqysyMc0HznqzpKGkZb2rqibeNlVt
vgGs0xtn7Kp7wrlI8J04xBCn0RkrhwPRN/yC5qHsS//VttrZ2MzcWtuZJWedEBrlrYI4QcNUsfIH
AyZnP+i9s1XPMRJFw+aUJ6wnSKjqKhjc5FSFWt3WAssgwoueKxsm09d00u2DC2MjIyErSjaNOeUQ
+wQO6mgkQEMIzleznqZu7Vj116KAgUK5HDLatqozUJJsbdi1viYRZLjLfWNL4yg8173lpivgLUl0
tD1DnhNT1Buck9nvedOjdEN1dmYACdxnEA29MS8J752QOW0f0K2rxiilGxM5w7pPUvNG90q+FPRt
XuKg1LcYSiNEq1F61Y0EFCRMK56EdqZtYlbZfsJgto2mtqbRWBLu4PBpacpwDG6PZT73kFv87slx
TJrfqdOUG4Om0NpznWqLfte8rZmA2Fs/iKpTORg49As5TFduhiSdRDhhbYPKsbmOLfPVEWeo24Ot
AdPCyR3yynwSqfDeLX6/sa6iMr2FEj7gtzPDl2l2YaU4Mxt9UCK5XyHlSXc0Nr1rn0nfY+T3Ol4Z
cGQltJ0gdTbBMF53daV3jA+ISfio+P5THP9TcWyB9P9VcXz5+lmjaf2xOv7+Q39Ux6H7GwJqTHDL
wc6k0OX3/WmeWwpnl5rZC8DSLUC6/y6ObQx0tmXj9mK2GvyQ92X+O8UwiKSfimHam9SaDvp7inKX
N/bjMTq3O8OcoqS/tos57JPzLLVlcRfZTp1N5TXZO87EzAH0ekKrDoM/CcRyeHQD7R2buY0e8iKI
5lXJ2z9rkXk3NNm86xECJOAxMK7gKHPKKQtd3Q6YavfJaYqCsCi/zja9FXa7sA3SC4JSeEuQvGBW
9LO1VbC910CC7EsbFy655fhAzD4obqU0y9t2GLr7cBGTIIKO5TNQtOG0ZFh0q5EAgU+MMtADm4mB
9D2owvs8CYp7bbWMt+R8bAh/gmPgx7de7c73psj1/RKosqOB6N2gUBu3iODbk1RUhSOpTuveE+PW
SRx6GCkjt8cOxtCb7xc1gcRVRNd9BrBZs4vf4tZLXupCdtOaBUVt7Li3MCr4VH9undy7o5dte9Pp
eVbNcrzW8cAuXzdPdFqAVlKAQjJyqCjXpq3mx7Lt5NoU42c5jhAq7F6yCBh9el2nZSZBf7jN7+R+
UQLUfIdPucyKSzD0yc5ok/mkC076q4Saf5P3gb/wPAGZZJGR3lphkx2MPL7BJ5/tsIZJ2HcurmPc
AAdzqCgnkrK7Lg1B2qEovGDVEi30wMrY7SS82XVLu/gmAPBxmGhKnP3aHK5ZEKcDjQX7jUl4dQJV
0z6gq89HlkFDbktLwUPSiRUcC5akMyxQc1cL39igWS3vSNG2HxC8t69wHPNvCJjNRwsZ7MbjAHRT
NK5xsVOfaBaz/cS1UtOapkDIkhsUn2yd9jt6h+WmZK1mhiyBUJuuAX5Pj1/qoWluaGDD4x3bcR3a
fVqvMm4cphmMX99Bt3V6XWsBKsuYbSKlRognW4fq4q5selOuvLBuSTUo5lVhVkACYKADNsFFhnng
6iOQAwSlujhaxOuuNHGJWzOJUk087kZhkPPdU/xeqxlKbB6r4MAWmn/Nyji7NRXNyFTG842kr67w
XUTGe4BiuFhFcSPCVT144LRoC3VXZer5rF9Jcko5V67Qm2UbRGHup1QU5oses/HaC6W5TZymO6PR
cZmfq7q/00Y8v9Y5hxXakWq8UngQHnFkuDcBs36OTfG+7/3yNiXz556Bm7WVrt3SSu9nnOBClP7K
hTc2rxJitzZe0/py1UBaGlYoXNmksyxi9ij00Z3YnFdw3OibUgFwyqWRXjyzjCjqGsa3ZVyb274r
3G1qKPPsJ4JuKpNchVwyDbY0XusbzBPxjU4ca+PVOBryNKc1zLM9vjRRQgzyGHTTg+dJO14TKGyQ
Mi+SA/VlcermnmF7YZDQvO6N2u13JaNwkqgIdgBuVMriYtC7f/YFUn70UlWk1k5dR6wkKdONuai+
5DiVlhq1GM/27Bfs8tJNJaFivfEc9w1ZrRnhHhEtg3gEui8yoqwz3BC7ETM7wLFAjXdWbooX3URl
t4Y2oFW9y73KNcezwKo4oomw44K22o7KJC7CdTxMXhAzDyR/+CECgzB5T7GPsOq+tZOuh81HzkZ5
mpUF0HHdBuDw1MbpLTk86GyMg3cn5rxYgt7MzcF9KqDW1v42UPBqdkbXtdmXiTaHkKgihNZsXHR+
/lMH/FMdYCN6+XUd0L99+bEK+P4jf/bIBFs95kGbNAWiJZy/0Wzpvv6171vs+xjjfM5pLhh6QbHw
p87K5Y9wm3BDLoLDpST4ExvwR/P8lzmfFk25H5piWKqXl6Hfaoce3f6f2sz42Me+1Mo++1HjP0/I
1jktCRiS7pybmykp6hrKRXWiGV6LVSVqrHYzEDRI6/m+w0V97UZmZ30inlFeKj/XyVUN0A1cqKpZ
NjqK7Ge7d/pP6JP1po0n1hNFysc67AO2Q9Xi7mMuUfb7bpjEfYeq97Xso/5mBpA+4jEvl/P/rH1w
sswTdymgr4OvM5wfWvYdno6p3Xshb3GlEja0dRwDrd6Qco5TYZp8b5eMaJ4OtL/nbkPSnvk565gy
rmDhyC81476bNHb7AtlHMd5EEeesFfFxfPZCFSiDiE6U/rGatENrRXQ0nHhW+VO7AfZ2IopmQmDk
1tORUEIAeUUxjQi2eIOEBWDBBwpY41u6s+AS3YVOFt/Pmexv6pzxSQZTZkPsAsV91FT9Phu0fyjC
vKzXmVPN8QEkNWK1oJOcOJBat+psS+uJiN/WnxUqKLNq60Mk3LTbF5EFAWnPGETGO1+TW2NuiBLU
pblG2DpebNLfSrHmCGgcnUZUHYfluIbvl3lOUJZymwa5kbPYqtwhO67HS7XS9FIZTblp1I8XWfdO
SKpenuqQyQ80sB3LXoD91Eb/Fq8JlM8i+iSTseNULpph7TYEEnExu95vrxvql2TDPuD51cFsBhFd
WRoM0KZ2mn65cfwZ0yLw+Z0xZgNDwcIb8v7Utl2nzIuYiqy1Ifo2TT+w4EoErI34FNPQtOZXFtep
1F/aoW4LICNkJebR3X8WvA/6yD8seGS9LL36//tU4PmrLhgM/F1R+sfP/LHi+eI3x1/WFszLpOm4
S1f+j3OPD4mbyRNCQEcwF2Cu99cCyCpHUhbHFszBy6SPVfdPcoj1G9MhMjqI28ULvVBI/o0F8Kcp
m4XMFMkq8XjcpXBIfg7fCETfzSmKgQNsL0jCCXyaLCZe4W/X5H8wswwYOvAZHYw+ZKvBHf/xsBUx
q7LsinzvLsMwgouNAKRgjCrIwlgICw91OCm9hFhUROq+/vq1l+/r7ys8PLKF2WIiJOWysdb/dNJL
SDyFIxmEhxi8uGRxAN3dj4LXZWJ7nwmLRNewUOGqKVN708xT+nU00C9uPe3ZG+zs2MJwiOzbPsjX
NlHGp25pLzdBhtEvy5kGt5NW2yaO53PX+CgavXzY/C8+BHOjkDKLYyuzoh+voKkdZRdguA9AyKzt
yPK4A0flHFN/mJ5q2+zRoUocJUYx9WsUM1h9ww6dcBVPvD+AELeIPPBcNhyFzB5jKxCvedcH6A/H
sMf82eOwLNKu3U3l3IKLY57zD2Er3LL/8j0AwggFBjzUe8t2//fZcePYXTf5yF0YLQ0b4r5yRAGM
Nv0q+/brq7Xs2X+RMMhH4xsPoGDwby7Qlp/zHt2eXpwSvFKPX+3A6Y0vzwvqE+z3+s5043+KT/rp
Ifp4vdD0KUi4xakkljvwb0QcSzT4n4yc14tTfceKQlBwhx3t15/q/3D9HNAQtusDFLH+haAS0p/A
rmoEB00u2x7Y9Tdlh+lBNsHjr1/I+nn+zPVzLUp+nwePYu3nRSGjCRoO3IPEiIr8OPuNBRuOe2aa
Fp9tgWl0JYAMECTbyvuph0Cjck9CYUbOm3TlfEUIa32nJ28RffcuYx8IZv2qF/Z8iJccziovp33K
vflEig3WIhtdkLGKs4FEWifmRUblwHkLLGhxlte8DN6cHn79Ib8nGf1wl1BDLmlevuVTizJz//Fb
i6C44RjV42HIbIETnJYwfurmCPBZIg5vyNTD6zTm2ti4hMwyXvCzQ15k3a4Xqt1JpfVFwY9bAmuR
0Xil+SIsmV7ccHJ+90npYUzhbbUYrAfxX+ydx5LcSNplX+W32YPmDsAhFrMBEDIjtWJyA0sqaK3x
9P8Bq9hdrJ5WNttalQxGZCQA/8S957rFpliecsB3Vpg/sc5BUI2aImDNPz8jddGDkgTxA8WLTMfo
E4+z7Gj1SpHGoqsjWbLVFacLftc6RJ2P2ueIpQSsK5TQXayb8tAZlfPU4tM9kb5TBCVdfb8Vcl9i
Dh6/IBn0ZNbreFtDFIavsNomCBFYIWNoqV096qZvmfXgYz8H+9nLCA1yW2UvfbetzEqUF5iqbxWQ
iq/LssA3zeN+F2W9cVChmWICsGL0OFltBZq9mvdAgMVTPXTFK9j17DtjLYKCMsT5cC7YwrEVqYTh
ERwzf7TBFgR2obc/rAandKGfX8Hp3lp55gQMyUom50Uy3Q592Xwu4fO/iwZu+eymEAiyb1qmOdcw
lrUAEkK00+z2XBQWn9qSDQE97mketfKGphfJ9VxOvRe1zP2RPx1gg1627zNgU8su18V12lUTgsPC
eMOQyFJvjsWmBS8uZlgvz1qeAZVg6LDeyEHDNUYIgb4TnC8+SiYDoqfrnIbVNN7b0OruUr6n8tSL
wfUbuzOeMnNfxjVXxEi88dAYxnvVtNU+i3UtMOqZ0Qfujfa5XLoBDCay6DGELtjNVXSclmEfx1TR
YTHseLaNpz6vFhwRaMW20dJXbHK4ZSlX75eWPOOQFbc2jRkqpnzAzZS1Hu5SQnOEOENDBB8QmcAu
AOA8lml0DX73Uzwv4hj3vXgI5bqwYLZelz5718mhDib0g6jxLPcFCbazN9pWXux5mM4lTiwPIimj
ro38MBD07PWjQEWIw4JH1LDlRsOYNNNqvtKcyD1ksPV8qJLhG4CihQ9DvGGsZ6YfZwZEv1Y0IxfX
SCA7x1C2T9Ael9h+kyQYIks/UABrV9hhq0uPntFv0e+SOt+BGUo620EehPLBE3pa366V4DfEcru5
WhZpnuJyzo/SSAQyB24XS1sqJlxuQwD0sIMvEXuk9RJd1Meg4EVafmlHM/qYhnL4apFB9tEY2+kM
3ms84bXvvTGqzUsLFvUA7RwFbyjG04Cy7lZbMlCK+YLZ1BMI/OSpTFx7ZZXToBcsRFR4s7bOz+bI
gt4QegyIIKp3Zl6ZPrb20HMNKFTSaspLsmEaGKuheaj4xxQseB2QadSc3Rpll4XiGCWrAx6iE9k+
TMflOxrnqboRS5RjGaQoWMdF4NRGRV/DbgmSiJMDtzAeYDHUgHImfcdP3J5tCCq7qV0yAK1iuVp7
0b2u7mTekjopbhCTN0OQhb0Ve6Kuxm/EABDLkIuVPI60/RLbc7THrmy/xElfEtVgyydNUF8QfBzf
ZtlEdTJS8rF12xigINSCEPtm4w1SUMwIK3vII7P5mKbEvSADnoLf0BIK20aeSfKgzAY7ZOQOL1gR
8xMhZN3XVcMClacmz56WH7KpKb8siKHn1TX5XItR3xjxSnJGh099maDw+BDlGGpVoN7dduQnz5L4
1hXFFKjB0HdNzwCe/UV0u9p1CKrYXHmN7ubdK45oRb+NPXTKBlcwN+z5kTS8Pl5PZ4kqM0vVznAx
gEgeDHBbQJDUvb4eAdzmvmvDyqZWUX6NCtOjjmzPI8gyAr3j5Ts18PiSjC3P9UpvzikaB4ZlytQP
UhTNISw1ddW3lfaw8AZxAAiI8gIEDx8bfM+niRRFoCtW3D+gROXvsmh4aIXeBC2Dxo9Aya46kuMx
YjXVoSPZYoK8I4wrNYsDbC7ietrBuBlBcuzrTdhTZLqFgyiN95URxrsKsq4MNbLw+h76VTYpIlrE
XRuW7ojnKsJUUY9LfODrx/TYmk4TX9quaEauZoQv/VwOC1P0VgStobfhxQ0LVfNkXZgzlKDT45t5
0udiPf043v+a0P2bhlU3yFH8QyW0oTR/R2RurM7/+39uvk3/c3wvakSr7bc/tq2/v/Jn2yo+WLgP
6dk2bt7fW1b9g6Jg0pElbtnHNHN/bFnJD6U/Qa/Gou9Ho/v3lpXOl//d4C7jCSyM/4+W1UQQyR+E
RmObAYL1+1MrBNh2xjzHvCTblFzGisZCt6KXP3wp/4+O9R+K7e1NXOpChXCev/yppO+rUatBOqxH
PBaNN9vdGsT2aPv4i/rdv34rZpm/diu8lcnXYitT2EL9uXuoCnYGaURpPI9J7yU5iCRM8SHxNig1
cuJRjwU49sO8KtMj/qL6N2//D82LA8MTdJ4tpeSX9ucBKPEijposHZ9BOT3phf3qYIb41z/hP/Rj
21soZJGAUNl8WX/q/Ki3lgE2XHNUcnqalfGCbKryBySZCOCab//6zWAd/vkLBeWFlFeZpJii5BFM
XP7YjhlRg9MCsc7RnIzmTP0max8DWnHOFOuSnNAeWAAN4V5R0wtUK+DKvSZ36T1ADzGkZbeJEkOP
WEPFKao30gzcAr7C6AKTzvOo8tiIpKWnN7Le5DGu17L2PUHaNj7r6XRgY9Jj53Hoftpe6C9L55LW
CPexCEgYMW7iZkBAQ8ETDGKZXxYkfheUURO0CvagyC9geTxZeBxek8WuPLdo8aFFlboFTpY9WArV
5miSRjBE6M8BTkiPhUoY4EdqPJbezZ6Zznpi5XMNunvcG0Xx3bTzhyoxv6AIvOcsKdAEOsW5FvOn
CA8bb5FaO1QU5F+RvhZk9docskbh+iploLp0+oZMrDnZaXxb09UhpUOWZ+oUo+xMrZuZ+QrWJys8
M4R9sTUZnlMqAThq9hYUMxKoqblPM4disMg0xX/bRE+9BZdocFj0umMU2EyHgNWG4xHDZ7hLxRxf
Ix/0hxiSQ0hW/JXCqJtRo2j9si2PIhczakrcUgIS4KmxAUTEbAt83SHsshZpSh5dLVEelnPbWs9m
aWuvcTbCl6oIFNs5hMk+VTJD4tgmw5FZAjvutiXbVCdi8Sosmva6yoXa6SWlBz4FLpGiSe+aqlr8
dCol3NlBh6+ZixezolFZRqSVWpzow9tAucRGVCzyoq129JTEKJ/KpJKc0oUZxA3kAG9KpHtaNU7E
MIzb+3pFpVO03SUEm/WGi6Z/MkniOAK9ltdyNqxjUXItgI5O9jRC86GkSYnRpqGPTUhMSG14B2aX
uPfCitKDZtTtNTDA6o5SNNC7YbnGOls3UAZzsW+ntHmrLMUmGMsm+/dZJYfWNYcrHD+ZF66xdZfY
3T4MDaKMw96WnisjzHpZTLKRep3H6GwW4bYYme7rJXtG9Mlmf4RrYxLzcYWdIvOSmEp+HKLpXgsn
eQCeK46SOOnjQozCSdUdhfmPGl1EqrotflTuQ8TUAWZhJO6NsFneu63Iz7lpLiPcjqt+awGM2YVC
nrPYBH4PJQP7lR00P/qG6EcP4eJq9autsQi3FmPemg0n60s/3BqQKAynqxmdnm9v7Ym1NSosu0Pu
/ULzdFMgawgHGpqttTGY5J2xYMrL7BoOJTYtUEUWCZt9enfLjt+N0Hh1t4Yp2lqnZGui9NH4RBLe
RXPy6DGrhOmhueDeTtZzb1Y41bZ2bDWJrQq3Fq1xJElGa3qtdQ3pDE2YBwTMfqXzITYuBnvpOWE0
nkItQtGoiXvCLPb91hSmAFy8yq2nw5rxx0ah1Ty3UrMLHk+TFtRbczlgg3vvtoaz2lrPbt5TJxtP
CsoQgMgM93Zpj93doNXGO89t55RsjayQMWKArbmNYyj2nmJycBP+6H6NrRGupJNfeCCt2EBcFjm6
emu3xlnfWugJGRisGNrqTsQX1GeHeGu4ixGFrRdFMFjyQpY3XeGc8lF/zgq8vACGiCvA9mS2DpI9
JNJBuLX1Ef19uDX6Kx2/Pejm+yDMmgWWwSADQY3rqW1IwCPBuk22wYFrMbCytmGCAWoQ9NY6fazQ
sqBWbXlngVUOkI3FDUQgxrzJlbX8lYGIQEnG2IJEYwsDE+J4yaCHAZfKjYO9jTosfGXcJ9b8lQ2X
dgsSDi0as5EM19uLihX5UC6uSOQU+RaAOdPMYWvZ5duIZdiGLbmRMHdB3TIi6nC0I84Py28a+4st
DdQ/GwsmaLbxjZM69lMOFPlA/m2xa3Vz8e1xIXA622Zi2xAIF391Vc2DOqptRGQlMjvGWhR9ctSu
2MZI+RLz9W+jJaagBCEzmEcbs+QQsjHOKSEx/Wp9pj+aTKisbVTVw2X4NI9WfMPUe33tmGhVP2Zb
6TbmGn4MvLbRV78NwcxtHEZAJoMxJmTlNioLt6EZjvfuxPk4ncZtpOY2+DqtK0j/bAwBAHXDb3XF
X0X+vy3y5VYl/vOt1FbkX3+bky/VrxX+j5f9XMWLTVxnWvCrqNt/CZaVAnA9/i5IKDCzbWurCX+3
qxg2L6KMdx2qM9ZGm27u52ZefjBYUCDi2+DwPyj0/8ViSv2pLhWuy9szvmfNxUVNbfxrFdfgZVin
qEwvLVEIy7uJlp5piGn35k7gid+mghMH2cI6oeoK7VTpca1aSJV2eSRhXTDi6ZavLTZUdEmiVj5o
rHG9mkvL/sZdajNJsa12bY4lxwryfi/Lp8V8xO23OkPEyaXryNNzcBWEUi8khyoIi2sakymUaL19
P1YDA+1dbfXkXD4aJXGovjWNvXgjYhme+faIB9fSkrZSFufE0SZ/dmyOmBG1+opcdVXZHF8sSG21
8xjr9rqFhwqHmdBOku9BOYpJuYAKgQdQ7hzEZbl4TRq7X4dDWY+OXvidKMjdTYiuJwFENMDCunZv
N/Vyp+Bt2VBHp5SXWou2fqpLnLXXP66qv27Af3cDsolDSPLPb8DbLH8HXPyrEua3F/1++7kmy1+k
LeQzS9pZ5XL9/00Pu92ZFgwhcODbfcR/+uPtt9kVuSe3tvznrWfQrSv2wehlNvYQcc//za2ntg7p
D6sR7n/ucOIDJJ9A4sL8U4vdjhmUc+bnZyh3CL7It+vjsaeT6B1G+2VcnZSL3sPruVm4LVrC0p/j
XhFWzN6PoeWstRS0AGvdJIQzhxzxCZ9FfkUBlqR3PQbeT2Ob2G9qtcpzLCNygadUD1yNFTB0zqQ4
U75xnmQuyvsxZfZZNxq6mLiurqm7a7LXF0mWzzr60RrrhG+OU+u+jcliOEf8aRuqrVmsj+M0D87d
Qj42DUYSX1K94vFhcM+VvosiMXkfey3+OJCVUcD7qFi/1HhkrEuvRNxHey0vBNHsgkHh7JFZDJLu
BoKD5dh7Dva1vqm6jh83nrvW9llkkad+pPhFfbkja0zQcpY837ALYRRwdYUnBzPUjaNDZ5q8MOf7
xBe+FMO0ZTG4Agc3ikSKjziU4ss05R027yxOFGPTjG6IR0KZVkQWFgP5bYtnDSVYQ6ZoGghtAAmU
arGzAuQIEFWaq59ZADlrH0SzHiNepF2q1vTrGrKYUGhZwSkoNgT0hXS7aHMPejaH7Y1d9NpJQL68
E1ijPLz4MJRoOIGDx+Up1rTxEKH9ecw0a0g8oyOsd0TQeC9zElotNkTvGMHo1PIhB2a7xEECjm6P
iDm74GExDlVnFmTX9cMhK0eAIk1ZWR4zz+HkwFOD0kS/VZRVYFhxdKt0l0zOOJ8DC8FfYPbKYNfE
dqojkvoexlHxyoAUsEEWEkW1amN9m6fWc1YV0T2DgO6OvCf7Hk/K+IbQaAYmQ3Pa1vF8z/VQ7Zex
Sl4otsK7XK8WbCz1NukcCJ0NbT2EUpnYN66bhS9xPRtHYHTarTaTLux1RI/sR7s1LiELvYNGNMAa
SDxsy0u9RdZBUbaeG0uWjzjkSHkF3B7NPkgnY/axs9mzXwFIP5WtblmgKgm2HICCnCbYHocpz6IX
o66MK3fFAOTJWk1PRAEh2nJqIraDAR3sdzmZFnNiGyqiF1XIFcAcolTgRIfvtdqndlJPKa1Rlw6m
gTtrti8SqBbcB0IDIHC1w3g7RBEEvHmujqbpDnCTFn7XqMPa+zi3ypeWZQ1bKLv+zH7kVTbt6MOt
ds78povdUiNyW7rauV6XfL5n4xWfiVBrnyLWvB8HYy1I6ptm/UsKKf5KW0s7hahn2Ocpn929mdbf
mKeER7BuzQ4r2spv0E4f3cwZPkIhyl+XbE1ejalPNnuqk702HPlYK7nDLK1vD8LGV+LaU79PaiyT
FU6+wknyA5a35bZ0S3WeZoLQWAlluDp5rXYr0ySDMMsZ7qEXSe7KMJ1pD+u59StaR65iQGqxcmaY
3r3WBSTZLrtqGmp/CtGa8730GKTyLUdX+GjQpzPo8jLAVqW/mLZm3PZa+5ys7WNaa/bXWWG3pePY
hNSK9YNCEbimTyjjzKsC2fpF9CZZ12kHqzaJTq7Z2dfL1DbcGkP3uOIxC1Qrqi/WgDS3ntbqzgjd
9TPAy7bxJFo1pjZTjZ0wMp+jmDhgqyFsb6OdkfIF7v+aJJvhrSeLq8TGBSahIOgwk3L1QVeeQQJH
750BHTKfqFK6sbnAjp12yprmIB4HDFpxmBwNzdZJrJqm5aLPGyKL6DCIyr1OAnBmxijTmlnbt5XU
YrKznOo+SzvYk3UvYckO8B7HLmHbS+A9+39Ay6TQ6MipH6rJhK6cRZPxOPah8zmb0E94QzLAAf3B
5GYosjyYGlzpaizV+6BaGMpW2BIx2W8k/UGgb4xkSSzW4MS0nhOUFRsi0NMite7GZle0eNFgAJU1
FN1KlzC6KJwx8WpIAhfosdUNuMCMS1QBPRPzF6Jcywc5WZuSMex8/tDIj1IaGjB8LpsSc75ovU72
K6q/L2bVqu+VZn5N6ka/SHpojGgNwuncTXcNzFJucjxcGAqda9fIsgs+K9Ba6folZjODbWHLVpjn
50q0j0iohe/INgb8Qo+aDFa8T5jVAvFf3ftGttWOJB9MbmY3dUeg1zd5NkZ7c0jCoC1bSU2ozEOK
Q2DP/f4lXUvnodERIMaEhD5FNhpGGbf1eQJsvmuRCOTXgNdQLHbleF2VIjpqE7HjnlVApjJx3N5z
5aIgELBoieVpvzZzR0ScXsucssd0XiLSP858QgZLmBvRINRsdPJMFXdFqJE6qy/VSeJI8AWosIDc
v+RC8pAN/6+sDv0wD4EJ+O4No18c5E4Fh8TOPvWd/Jw2ZA2vHI+XcSoiZPTdFEP7ZlRbdhVglAKN
AbrW7rvEErIb5DI8pjgSd4ww210VOSD6HcK0sdyEj+BWuhtL2P1hco2GT5G0twyRDAm1zWVhxvSS
TPA21k7TcAUQMfZVSYy9MPNPzTwN+2hysq+FY8sdTCB+r47zKXbyby2ooJOhcdwLO2N4o/g70CKu
t+DgPzLAFycBXT4geEff630iL2utpV/c1EGGlcfaAVYyTkUSH+5TKPtnHfTiHhFwcxooSHYDc+ij
Ac1qb89UXtoErCjT4/EqKSowjPlcN0EvNS0QC6ECiH7HnWF35ZdeTWBYzfyJWSBxwUtsHSdWen6i
rldzqo+lWWSsbl19X0n1pRH1/TA4lA74aVjOrwce0RouebI8sD15ccyUMclWKowcP2kmqhu7bu/t
Lae5a4iXKTDy4/ELYN0/OAwSzjAqoz0yasdrXACzAIl1D9f5uVvzaB+a+bVRaNqD26FqyK3BPYKG
iwIgefdaVt6RKxfviQYiiIDEXN/Kl3t3HGSA4So/dBhYgn7F42JGFSzveGAwMhoEnmq2cav1M/l4
rmY/9SZiIbL/KjpA+Q3ajbbDl1EAoQbOoye14iDLiGMtjeF+0qX7JSmWZmdrXH4wrI4WKnB4Ozh1
QcvG3qgGyWC6Hk5z0bqsRiLkScnqnAsC7fJEfTJD+/mvXuo/kdjqBk3Lv+qlbqq2j/8neM+q/td+
6rcX/uynrA+KpghxJFt8lJKbZeBv/RSmA4pyrjy2bL8uLbeEPmExaoBqI2BL0en8XFqqD2S8CRoh
oTsQOBDu/hc9lWn/uubbFmwbsIcNDsRZwgj/vOZjBFd3oKP1y4qmN1oPSRctPVsbXXjF0l1rvekS
vIAkHn0AdaKHKnh903RkTL6eyGM31toFmfwAIVorSIBpKibYa3ddReUxbo3h7DSoZiDEWFfVUGqP
TQmgouLCveoTZ6NFFNbjiFHnOXXcvvSGimm9rJvKKzpc9hYkB48/T+51MrIgvo2hcUgbPD98bgzD
KjrSBJFBU7Rnoilg6Dfh/bQ2t3NXBSyExYb+kMemqw2PVJnMt3PrLE3muEPmBnHUfB1Y/gVDWnd+
Mbap3xLKdA2kMtpN0FbnUTC8IG6+yTttF5JQsF/Euh4QviATiPQD5oLy1V3GdNehuQvW3NyBqLyl
3jZ3Gjo0gkt6Y5/bPNQ5jRj/FhbvX2C355syg75E/4uwKnlAj1aRVyPXY404zJ+qZbPo1+MRosNt
u7iCrVW27jAfSW/QXcszRW1gk1ZGECUACnj2zXB28+6cJfZ1LF0WtUbxsMlIdn1oH9xiONbmtkWB
NOgtLMp82BCCzFhx0MBD+MTOvkDkXPwRaMOOzqQPepz4Qb4Mkd8qzWJoPHwuOlaE88yODuzqVd0m
iCShdFSrDTAtr/dqbUr6AItgdmXbXsPh44buuWel4juZztptDbWXxUgqz4CAgnWeZzMJfPNeNyOX
XU2xnPQqph5NYYt00hkD24ZRydxZQcDVlqCbhQn5FUigcqLDPFggO4CW7FyZfqrRZ14Bzz8tlCw+
uKomGLp28ow8OsQGVG634aDKsallafNUddaLM69035PtRaAW9lqZiJ0Ua3yw6+J9VemntOmpYaqw
9Se2azsG9dq50d1vJtBERgCuCrbUCjo1z5q4JJw2unerlAVHlC2+jl+FYrL3R4fy1uxyAbhPnRo9
lZ8Wc5VM6burWcs+r4s576jJ6l2aMDlUJVLglXoJgyDXAodhE9gIu47xCj7CBL/qi5x/l8n2o9b1
rG/tOQywyJMrWy3NgTWIuavAN+8trCb70Eif6eei61LExd5wPkduJ85zZDe+qi3tKTdl0fmUd2Zg
50nyUDBm8cvOEpAsICXXAEqecMc69JHQtFZ220HXrddd3+Z7+CbTDtqAtUevVgRKF/aunDf9ka6J
u4RBJrYk6jtAwLE/KKCGcW+wHrJT6yTR3fjsk8ajrkdQVEf9ioJuCDQmps+AA/kWndBgS5DaPuos
dEU0EZ5QFdFyKhXPC2HPXq9JOqyxWRkF1bbvDjBswDOUjAGMBRrgIM6y7yYFVRG2jj9pWbyzagcp
b19YPnnW2c5YqLf5qMPFZg3O/6hdyoqWDT71jWZmnxPWD7h1HcK+Gxs1oTNqgb3yfdZrp4Dt59ie
DfF9DmMHHkWlzptlmmlA/0h+8AnSpHV2VhtKVqserBB0+ySMCuXyjKxvyq3ANGnc9cb9AgPkIQFc
g7jvLqftRqiXyAMpYd8Kc132eQu5pLcvybQ1+ghFaQoWRs9lubcjrfVZ09bBErIQIkAHEZeZvDcV
oIzIWR87Fo9HeyR5Is8Y9k7O0CPHdxZiXiqdcp0lsYis9nrR7f1Q6O9uA/jOgVcH+LVTj6EeR35h
u7uB0HDBrQYso/k2ElZFzvESkg6esp7LAd4Aocn2aa6POyCRHV0R2kB2Pc4R5e1tleufLKu70Bum
p07NL87UAfeA5OPni2GdBpGUT647vuZYyoK6tr9Z8QQ5ImRpP0Xok+VwZZs9+mZHJ9oUXYAio+6a
6R56xPYuj0MgvEbs+OAQv7ftIFAEwPhT61AdTBqTIKT22jVTn1+WfCIVeSZ2RNG/HnN0E7SdnwA1
u0+LCWU3L+XVam2qan1p9r2Tj8Hs8I7luj7huUruOuZxqeQQmrUQEfHEdg40bb5vB6UoQ9VjzQ4x
IJAquVqa7hS1uFzBS1Gw9eR6s7wTAS4+6y3P5o9TOAxHe7G/VoNOQxrl8X7Q++kwl7SxUYmXwy5G
97bPxzsR2fjLTXP74NN13XSh3yvwV0X4UBEXuZuokecmmTweaPlJxtrr4JJp3oBCMgDi8CwctonW
SmhRkrTYqEPryPM3Oce0K4dI4yk3OdomK0T5C1AGHtZqqH1kTwaR3TUJVGbNjNNOX6cxUUgFnKel
79DyNWRVa9F3Q6vtM6Ea4V6z89Uza0vuFRzVnTQLcXZqyvDK5CRfearuW6sFG+4s2Lw/ox8s+2cT
chAyhMjRGrc8ztDl4HPOPdyA6aUPx8Le2BxWlzK75OornFtkhi4ATSJcs+0mQzSjOuPY6BWdlm/X
lh4+G8NUGqz+l4VEqWinOlKI8Os3az0xeSkJZXowzIKtyxtZjOVanltj7GzXTyuH9QqzzTwhBgp/
f7u27V+rim//UXnNouBfriruvpXlxs16L5Nfy+vfXvhTD2h+QATnSJCT7P7Ax7Ey+L28dsQHPGRS
urqFBQEJGavJ39cVpv6Bf7WZdX9uOf5WXhvuB7SALCukI3HHbUuO/6K8/k1D9oeVBapAXMXIC4Vu
omRDHfjrujAvjG4tasGhbpfZEgyyShiD5xuGLAS+s3MpBgw2EugA9lNvNa6nd217YmAgxX5t2CT6
cS40tPpdn6sgpvDBDoCWNmjdLzVDqtvJspYr9g4iMBNGW95aoDfCd98BgpcL7Gwrp+7SjE5qOx7W
NWcNc3x916bxetgGTsxTl/a8pE18I0lXpflc1+dQ14wN7GjHu5b0+XTHWql5jLJ2Lo+icaG2y1nY
72tq4GnIJCWbV1kG5gS6+SygGA2DIS6Pib0m3zQpoy/TqiXXM6/5qJYqHViquCZxb3kI+9vuyOy0
CW1ggKYifVdpk7pzHfYvIxCQ26SK++tx6mgMwhSyqqBz96p+nHfkdnHakCI9MjaCuTYzIvG01uoQ
cxQuo8g6FN6YK+PZafmaUaFkvAVa8o0eD5QXVx7FRxPtdJdv3kxMeQZjXNz1mmHte2st7rGDVXfp
4LS3cYjRCo8gJDLWU7WfOmvoZ1MMud3VIW3zvLwubRmJHe5m5rLEMqypXyrxysa6vwyV+bFTUf8o
0Wc4B6cNXcQHJELVQNmd7FAid36Z80zfIyNxDkVNlI8/gq6+RseFQM0Q7FcquJtKjd0DuAQn3VlW
qM4GTKrvnQac0Czkgz3ebVbloEObfgAUdmcOW7gC579xwwRyeNuG7c9tYcy3Y5cq3y1Q2HVO7yuo
IDxFQcQaWBLObr6Jouu0vIfwYV6j8XhNmOwHCIeyYLGGBeh0FD4ug2p2lqaK4wRnQ1Sy9zMYJg/E
fIhbCL52EM7mdIqs6pClhrMrTM7zeBBVEK5VQSLGWIXHFAruHspD9t2dpi8ydLV9ZZphBeEilw9c
5BF2k7mBbyMLb81duFVoQwGH6SZVr7qvuNp8itMrdFuxh30It0/cfVwLAHcrdG2cHJb01OLwKTuS
ZaMBUZ8cZILoMtY+mjaQ1Rqw8YMiS+p6AX15tp2ugeYRL7tWzqOfm218Y4wN1w2X7eTN1qIf6gUR
4FDGSZAKk+1XbdHQOJI0qGXqFVaMBFb6wTKLJZLPDs6CZI/AdKKwUnI1rSFIpziKnQdwiVDocJ+4
zvCo65maHhXVN7Ja1WSxfJEw+tKdUGlyZbXCvofCGsavs7niwBhIZ4VL7FaIOnMrWXj/MblBjqu/
uqxqhJenkvVIS1WEMlJWmvqIZKxMT9OmS/ByFm/8NMQPm0SmVlo7Po5JYk6PPeo9pqdRpKXGTYaP
M33Lsr5dy2DFg47pP1YdQ8/actdg7PSZJ9uQRNFbIZMI21EswT4DYi+4PGllxW5eVhnFBBnPW105
LUSTUHI5Dgm1Rp9FmCEd822o8EF9sTOXuJI3viN3GL18IJgX94bBOqkMMXbxFyvMTqmoFJveWAx9
+FRmgwXhpzGwCOh9y4ZM10AE/TUI+09OalTzEpHLPxcVPFYDgzD/va3y5FcQ7e8v/XlWOx8Uf5Rt
Wb+5ytEJ/DyqjQ9YoZX4g4Lgp7BAfWD+xWRKR1pvshD/+yDMAMaB1l7ZTLA5sTfJz39xUiP7/lVc
QJw0ImQBcRmFmyEN8SdhD9j7rCQKrULvbstp5yKEnvwSl9QhRgqzx6dsDj6QIOfeTQyCefWkTG64
d6tgBGjl4CMZJMGvifHKynG5qyy9fBw7K/yEyn6Gm28w77anVR3rFlYQaymprvATMabKSvLBpjkj
PRhdA/q+mOkfnH6iTm84Wkkezk1lANRpcnK/3CRaYacvE/0GTTuZISgRvnfFlqZp4/HcZ1pn3pKR
O99lULlJgJhHbScazTi34VIWoHZUCYnDiDF5jTDTGRstwAbR/NZ+r4fGaSBolnOQmFR3TkS5m/Nm
fBMFHypoirD/xruQ19KaJS0PmREdo7W6SUgxYkS+cxdlnOawtAh1svoKggWH+TERDCJ3+GmL7wm/
8KMK1Wb9VqRTyzUJv66WakCZyal7rVcNrQFsi+7VZJv5Wk7Y4QEp0RfPGKOmISyf6o40h76DD3gF
2ChSbG50EQNj5bnN0Z/LEE5Xw+NvjWvnfs74XI1V80ViBQ4LTxgJLZuZzjbBRWv9SUaOcxfm1VR5
LLqFDEKmpiVOsqna2+RW0EHaJ5JY69tMNu6dwsSCaAOi3LHj+9uPROVeePqygojj6RIP7DPmeCSx
BB5h9Shl49xr5FTeME8h3JRANqwTjHiKsJVPYUUcH9nRxhk4vXmaB7u6zdpm1B5XTo6dZafyzIZt
IpkwG8wgUbrqjgBMen5mCLBGmTSfYW80b+1Q6a9UmiZZ0CuDN19F2NHk/7J3ZstxI9my/SK0BWbg
FUjkRGZyJkW9wERRwgwEEJi//i6wqvtW97Fjp/u938qsTBRFJgI7fLsv1ypITn3ag5icFv9hlhzD
kMX9J6PLkofZXOck8mdsA6GNQZihVG0pWs02dn2qTT+8FTGI+nTaP6XpJgD1BSbrOa+zI1mvfj0N
A4wkqv4GjXZbjWb4yXCryBSzVwPpZ3zrT6nNOy1IJjk8gtSx2Tpilr6Xnqabgd45zkvNnHpJEX+m
JDRLi60exNJmZXcMatOkXWmhkyfQ8nySNPLyg+iOCy2J3ntL+gHHqI9RBR+xGfP7IV8a0P44tFOE
6E5JFqAEY6D7GYf+uXcQhE5l2y7ZGzY6vz/jXrKxr/Dx+ebGiUb3Oixko4gvblWx3hp79Za21ZUO
n+S2HKrM/5kTdBgNCHpVY2nnpBIutFzQMy+2KVhPrQthxLVfo5jY4l5QxkUWTxAOXJPpNWNTu9P8
tLmoPG3RjPvHfNCxooADcwI3N6iFLfgMvTLZJdzLnVR7rmHhsQjj7rm1aVQSL55O3jInSQeLDTNQ
b6jk0675Ho6LyMB8jYMx7JZ+nsm2ivwEMtXeLX792Kzebc9i/5SzhERAb+bzlOVD5EJqiaw+RVdo
5gOkTO0THTeiChMOW7weKOIFxpkZdJ2BuLniHHnqV0U4IpkOlJrYr3rXLUE+DEOwLkNzN3niUTdN
huVu5demMMYTo8S7WLIW96TD6q2m3SW36xtRS/UrX9yrWI34HbPuxJ2/LZ9qZ/Tu8rFRWHXAl1mw
Ru/BbJv7rV2DkAK6pOWs16z1cBVbTN9pSsHVomNpmTX+lF7QekNwopG0vKzvFLBSjlC6d6vsLv1E
Mhbr0Rjiy+8ObUxvQ+5o4sISerpzFIadTDUfPqftoc50L8riJd6zDWKaj20VNtBPj2R9s7AcR22j
K+s3S0ld6eAm3xsalneJjtRYuEu9g6jYBCXlMm9kG6ajqJL+Bbxdzwdj0g5JN/8eOoeu6zRfIjKy
+vOoG/F3s7AhFCEogvzPrQrsBeG1ExH4qWCDYNk3dZvJve/jWwIXBANYDoV19sBJh7OmuQ+DTH1k
G15NlDEAmbAtNqOjs7rXRbVA2UY8LHnktVnP7rONX/3W5pG1qxg9fkjJwXgk2hvK1xmfs+KbdMtq
rw8jtOvM8PaV6v1DA371XcI6emNrrUX9CNS0mer1iu2Lju+WjtTKrLwHk/9xYcGkASZJXt2kxe6h
+3AL6S1xroxqOoDkuS/0sz3nya1fVJ4fJLXdUmKdDW5YAGhh/eJgY6LUaglssgoUF+nm1cSLwWU3
pdFJk1BB3Camx0e6VI525Iw7ivpQvQbttZdC4cZSdbvLBqwpwuw2HbZ5mMkTX80cjJNH9MMZSj4G
1rQXs6HCWU+3qyHNMyM1RKcOE9AvE4fYr4Fiu52TgudkUxIjLHeWs5xrwnQm0dIWIp+d6S8NrLjH
FNfQJ4C8JJJcmG/b2Piu+cPvLKuTb2gWeP0XOFDKsl9oJtcuPFNFaJjFRqTgnFuXNn5JOuswm/n3
2Bl+ekSADmtj9cRscRia2fJtGRd/R+beYEvS/WgrAhWjKWg3h8UO4Fb+SiDRBkWuNTuWiflxNIa6
CQ32DRH5RP2+VE4XFWoqHmrduVLKW99WazdEVW9gLjASjAPhlHYTGBm9Wq/bZpBloPoEyf5M6xej
FPMF+qAeTOYI4F0npUXmHCsJnSsgO+12G2ZaL+ytDvslb7kIykL2wyiKZ81wMNORcfiOyTg7Npnn
/ur07hH78m9yTuxSMnJBmvtO2brA0UC37lwI9+wv8XorxYA70CQulNDOxE3hDGUy5uyUMsK5XOy8
ZAQtPy/VyRwlKERkx9zRX7JpKW5LPvN4DBAm9U75EPX7NCSadYCAIM9NPz9Za6r2+prW+P+2rFe+
fvbMn2FvDs1T7HEhzHAQsEurzIUFGTxp26GpeKlVtYcAXQWd5v2ME+Obzh35XbS2eQfwtcQJZmOc
6flc2T8ro9JP2TpQcgOy/AYaN423rfHLrSZK8vRP5RVtivGylCHA8OnoSZQSZUkrylrEltFz0gMT
i/uoa0uyS8sp3wumxzujduP7DuRxxy8dsv8hww6VLoqSIBf1Nte9BHzcjOiv5/rVlPnLDB7jMZ7T
4YAeaiPEGHXzOKSULuYKSQC+tI2zkYXjjEGpVc5OOetrD3loGzZbvb5r3D4Jrcm/MWTzG5ol6isl
fqkm7uJJ3W3lkqjdKuzQ+nNZfe9KIJurmp8nNdxLvcefVl+Y1ljrOCsxmB6+HJRqKiyJaVGXwGOO
VxXYtW1mNmk817Jv69zzbp2qBbTodIGxuJjwtaJa742uLm7+e/H7dy9+XLf+r4vf/3RAbNc+/uD/
d0CwjdAdm5z135tE/uqAQGM1kVQs1/hroMPC5mCR26BhCaTYv4DGYBKg0DomqQ5uSf8RaZE4+T/f
++g44fYoQO6AStzumv/C2/EFa4c4brUby9LHB4IfVbSyqjtV5VpELrCYnaCZ6tEsnRF0iLVGOocu
ZXoeU03RTM8L97YbUxF70Nvew44gRjvAKlCHRDqJ88GtjYo+eUykSUKpp+jS6srQsurXaSjuJxrb
WR4lmL4wVAW6g+oXKwukfrVFuayC4F9rlcYTlJk0kNIgPQGx9GpNo3quIS+wCeyt3YJX/FNotDF6
5ksOg8mUeLjdeHhY/IUhk3jkoZ1sqw7MfKges3wdzqzeyTq6OOiDGUYyvQ8rUlYJB3mZHPdUJXMV
5flKiSpa5b5XA6dH0azOLuHHee0ciqyCyaKocJy5GwXu3JpcLQTU4VV0IhLSYsyyW/tWdN6xLI1H
KUhWm72vX2jxuKnjudrlM/7exIPyUaRECtvWi/e9kFXIB6aJvFrvgAUVoG2Z8PHCdiG/rAoOiAUw
zdbcc5VjsI0b7nSD5cr9bCTo03NNnhxBmJtNUa5Prc2bf1rSV66txstU2c5pttzxvdYbeMyq9XGt
mU18ld0CrbhsyOQhtxNwFTdjHZvrU91hlRyijGpF7SdF5zr6V1MO2opoqXLG8po+mZDFtMVlBEg9
eAkg84+tWXtXP/GFxkYNgzWX9rGdDhUC/xHiJ9BrIDbghnWLCrCq7h81txe8RTKtSvvAW5U5Bn2S
2bdu0QkObkaxSCtWbrEYDzhgMVAXV20BW6bttGqeMe80f6yomj83VsUfCyy+0LbOkn8st9y47rdV
17b26v5YgfmqybaNWMegmk8PMUxQ2h0bz03uMHKP47T3Y5S29WAxP28zI1c+52USA4xcjTZ1lmoQ
lcvKx/KA9E8X4Z9s3eIP1O6U1QvgXXaVUHj1Dcjb4N55mL4ovcsXsRcvEfTeYgP5Zl9MX23Y+L7Z
hvpNv6i/xhcBuHeAARc6CAb8dS33lKRddw05hscaGyO4JMDecJsLmb7GfzCG88XQQ/p/xN06Ts64
L7+IxEObYrHT4emx+QBZ3GzwYvzpcIxZji9P3RfdGEfl/FZ8MY/tDX/cpoCQyw2J3KbAkZ0Nk9yP
AJOddGMn8w2IC1WNW9wRtPK8QZazDbfsqK5+ZeHP5cz94jFjNGTZwfqqI58PsDnd0M2edKE4w+ck
FJH0UFp1jb7rQGzI5/6L/px/kaD1rwisUD2zklvftxsy2oUdneqjfefD6XqOv8DSX4zpdsNN//eF
+G+9EMm4IVr+7y/EZ3aWv5T69euv8Ubzjz/159vQo64d59M/6Jl/vgl98TfOJIx42y4TjN62x/y7
BOr8zQGoyerQIHn49b77uxfQtP7GCxJIHLtPG4blf7astNx/gQ5bHtkq3oLg/EyHoOO/5qtcypa1
dLLrkwbaXpeHEUkkHyNaTyguxgmLX093XGO67Q3yypXC0q8rWqjg07nHtrKyILZjMiPouPpVgbt4
ZmIvIgcRcZckDtyEqTN5Npz5G+cVBOOFuvsfflLrJ0MKsAu+jc6VJlZEHxN1ybI/jaZKDjY3ph3u
vTbUMctijSKks4xCoHdiSiYKNKu9jUwTljXkyCBfmm8WcZcfNcSf08DBSH+rsx+U6+4EHLBwzLPk
jo4671gvGbaSFAb9ds9j0cQKofmW6kN7MEZtPZNR39QL0jAfsefKNJgrSatKhUHw0nRL/1LkvUe9
wioeh6mDlleSwBx0/0LtZrvzKsLPVMsQQuBad1zdYcQ9zOUjzkV36DiJj1NGd2VnLg+NbAjH1NQA
07LC7Y9r0F3t+ucEDJ3dzMU9vACm8Zg6HX2ZvKhMVBMM0DCeuq3/aGotEbLGsW596r1Og1q1Y6yt
aIcU0J9LBVwKYswaphpXNMX25NI6kMWi1tO2trUJmlLG3cLQbfc2gYV0wOVR7Y3WtPmqan2Qo6Eu
bqZxxxqMZ2eu5p8L8nOkJmIrsVuoh7XgggI9vdw7Q4NHXM4kJbLc/RiY52W9fBdVpg665Bo6jFgn
Gf7i19HLmj0HoPPpZXS9XRAT80vCLhJnu6T2aJ77KvIqzDcZGvuR62q3bx1EtEVs/S22bWzTAwzD
pfM/aMWcfsPg8Pfr5ldDu6rqiOfGerCWSeH5yeULPu38hb7O5QeYLFh/9WqLi9YA3PC0zZpSCX7J
mZ/KSCZoydhHAHiggZ5jOmjuTH1sLuWkv6SzxiJdM6326FGp/TA3LXjpmvy/gTH7xmrhoQUwm/Mu
zJBg3eOgkRbed3g46TLjxU2gYJinM7rGPq+N0Udp6cx9akkvNLg1blKcUR2XgdraevVtWtqsQUAP
NHDZmQQMjV3eJqSodJaos7FW95pmH30WhgGky/bSOcaPpmzd+LY1yzm9ISTx5mSd+1jh3I81T9dO
Khus2DiU+PEKl6D/VPs/V2tpsyiJl5WX5azu1WB41U9az7hy0x9Gpq8fXmw5m/fgr1OEAtxkz1as
cshlgx4lZe2fp8Y1qsCPFYQPmTryUc5alU8hr/IECyrDzItRTlZBfy+79D7dkXxu3DM5Qk9pu8rO
adjioOTnXo1y3cdOzi6BGEUs3tcU71YosBld28WFCcScYbRdpOxFf6gZJePPPG5pKiGhEnDC8Ua0
NHLZ3Nr55NpEDbHBgpXpLL0AJFGyMRG9n3/Q5bVoR68eBQnSBphpALSGTrIRljnkMq7G1mUCZvNK
J6z9owAMzycFjkqCv6onQVS303xf0932ifreFwdU9JFlz9IiDY/0YzGxsXfwI7iE/JVkD8gL0eem
P5sJW3Dk9ZKEl5hkduDs428E3UeWyPAVBjLACTkZsMyv6a9mr9s44cLwYvY3BMNtsWtAQgWJO7sJ
+fPauQOWMO9ti8WKEOWYB53NzxghPV6ey8kzbpjbVfdVCEzuqvKnAwFu51L7VnsqMp/nfrbjDSxK
XZIxgC4fdCM9QOPwDg21YPe1Ud6upBXdoNPthl6SjUqDU2/fTL2VsqjyXB6qkfzRbqgHneyeY2zc
9QPb2nx7VhkzdTihUZc0prYn+y2e3BJ/iWOw3g/NydYCR6vrq4sA8eiNrnPFFTO+23lsoEiZ/g1Z
WjMoW4qHi9lKDn2HbkbH94C7toKS/LNd2g/eUd2VbaOzn9yY0NPI/ikwRCueklWP94AUvRfc7urB
IsvFy6Eu4UO46q7pPY0BcRHnsRbxz5Ur6/0S6zvlOgkR0zw+Vnypb4WrZzswH977SNCsCfrYkMfc
bucbd6Wz2bINL6APGbrhtOTIWybqZtuMV4sGEsQOi2I8gTeERglCUPlIwV2OqHXv+NS0USd9UGUt
X1a36U+LMw4HvauxnJPPpydFZxO0Km0MJy4qdy47qHzXzYZ3k5kbP9Aw7R37xTqY+PufZt+yA0Nn
NZfg0b2XS4KZct3KVHIfZwL/AHLFBVg/QpspR+NqfTPNliL0EaLqD6L8/YW7jv6LhUKzt/vVjArQ
RUdHteYbNWoS20yT7CSUnX1O7VXU1X15LcTUvg48hxd07u4ejIJ/S16JmvAUagLSZHbgojheC0At
ITwA50iV1/fWs7LbhWzOW8y+4hrHus8XUQ6TQAWRefAwkDeVKa6K8t0+zHjy7+3cnQ/Yv7ofnltj
kIL1a6LpPnRYS8FoVZ5zqtAhHwonXW907q4fk0raQM6VwJ3aiFMqkre4qx0UNmRpyARuoNFQELEK
xhgqdO3bXMciskgqX+wsEzempmgM4e0PYwiW0c5CJc6DWe9fYCr0Hm7zhPWZ5c6RT0YqUOPscJUk
3xGiqZNlIzIAfqryDByrooDTyFcTlJ6ZHg91N/Y7EF/2D2NG3JotZEe6w3NOgq4rAD1hJF5S9wmm
qpfwyksqGlCflUPl6MN/5/t/b77Xrf9jvp9/qH+e7b/+xN+VLvNvNjR3ZCmfYrA/ICT/ULqY4k2D
Bl6Yc19Gxb/O9xYVHwb618a0puP9H2ZEw/4b1WNQ8Kiw+zMh9B9YHHT0s3/Wuiisgs/Jph3y8ma2
MLYw0F+I4AjEGrhNPvlTa3Rvo2a5Aa/pn95slNdV10g8a0RT5qopHt3Juyglx2/OmLdPsiG5Izp1
HhZgqxvmEFvaoJ2W2HTiw9jk6T1jh/ZjcKGB+U4j2qPlxS7KrU2n/H3t2ovJYZsVjAZAkXX3tOqd
Z1xhoormRZWtATQKcaMxDyRPcGF5EqsT3BF6JajQLPyxr6wgjovc2q9UKbLVkFPXtS+lV/dYg9ya
pf8ZT71DxxhQgz5yU2GpfVpahoRvxYPGAoDGLS4NM5cXlIWKWtyz2yyEpJdEMTitjd6QhrTiGXue
4dK5inPOBsFVLJmbPzMiaBiSdLcY213a2M2PvI69z8TJmcNWAydAG21UldEJPbW91rASUDnW8y2o
QzE3xg1o+HULWvi8MnOgvLBL0a33I1S4MVqbfPF24NOPIL/l+0zLN5jF2uwBas0emQHPfodpbgWe
maTHTGVPSVnisJ+H/NKi2B9zY3rNG0AGOdAKcNA+0agpoRqrrZL0LZszRoJlzE5U0V8aq7tJ4Qm8
qaSqSUGoe7OawVPUo48dJHF+9nM8Bd0wva85G0/CCWExm6dkLl7nkZTWQgSAtlrrI8GFH5l03T9B
p4GDgzHhwAz/qpl1E7BwmA7KxSHpGfWBu+cjhP9X7Ki/cRL1N6tqmMWK5MpY58KO6N+bSp2rsamP
RZ9J4ufmbl4rI1D4zG4k6uG+a9f7NKkammeLVyk08MusOaKiGn+R7XQulbPG95MPuIGIr8agDbhY
EWIqWCccrNFiOwzoysC0uhtHqA4JmW02F2N6Gw9ld/F6wMMuzJ8TWI4MRN9qB4OWcONUrfdBCnw8
VKOdfXhpO59nPDiRbG0NZXexcIknv2Izbu5sjRrOPpufQJOXB7RMjv1MZse6AKkAg88JzGZhyqlt
sFXIzSfOhXTfdYa/TyqbNU2q+YfRmX7RV1udcG7gleTsCPD8ZsDi5uyj4dIbjnZd0SxMZJiMl2IM
NAGs1UAI7VUjGyXGEiybygLPmJ91uwa3XBavWhmfCBZBh1QSKGOvvdmUIgdmMefntLX9UJNW9tsk
1v4dOhiaY4+UxqzOm6wlaIX5o7glHjTcOE7PE09GoN2ZZKF+N71DdGb0sD8S7vFEsuvykWXOUs0a
hDAxPGIZmtyn0ipQwwT47q02KNuCHM6eDa8XxVz52dvTs8w7jTd8L/Q1OdA9a5zrgVobEtY9fxsf
LJgMMT7BoWzNUMTjeE8xjR6OIx+LxB9LnQqPeflsJYdqlLjWcqbYtj4Sp1gmAvN8tAAiLo6Yw5bv
FgKdmvrfetsCzE+mGKPXPAzpb/Q5n2dt8lvcB6KV05XSJ/WumKwxf6QWFGl9rMRNWvvVAQKLJNau
GQdhoCq2Bcj+JXcObtpwSgASDhvBktxmGb6h1uCcy9aMwCaUBxaEWWB467dZt/xXykPna5lr8PuK
N2PNRFCXFEhXLdYVrbWuuQCZ3ZVGflNr2WesvG6XGTJ7rbqc5L5DldzFQGXG/j2s5m4laHiPY+sF
AkNBghiy7K2E6H3WfaA5rjneUugnHy3T154KOA9Q1e2MpQY8UW4GXQ7JM+UxBpZBP3lTz3tcDuLi
xLBe+7jH5tD3/bVUaRPxdep9o4kFUYOnFhqG80B5s7mPW5v6xrYkUUd2BUZNhqSrjpMuUuBsW6S5
9VYvWGKnfpjM5b0eGvtojZX/szPUg8sQNOF2N0e4ef035ys4LdDTDXM8WaXuQa7BaMLtSva/YzzD
Ua712g2m5HTvbVHtWqykV5s5C5bE2xLfOueBt1wzUvR3qybGy5L5OTCOAe5WPdNYrVChR9cYIoLb
hAZ9a2ZAM7yQ0XwIpN4dFi3pOIP7iz9waq0mEayteyMUIKVPfcHA7UydHST69Dh45MAKDw9cs+Xc
+bfRkzLPB21p/VMnxhgryYyI5fjVz2XLzAvN7MNhy9EzluM//grXgzxTz/CJCF56JAhYBvk71bcn
DPTwhDT5e27dlypzmwgy+rAXShJzW+jK1CxWKPDlyRIN1XzWivYT48eF/eoAXKUsSZ9tNgvDre8M
JhNIGvxia7Hk+2njBaz4Lo/axhBoJa1TsImy0EuQ1zSPf/NQEMExqoLzrnW+rxuLoN6oBGnRfzea
orixZYzJemGJFZvTAt4iB85fjuqgNqjBVBS/B6f097NcvyeSr1p84Q+Ac8eXuNFjzEM5R3/hJx9b
ZwqBR+4ScWHEYboRFCbLG3m5E2xwRPIOPOA3FotfVp+V+9JmYBhn663qhhQipmpfS48vtXawguQw
97+7wTLYbedwezhEA3fDOYBUzB98o5En8QV6KHp+DPAfhioWOw5T8qokit7gHPPC6M2nLCP3MCYI
+vnsca47WflhbHCJasNMDKSa9/noLiEQgHqv8rW6NXSDKO6yWuFoLh8qjZdgZMsZTD7fAzX3BenS
1ntVwljvC5MgJ29T0h6E+Qa6CaZC8u2PAN3feeyLHhdT7T23rs2fNQX7iiE+UU05hfS9JA8D2ah7
mw72d4KWT7bjTCGwlatlNOpoUo5GiivNJUmomB80ZkbrBVseIDibZTpW7MhaY8fgRuUmW+/kBLll
g4hkzojjM2kM3GZzjaeM33NgSL25G/W1Pwq89kd3tr3vU6HE+wC8JJdxf7cKU6NmdUzHYy57886u
nBHXZz7XW4iZhSjR49BHA0NItG0+EaJ6bD3ffpwWSB0hp6bGiGFII7TJ0P5Wnelxg1Z5wu+U9t4m
WNzOOUip2zwyNZ7TI64OCj+Btjg7+g6eZEbnNbu1W7Dd+TdKVcUH1ZfnckrjFe4+0cY2MT/Jn9n4
zjLjJ7wdyFVY9BFuNDI1JzltcJusSMmtzHS6/xQbBkd+AXE2NE7M4XkhSlAe/Nq5Bx52E+OJcHcj
r4P5qGtrzsfZGd3POHGrMDWUe+f3dvZGIty66ENm7yBGlZHNKi+UjVxxL7WYKJvebB470+oy/BBC
XefC8DAXxg0cp14OkCo6j/QvQh1ooQ0ylOhdvo83+NAmUUWS7wt9xNEOOfJJdWiJ975xmhVvvOKG
b+U0iyf065g2ADc7CXti4o1b59zWI5pwpqmYzBx9b6+JQSz5ZtQWdL017c4++X/SGWIqIsly7IwG
N4ZpNetFMFu13MH3EoD/4DX169y/CW8dPm05jUdPNaQ08ry/s5K0e2lMuyt4/hrKBk1SG0VlE0pg
ulpf/Y5y+5zrg5ogN3HChtyT4FOvvjQJv5dyGaMs53m4YStSoRFvYKsp9lbnW1Js0KuRIi+mn8Hy
eRAp6QuWDkB7ZBWWgzJUpO+jOxGlatzhqVzrBY0nrbUL2+/sHfm73rMdAIpcrXOJxbUWu9zLEy+w
LPivgdr4XiKe4wdEGfbNFcdrV/lPU8VsjM9s+Kg3UpiWuvne6dfkpvtiiX1hxfpqrJ71dEoJwLvG
Ydr4Y/lGIoM/nO6apC1Dqa0lnuNO2vtpI5jh/u66nb2y5c5HlsBjrg+3Vb0O0GLy+jhQc3FvSDNe
Hj0375q7OUlZHvrJLFqnCOm+MhgWKjyBC+je4Q+AJONmtvEkC7edrKfmT9bksLD07RSJnBSILRRL
yJTlbGlwGAA2Qparu52pUs7R2YP0RILePPapY7+Bt66GHWBM6R4JPkn9g/hdvBNIZsktqG0qfvkI
d3lkeMm0cwxaZln2uqyVUrjft2OvyeNAOuZxbnvuAnqrHVbbSXdjvxC4nzp56vhM7obezG5lDgE8
Ngb3d9U11k9Rbw7RLsOfeWA786wKP87edR23fmX5E7Y6pw48ta5bWa7n/WL1nBwdWm811r+pFrbI
4q/EYESUOZzOESm0Yq9QI38IBuubCck3KLkfN64Uh4Yve16Ntn+QMpPf0tmqHqdJt8+rzKbQqCy5
s1OdjIueViZFRKC5CCUxHbSFwr5GJLWjgvJqWS0yPt/ji2KKjLDq+pRz6HmU8K5jOAfwNRtdHw2l
e8LcOO4aLu6PmAH8fVcI44cNyfcIFV5Sq8HJRJ+JF7jE5A5ZYo67rqH6yswqh1+vSqeP0oeNB4Tr
zpxT/1PUEIf4Ttj2CwMfrLEcW72EJjAMyW3BlXZmL21t7mmn3Ut/tqMWD25Q86GEX5BnaTTFVRr5
Ja/xGHrBd0wqEuCzWx21jLy+NvEmqScHfIFXYvvShLYA8zHNfRNbqFi+q9315ro8yglkMN78y1xg
HrWTmibJZNLKCExw+ktKx7rEcZZx0LYJ/m2NZ1dx8A8yx8oLCXrtSsBROGp46UzLA0q8fx3npIgw
pzvHwsmgpJekAoRqiBAJ/d7zqjFQiuqicNgwYy4xiLohos5g13rXgoatEG2wiPQypoaIoNn7l9Jt
TqrGrZ+l1bsm1TuwOLYsCOKWPeuCUufxU1CJc/Ro9zwt1dZCxsVzE1F7CtBr8lALUbWAmKKzc9by
B13zaUR1VhoY9fxNelwiEkDta/tJ0vibyrEPseYRTQRQvSCRYJoRUVYi45kPwD5TbCAgA9IMBqmZ
mVkX4caMLkEy885LrLm9helV82lR7kEXhRsaHdpqmSTFPfqDELvBAj8ZjVKMV9Uzb+eCdVK7yT+z
p+TJb9syWqeRUrTcE7+mmita3ufjEfrrsJu01njIe/wkNI397NO5P7tVxvrCK9wz9uFdmi4SK4PT
8gLWijNpgJHdYJrsk6z94L7GKLbU2bKz1rw61YMc6YYd1fKGm1YF6D0Xk3jMK6PUc6a1beiCPLhJ
HbI47bwyODbpKQbwgq900LpdPQ7ffb29TPpi0opgvNYaR14+WrTGOJ0XTrbpvaUzuUF0bRIdwhtZ
a8T289oUNrGOwripl/Q20+r3XrrUp6v0ib6q37Q7MP8tTEd1IuuntDHeEetLzKS19akgt+1E0pk7
qVWvM714v6WssAMltefA4oOKF2qzHLAnO9Wjt/R4uJok13e99OLvoxiw+M7jCH3cX6bHFugLHnEv
xr6MADHtbWUtGLEq/KFWOQPaGkz/sebA6gNp2ux/ctiHA/7YtNd4EqrIEQX0G0wi05olM1edeMev
SroX2n/kHRwARAKdNF5AqRT4GMcAtBjR9qOraBCpvBrklk/8B/+LUtrfRmI80ozF4eFl6Ven03mx
ebnq5vQzLiSrcfrjqch2NguuS8GXXc7nNXMLHnX9teOVFJY66MvB2LRAWePh9GGvuLqDs9numfJw
+BwMm0k4UQZHgjN343TMGxAIY/sdXMV55gMfsp7Dypxol9gnbLCWJE0ByZ2lDvJ1Mgs3cgunPEsb
+Q+6lwoBfkM04RYXxlZ72yXjg5+rT7bOfOLjxSblUj+01tZKXy3uqbbAILpanx64uyAgrpV2hxnv
DTuWuuljDWxF52RhUpqQ4oVMoqyp9OOccznr7EGdwDMLlIu+Qci3P3HC+w+DJpDhYpBnabN8LxJC
Fka/mHtWnlmQ9+ZHbI/60+TR9uTMBE1CwKfTL1u54xNnH3gyB1C0K9rh3LWIUQL3IBVH1qWEPo/O
kmWEtkVRHH2nvlh9qcJ4Na1hZ2R0akZuolf4a0VanLeGDN1f6XDLFvlD6U3zDvrJ3Go+1vUnNkMW
8vpSaD8ap+ruXFFqx5wXXge1052PXpF3WM64IuE6ydPdnCV4ia0kMqtl+WDO4tFKwOMADfLumsmM
L2ufDj+1zPlN1maRgQ/uGUiO5z+sMxZAO3OnOpSZmNi728O9YaTWeu1mr5HB5FbNARW0wiHRs08B
EOnst4i8S7Ylm3eSkB0bdFLr4DSxR1oi1q561tnkvXkZHKlAfl4S+4UJwX5qKSPZJ+3SH3kOSE51
Clu6771OHuwHmdbGUyJwU6vUvPN0Ff+o5q0otYo9ssMGloKSS7p2MxkMNbcs4OgvowXxhhmin/ew
UZqQdKAznK2a8ydwekLxtDZM8yYSlWkwoYUx01QkjWsuN4x3UwPdm6B299pJq73B2+jB9qAWRAQD
if7DIvM4XDgX3p2GUO4V87V4HvkCzs5rh/VtKNjy8BjHiEb/j73z2s0bSdf1rWyscw6YwwbWwf6z
crRs+YSQEzNZLKYqXv1+yvZgWvKCes35AD09LUvWTxaLX33hDTSoGeLhwXflTQKhGnZPzyB8QUaw
bwvE/ISQOw6sZDPKKSNjgoK8cdwRirAcTSZElHluqjD6DJMZd+hqKseTiHOsOyzVk7TG2E1vMque
t8B11UMwCTxoWhtoOJgOO+ZJWMlT/ZNplKPtiS1kClSPnpq+19WMv7fHi7Zfe6PYGA0U3srliCYF
bcRu9sQPiNftnhHBnbZI61f4zeeiCsddICZUR4q0v1PZ7H4sDf50B40UorcMnNuh7xzg4/0c3w+B
5DwllnW3NYK6Hy2/mM69vKcv0zBdu5LaGj9WwrKv0bzSR1fETkLxOnh3IAui+4QZP8B82OUXlpW7
XzSGRufjEM9Qrj2aocqdeEu7lrC6aYIYocB4wNYMSzcwHNHic2LhhA4505NJVl7T4R85TxLp1Rel
4+oAuYAl4Ek35T4dZVbuVDXc4sjOfJARnbuHja0ebXxXzkswEFvQivpHLRrnOXUGErU1ZHxIp0Ne
5wkMT0xHi/7jFAbdYbE4dbPO5zBjS+0odoq9nQ3lUVgQrbCNbC5kqqKzebHHPVpu1aVwkNYgs3fs
yw719g9j2Y4IVKmi2UHpw1FTIoDmoSV7J6peXAfAiU4Nctf7YV7FcRkgdXgCnx6UFJbxKkbD4hPd
W4tDbBGPNvndpez6Bb8Xsn/amRFdGiu/h8M0b+MkQyeHWcY2E0NzNY3JV2t2QIY4DQK5eTDuLJjg
V8nMq+GVbg6ZwTvrcie+RdhbnS06mM9DrDqXDfLFyCpTdUxkjFv6zfJ8yJPpCo3L6jIOky/Yp+N2
k2rkRWP9kukm37p+RWUQl7QVnbShVyb1E9LO6SGSTr4XLgNsi41+zGfk3mbgvmfV0NGz6apWu5hY
YablKWcHMAjAZdCRy9qrfC5qrC4oFXDvkypkJuvAW4ijjj6wk9TYogTuXN+rACEAnXPYlIFhTgH0
qS6tCORxwPiGHiuIZ93lBwc+2ibp1msM0flzO70bPKVvlrGlDzxXT8ngfvIygjWAiX2B2N6OTslL
0gIZSTIGHguiAbvBwuoe66Du4DqVf1r8Bq2H8n6NBaUCzgXoYCF/jfPzDVK6oCXK/iPGNuUtoheg
wtwTidV4nFd//mwpxiAuCpv4hNsHeyVDVr0Fo2zmoIa79NIkZX+3TP0d9NJab+wu5mh3TCGY19YN
oESNIAdM4r613Ut/tr75VjRdGcvQjST+bwrGYDR6Ev/TuEAuyRp1OQuhzmTdf/zP2Pp/Nbb2IYu9
B0v9ML7kr6bWv/7C76n1L1cNOzaedU7wk0f/T14+Beg/7NDGjd2xEYK0fUbT/5LQgTKBSk7ExJy0
fsz/+79+mnBgw2FIFEFkzNX+HUb+T2mcv0jn2HikgZ3FUPrnpDr0jH3bX4bVHYwg8qhYXyWMFVca
GbB/9aEJF3BYje+dVQp5bnqwmbhgLAPVWWsoYgDvbnXfypNEktowkhTyLVOyh6Wp7nOtg1ui7ADy
r0OQI40rzml7otbBnBf7NTD4WrWULskcJ/4HMqWkoTPRuETxbJk5hO06tW6ShhnFOWB5Oo3g9Zwu
/uGJSOPYtSBzoOazLEJeJD1Lkcstz5Mo7ucHMbPID1YLPG4v/Nz191m5IOnGWvpkJBVJGZ68M8e8
YEaYNS5QlQzdt/FeNn6znTDvuE6bJqeNRyDbLshgPLaNmz+uY+eduKluV6+T9WXJm+IRWw4SBNHk
JdDE4HpUdClXqFmHvEunl8RB1FYODYDNgtx0G4JW3SbdDEN2m6gVAth5CfcvQO1urRj/7JfFnvsL
lyS5dYwUnrrOs2q2zpC7ozlcAdvXD5Z2ppVeeVaVZtIiAjc6uoWhlc2p3Y39ybGz1DHwGQbolbpH
w7eQVwKhTkC7HLmu28xn/4kI/6uIgEnOu9q1T4XMkKd4JawF1Nr8pd9RIUJ4w8eEJwQx8lNXCyjJ
byxLjKtHFCGUkSC9gY+9B9frn1j15B+cLoBLiAJh6BJa/hUcEML1QuzOcW+PXRfE9L8THCLnD6w6
H089wq/kKoDHvBHWiucQxzOUdU5xzJAJubsuxkc6Ceij6R6NRA/6RfpZt3Fg0GNZ/gFnYViKSC9e
FHk2XXsdsq6JZEYZRKmT7mUEoizXBBMZtvVj16IhioZifNan42OK57WBaPUvNpmRLHa0G7MPmC20
T+5IwBHNAkxrRkPjW5C2mGDlWXLpaxW8tDaGHCTDdG08QU6zYdqfPI1hZ32vVKQ+QEFv1HcA/klU
nheDv1xTIewlgpxxpsoLGyZLfAxnNC8Wz0cLlhx98q+nkaCDJ3JnPVp+ABIZbN28F7So4ZfQUh+a
AnXZyPXUtSMV44Qqjz/XVQ3+cxjnmGXpXPfkqCXDwsShbVSFJrS56FKm8YJfhtPjD4cQ3xe/WduL
bCkQLYpXfxdIv/okywFctZP6OwstkW3NgO/JdUttwMVgYn30bI+YhIpbJtx2dPzJYycoWs+YJIPY
QMvpQ24POVB4JMk3/Yqs5pMYinmkWlJWsl8lsh2oEqV2f0iTrC62mKCN7k2P7kp/sJCDeZTgBV8m
wiiVWL2IZz/z4YMm6OwrKlJWGWvhjGIrcR6TKqB5pt3FecyKEVuUWpgpw+jVNiIm3QhTAa0CMyAa
qPk80dJRiSnUKQByRnNbS/bY+S1Mby8cRu8m8vKfNcJLSJHRZAo3/dTyczpv+DuBp6voUrRKPLsJ
XhPbYKSbVfoxmWkwhQgwzL7RasoBou4yFSRPzIc9hGXGNHnCvh0KgoyNqoUBKSN4GXAbzTQXxwVf
QKQYxsQ78/C0eRGosgxHf4QmvZFqWC8ShhjcZ+Nw6mUOJ2MJW2uAIsGiMKDxy4uxWuv8nPEtF7AA
XM1oGsAUQz41Fc+IKaJKk6UzGvsBRJByF6sIxXgS3dC9Tud6SQ/DmNootYq5ILlkaPMNlQ7QtagJ
AJKA3V2w4nhYHWsmPP0W0fR5mDcoK/ANykt+vQrNzcfrCLRxdSHnbeWi+JO1j7wzP2zQP1E5j2Ud
RvFMsmptfUtwE+nk2rcxQqyXPz8xjKZKHWYr9M6WGt7Cpp9d1rdcsvRpoSMcb2GcgsryF3dej1I6
/outGX5sAeB2F6EtxXPvAsDagE6QJwDWgX+XlSQJlQct7KzwCjnsodx73rZ3C35/5tXclsZn/TJn
0PSRwkRbTz+vMubQzU61RtNyC8WHiw1EyC6zQP1eJxKBWSRXBxC5Q7jwnIEq9esDEhRddehq80gh
U5o1Kc2Eb0SYGT+JAQUF2fF1oguQ4RRV+IBZ3Vocqw7FOLihPXoHS02EispenlDWdPSh6EX9gzEH
O7IMLbOnHDOmywIrbo64gpEORU6jJqRSKrVVUTUuuzHBDBwlhuUeGKq6nUstnj12GhOLbkKMpM7b
Bsc8PxGXYzxt6WjEaDC4Vk8j3YWfNzXIk2y1HCJjapBelIlOnniYjG48L3Luy1zDYKtRpn2mDTFQ
iZWuepjZxceS0dcB6QD8GOYsuJuKcfhaWigz0QvltaiTWj3EIYPYyJVsbFcukpthAS5D27e4O8AH
HqC9AC2RcZG1twuSlg4gS0Y6p5IgAmaSRF97UUYoxrVd7O3J8JAPcQckd7Ks9M9Qz2F9tcrTJxlF
RJAJmDYf2Cw3DHX8Pe5DLtzG0Vs2bg8kGeivL848ZeyC6jjPsVHTGdoJor2v544501zVZbeJqtz9
QI2HKDbm9d/9qPHOUzkWpxIl6G91EK1PcTap6ICDU3nZ02f87uHu8DgFgT4TDcAuXdagQwrrA54d
8olkccB9s6LZWCdxccRLpNy4yqovHQWYq6azebBj1ILazF6/FzpDswezt+ECmbwIrYAyAqDWrKn3
jOsM3c0F6R4m7pFzNq2yuiL3CnbBstAmxkMIDbUiXaPLIOsh+crmexAkOXoRMfIISDj0iF2MKr6G
JXHvNHCAUaZzIOZW8Tw4lzVlb3+3+h7SUjZoK0NGAAc07wBYiqsFpuymsqb0tp0l0URHQOMsMd3T
sKDoXXD/GJMB2Bd4Iu9SVJSUH1LhdU9LXssHSCO3eTD399qFI7Fkg3OfUqI8tBGlKq4uY3zTo0iB
5mQt6JDk9qfMXdSFn8aPa+aGHydoq8cO/xvICEvbGadRUYsTw2Hz4iM8I7BTnoR7OwzIHYQMTDHK
tHP7culWZjgprsx3gJ06RnMRPOFSOpuhxFOLWRDa0/t6sRkTI823fE6BmNdbRoUBogwN6JsTLmMY
cFqOX+9nD4n8WNnjowse9blw6V1zFCKPPJU+vSzbEmdz6LGrF4Q/FMf7BZ5V0/Xo2p9Nk/FKwHKg
ubcoEWLulY6XyCaUu9lP3AedWP6FVqVzVznh+GNG4PizTrKuf4FxUM93qFyn2QU6ftVZVld0ZXv5
ydVrepfnDijJEAkNqIlU6CNqmTUMVfgXmPIMnnUj5Qjby/VAhEC9+V6Pi7rsjYwMmsoMhIpxfobC
le6yBpfeRCTBjZqWjN5Qi8rxxgYLeg3NprqyU9CqOyQgrTsfCsAu8qdlz3JBQfJDdU7XqP1cTCM4
yE58SCdhn1e2fBo5EvfMdwLDXXt20Asvl3K4tHTgf1oW2iW8c1rSLh8c6Ip5fjFkPuTluJuupkjC
0aIdWkXuCGgBGSEcBYTyL5d89LnDGCeD3PfqHX5kEx1JbV2HPlvFLvLLZom7k1s7H1O6dpusDmkh
up3PfHM0TXy6Pw51HbEQ7lwO2J+TIgFUkmFgik4hR/gBlQNbbVxXeHdx5oe3MciGh076zN4lmh/c
T45m5qqQSx7xvZGMpYB2fAjtnoaRpOHjeEpsaf0Gh2RsmgcQkXMLD6SsDy4a/Dug2yUaIgbuSkMO
iggjrPy2MWwydBv1oy3lfKEHz/6IuiMBCimPKyLQfCrUgKP62CR3Hhymo2innC9dX1ygbdPf5wGs
uy2SJsseXUYoJPnSOeeTX053YJ/snUzDM9g8GCFVmf5gD3UK6rSZnvIp/wTYhL5/4GDTlmHK/GEG
nEVXWIH16QfvPBSNOikb/I6f5DF0wZDnMMI8hxXV2CDX4mgK5UFXecCb0IxIayrsw+n3cjrWObA3
0DH1UQACe2JAbW1moeQDij4RPgF9Wu45DhFMKfH1xrcG1hdINFtJ5z4HZjjgio7S/Qrm+6Lz4Wtt
7FxPF0r6tFpdVyExRTxF/gs9/m1EvPlW9lP4AwGSZV9UYbCe8mSsv4oo6k+JTNJ9bVIrRHGwnp01
ku70rjEaNs7lzC9R9IcMtY2neLpahOPuUl1jyTT3EEGjyL2oyma+XodYeB8436qrsa3hxmzRrm1u
y7HwtkMVIMbSqCy8Z4yPv0xgJQYHVpIWtIv/pXJcOzswEWL8N9vkgrBKqpuMQzaba3XJTGzYA35O
FIC3mF4jacAVMt6CyKu97BPDWYAqq0dfO/WT5wx94vs1XbAmAzR+6KtJXwZDEFz3bY6+N5NhawdC
k757V48Xyun1MW4LdesE4/CYLw2Dh/5CxKva9Ynb3zS4EH4NiZbHeezlOfT09Ciz+IlEbTlEg9zN
kfTvSvoOmDnPVYWWr2qymkbvujiHIlmx+ll8ycAfOXbGBo0brveTZ4svqmpqzJISt4YIAPZ/48FO
hH8JT7ECEg6e0tAXrQQio5WvEk6jKILpC73LRzHpFsKj/EV/bCyC21mqwiOcuui+gycpfjIm25/s
Sa+1X8YlEVcKMYFNEbMXzqqFcQX65Rq79qrMGS24fmB/LBr+C7MJCYbitqPdeghodkg0uYA+fVxz
MNu+J+Msus1c0d9y+p2NDSfocvpLb+/2V4Ps/zDuve2Kdhz++79MW+wvbTM/sT3DBccfM/Qd3w+p
zv/aNsMoAQB+Rl4bSemfLR6VaFDk7uOqo+FbIp3i+P7nBTT83nwgjqFx4KLSYkNtCwzp5C99OpR5
NE2voTu1UF8vAayL54HA/FJZI/xFt5u+omDt+9fZHE/emZTo9OntgDVbcwUurSby8WLvw7715U0j
Z+e6scJVnEsXCticj8l+rjoSQH9tU9K2JmSmm9leQkGPG+2DG1qp3EO2k6dimkgzgQe9dMG8jA+o
FkKvWEfHWZgOh7QZP6/UEwgLxYqCLUtRqiy8jFoEEzrnsYk88bzUevjGlml/xOvcPni4X2Es1xsA
SOjaAhlMXynsw5EVNrHTpsByrPRuRVp5OCQlhcMxzjr0CflBeeN3wgmPMndChYJW3D3/rIWbsHeu
338Iptvx+qFHQejTqYEwYNOcefPQKzJknA4ZPwfa1MtBATdlMyG1kf1qqX1V/zf73v0Pu8v8oj8+
CF100gAGge7b3RVLKri+5oNA4PCIRQz2Dmkang/vnv8yFDG1ddYpihAIjOL5/dv889Nj24sRKYAR
xTAT6Z9XW03QY4yY1oPwLIX7GC5LvCv6QpM/1vLUYe8aMpiNKAKspaFse//DHTQY3tw7LXDXjhPX
iTx4hW8WeSkDC6kZicmnA/hrMy8ZvOCo6t3Hthwom30n5OZnX3cXI5hmYP6ynQwgMIvqE8Ac5/Hn
Bf3H5vhvbI7pk78rSPz/6pehetXb/PU3/jnwcJN/QIFjRggX2SZA8hx/tTaZ8/8DpDttS6IYmNKQ
9uXvzmaEizgbnhEI4lMeisRsvd9jj4Bvwfvju5S0Pk2yf0uI2Hu9y8zlOLR12CsOu81G3uP1Ho+j
WTfNZPvfc3sV5Y/a1G02Yz+KbiyZxtLVT2VNJ+swaK/Ga3vA4u+rQvGlvYS/hhTOQVg+vZYKaQfm
kG2CXn4OFA/m7QdpN1aptxSx4RpuEMHNZgs4+tz76AnWEz4cCItOg3uDZL2IgOPBtV+wUJ4IsXU5
ZcyofZ0U6PutiIrGR8Q5ij7YKDooidwCKEak4tDOpeEgkIdigbv9m3fwtVoXkGvee4NH4n+MRUBw
v14dEKdONw5r8F0My5wwTMAOBSU+6XtedZVktACsrXKKtvnRh7LQj34E70yS4E+S+2mdJVMf3r8k
949LQtsRWQyfXjj9bTTJXl+S6Wg03SCzb4TboLqCQZVV56s/9UhvGvMwTLeaqECQ2cgTxhNyjEqQ
gJS26KqXDvA2ysfRhKrsOR3Jwc73a5qtgGlrxaPYj5Bk1qdchqml9uFa9eH1il8qP9Yk/kC+DxZg
gqTx/k29Pk/8yGaRAx8JGIp3yKk/xbL/cqaneaUKq6rb7/YCV+ohoEzv7jFr6Nbb9z+IN+ovMdV8
ECbjuPiGVAMsXmwW9y8fBHytT9ZQpd88nrbj7UWdVtg6uTZvuPKi0r9Zhi4wwmJhUFvjVjhZNN9X
CCuXP96/ktdpzM8rMTLjNmLjyEtwxL2+EofK1k5UGX6boVWF1wGMlRH0TGPBlDqnAQce+d9dZAYi
eHEENMLsiFV4c++Wk1lRV0fe13rqZQdcQQuEd2DRYYW9/M1nmU34r3Pb3B2By3fQwyHyITbpvr47
cFR1RQrsfsOcCwbOd5dZXw6UUkzsOxoEZolrHZpJ6fvL+sdOCthDofkHghxB982h6eFhLpOyGr4q
O4EQBQy2jud77EUKVvf9j3L+fISkvRzQIckowfuthHvZdU4FPa/5NgCZR3QFwGz7ocbutIfXi0hR
Jm5UsqZ2c9kVsg3tfTDn1fpUDpEQ3qapCYhUilSvyR26chC8IRsZwQt8bWWsT9Pi+408vX/RfzyY
AJYh6oewZRF3+mPK7aAR6yrXbr+2epRcBUrcVfljdjRWDV3XhKBQUjixY/p3i/Xng0l4KmQxKOX4
jIvehK3UcmwlZGB9WQPLcdct075iGrZRLHLk5hwPsFcN1NCvohed1zTOgdNImeA0ZSl3fiyadQHY
keOgN35BwalM0CIPXX0RNNof4t3frFL89tlygRFCCbwmEN5iJoyvN3CQLUI2k+y+5HHh8ioC+hnX
W5SFJZtqRZVcz7jAgn+6try04G0aWjQWLfJ+iAfA1Ss/01/ZgE35g0SZleH48yuARrPjo5f4KwD7
qSC6BGrKwk9DliQp3n0NjXLML4Gy83RaumAcwwgMAlfe5EzQCdEWHRc+0NWqju/SXIzqedUmhdgA
WYattUPizSPI22sR9iVOhz2Qq02fL1TOoNzL5nu4ABdwNh4Q6PWW1z8JPuGBy9aUQKm4RkeUCQWu
g6LKJyBL2LLsJ7pP69M6etH8OMs+nO+Hkj9ZNqhsEEGMWW7HM3Nz9LQRrAIHhCNhiVYgL3oKD4eb
6SCeg8vWyMa0wQYlJ5efDMEt8CNFGA1NiOqIyse7EZwmh5nugb+O24GGR6b3ZZbw0RbgU34cdwPz
aeAARHjtJYhcPfdxEcyn1J/74qr2W4S6Fwfj9gt4sno6x25ZsZdUTD6tdwi0OPqCDnLOYWmnozkz
kYJESwmQYj9iNdLBKwL6+vsGghI41rJpIzsJy50NKpQFDeyW7YfqowlidRPZVrNHcpARwr6IhG7K
7SDAtv7zd/Sit+CuFynV8ZYt1wHl9PI1YA0mtJX5aCWQfDlHG5J7yn6tKsJNCysXxAId6NOyjMBt
qT0mqnwnR+kRGW0rImvTIg1ZFqGjntsj0Jvt0mFwijJn1bVsGjSvyua+BWYWRQfYEWa7CMSPeKfm
NknYNZkLZRt/TQXS9AeAdCeNDmM2VjFWAb4qULppFHz9bafm0nQZCIxO+hBjjcyaoDWGYfkZDa+Z
yVi2ou0c70pHeXxPM4c2N1EmIlRXvZfObYbnkjGJ2UTuTBTYyxXWHQw0NzX7V3q9z1dZ7PXefJ4M
dGrLXac7n1dhKr2Yr6xsxF7QNEdHLgk+r/mgZSrNtdDlQ4pnC6iAV1DHgD8Qfl5DvJfmMPbM4K4p
YpO3pbgrFdcDprXBJ9ozfLFNPB1xWZgtmDXu54YVRDgL15fNymiS31STAvqncgRrHB3gRJgtalLr
+VHELf/uscPkBY7KkdhA6riSZfhLwXuupV5N8MgZxr2UvSfNK+0n5pdKpPh4Ejg9TPzfKBxvfoxQ
r2AVmM+LQZ9mZQ9lczXjnskv7CVgACgp5GJmV4PVluNOVMnqBCeoUowZMQl6TPKgSOYdLluRiUx5
jcTLIbStQwDPVXiHsdKZbyMZwZx2l822WG8DrRXbPx4gysNNgiaIqnyvlw4WG05QlaSjPda9vUXR
3CtuOpTnoVGQq5sn3BazRjUBlukAWKcY7LrQG6BATMG3qh4Ga7mo0iHiGlML29+vjE9QvHhpB6fl
Ztq01Fn3wLAx9dvrDuoeGIjQLnyoigRiws1+pHuiUWYVUJsB25K3K/RtXcQBTriO4uWFJWpFmA2/
rktgoQ9FsNXcc1IC3aKnLHOV57COkEt3IlBKqPWweeA6m50IuBjflQqHQr6yJzWwh1Kv6KvsAljr
yvd6d56kc70GHqESZXtWaYe0rMO0VdmWM/XXwxK6hFwkRiGK71uH8j7fd7pZ+F1Jb5soiCtpws61
C7iqMxraAqIDFLuh53ujTE1cquy5UXcJTVc2Uk7rnvAkfBWyfjDIiA4zq8i74LjjwIaae+lBAubp
9zq4iHXGTo/rYeXC0Y2b+GjfqRXXT7jkOJq1iDjlmxQs9LCP/docsuM49WxHhZo8I/Yolpr4oOPc
8m+UrRG33xCiAv8k+hFb133cyU6ihu+aFMtAdPVXfLCoRn7XIUR9szhL13tdcoQ4FvfJPsvLhebn
VK4rTLIYYZFdny5tCioVHuhD2ituHp5STbSf9RJxxVEJHHk+dE0e8WKXAL7YPDH9O1bw97ZuisV8
T/sdosjbFfwnVw7exYT7wWJc/uQgsMUae5E0/VIy0QzZ28jCx3gEfZ4GEbj93GFg5BaE3d2QVHJE
+nB1dPjZahdGgXaj6sfEdRNw9lL2RX8ethCJDmE3T+IrsDfknGXWwJ2AqhZ5+E2Lov9cEHPXQxW1
Xf3NB74hAazAgHhZVqdebtYEUO2G+fDYXQgvWASswRKjYbHtfQ9MywFcTDxfyx5QoBkP2o1z6dUc
q0BmRoh9Pc8Iu4BOxf1acgrP0kdgBM6fSelXueh640caQ9+NkJYen+kyTf5DWI/az/C0RBAPPlDt
anzPRML9p+zTNBtRAOEkq4HA1Mu67pKiRl35kLor43zFyzHR8aquFtt2MKJJoowxOAna+piBru44
+OiHnQ/IqWOzDIbG2Wp0JuCWh9mIlbPVuUZkh0mE3GZBnZ2ADI07jHOW9SJNWts+OouTuwcGmg5+
tCOOnpBbUi+wbkXVNf6HaejhMx5twI+i3yedrdSjGhXyCNYwtta9b/kDYvEtuxpCaxhKZM3mjClw
PYaRFEcYIdmqoH1FItwBPayrI2avJUNjAO8IeiTM+N0cEthPBRanKeP2Ww6oc1ZMK0fdf0/KwJsA
MEXIZ25cbwhG+zimbR8gxlXZQR0e08bCyBfFOqtC4zoUpLX595xZAULU2y5GzrLbMb/Qa7gPvdFD
W1C63Ex5+zv7tjWjLece/b8OWMeCCgDHksDcQgQfwKsL4e9Eush0Jp8C/Fid9BwFZGMpOmjiIPGu
Yf+3FqCp4ig9NZtjBVcc83L3sUkfJQc4r0PuhybCNYFtMszCQncuPZT41GYgFrxBLPHF2mcWKSlS
p4gjXAV5U3LKjC2WietRRxG/8zAFncn+QtxpiSmYB0H52mp/burkOPVNEX4CL9FyKY7ADDHB8HWk
1yCmPiBMBsNAZh9XFqt0xI2LLHixyd0sTIsA3wYXZVyYQwNB2BQqgoc1sL2fnTZcvVPiuzUpUetS
8VtnzdTQ/NyQlwBsYRTYSBMQm9rljF5Q5CQ1QaNiZIFEG5mTE5d4xZXKLI/47AkdvW59mP2g53td
ikFRS2HWgU7aDAzwuf4hKU2crPyo5kdw0Uy4ojYVgyNfmMuZfDUBtbQC0Jtk+GWBJ9MdQreM2kug
SzPHIjJTJpdqRWRSFqZ6Zo3Grg1H58dkDRqDeNBF84QMu9PSN4DYBwoQ8L4tA5afGK5NivSz3RMC
puWU+n2CYbTHOlYdzKpxGyaLuXrHSy0WUmB9nHS46cBu/4GGOAtrzI7MFUyDhQrE6Z8rsfa8QptJ
gHmjP9Tm/MauGcFI7Sqn1TGoRtg6LFlhkwfcB41Kg0+1dOg9/XqMHJiO80T5N42PcZ8q7tgrW4dn
NA1zBNGkBcKL8sW6lHaaPM9VFJTVKceep1nOfNLR+REksMlinVWY5pOU4NDyM4HCO7/LxgGCFHxx
tSnk47BnszT06xy1LRZbRvhTVYhVXqM8aLL5GWlyGZwg0g1zfAtjDIPeyzCNbK4H1rV5DzxP2tzq
XJFkPtaDb16RvulNwwsHdH4gnbHCfCkd3Kk+Fb1jNpiXTkXvHns3qsmzs1+naz7PGYfm1C0kqlvP
E2SBocfk4jSPodmPKQA1MmubFSh/gHXBmXXLn5ufJiuR6+1SxxHHpYPgA2dYnkNCpaEaTplJ5vHM
4GJ+vR7VCPnjsZ6WjocqBwJfc+kpb84+z/GSFfIEVL6KeKt79kKNBio5QXnwpW/2bt26SXvVAHtB
+S+rh9hhsMqM3yOpXTrNs52sueGz2lVyC7bB3dGsQLy53GGcScmXRUkhX2YJXAb1p2oS6A9QW/re
pb84Y9UiqOGyzxrbNUVgKZj7P9oIyfNA8BggvaTw5DmPOlj1hcf4W1+EuLup+ahcr69e5txRLEr6
K/MZMnsm1xi6WHK3hUK7C8jRr4o4XtuExEBlGSB2cEi9x1cZNQsW05Zlqa9oHyHeZVvINm+9XOSU
I3MuswHd1VB40yPMaA+8n7Vg+XVrYZ1jcvYQTh0tEYVWHLwb0HT8YSY69kc6pBlPbWxo6HY7FVtr
gt8ToljkKEnQrU+suom4q9NT8571kWgZAlI/sJ3CgI+ntZeuJlQKYnJ4EgjyjzmOsIqtf3JiJ6dU
qRDc+frr1Wvn2qRWtdUYuRbdd5jI7MZ5BhIJxGUx/SMr9bTZkpEdL+2NzZyw7VmQ1VTcQWKNLOTi
ROYVp1pGUTIMK5/kVS9ldkzR6ZnuQhWtw1k8KadGKsOlpuBgQ8YHVzQ1Qvo9hKhB8WsSf5TEqrJv
TSbqti5RHFjqz6pRVVnFW9rj8UWQIuGfwu1A58qt93CzTBX4q7CoU0iD9ABWuPMIoPShZqQ1xjhj
n/tzXLLRKZJsdv+Sty2PtHAmc+lTC2i42QPrT8dxjwioX11FguYIPwhNc70FnGUC1shjtGABVgN2
R2BAMcxhMpCj3vXidciPJHs8BEzkQLvbJLqNU5ld+X7X6H/oGTEvRNeKgU4UOG8brMg8YxCMi98X
lY6mzjQSLXmws1A5rpPNMEnu928+8m1XjTZVTHnKJNZ33JjE6XWbSou2je0xHL8E4WKmN7+2Ro3K
NkfX+3f350dBvyHH9czAiNHUm86qm2dinelOfCl8wIVknqHvYSKkCNbErvc/62c38K/9Y3y0aVN7
kDaQA/5zKjXYDpJCdeV9UV4zUchMeQN/AHSzn/Ma5rJB5RpPqY6gMeFmNdBEmes+RsxkhFB7TRfC
TDYSSl4Te35F5t+zj1ZmpkRAIxIbiktUJxa+ev/y/1gqENw2iS2K3pTj6Oi/fipKps2YLVHwMsIC
4jo4oExZyOFKCfX+R/2x5zwaw8jxh0yCXD9+2+8mjSpcRAjEC9Amb9KnVMfl8uSswMtdivQMtde/
ubm3IxSHB4OGixvwmbBk3Df7QAKpijP69y/A4U2MGhUv2+1UENnvMxf0n8bPknyfZELz9XcUv2x5
Q7RrgrP37/3tMjM1BdVFk5YxaeA4b3fkAjB0XpLM+0xPgtIRGQ+6VDEq9kTA9z/p7Sq7gWdzt0jk
8Gk0x940r5FZ62MPA6vPIEojYFOiNqV5gZY1h3zumqzx/Q+E6fZqfuIGjMF+Yh4CJny0j17vIIBu
K8FEy8+yZU6EKTpwB8IcQVHzXFPZYwuDklam82QbVUHOyfj+BWBn++YKQjaxAfcARI64dff1FVAl
5rUjohYTEltn7Z5ZFgZFdD3ypDz+SltmmZvUGKCIid+/m+IWws2UF00IwzQ/W34tToP5ImtE61/z
Fncw8agWVsRUORKGauniYRd7oxXjvONU4//n7syWm9ayMPwqVN/bpXm46HORmBAgYUzCgRuXiY0l
a4wmD0/f35bkYMnBwNlUt6p1Lk5Bwpa0tPea/3+hre21KYxlxXxHmha9qcLBZ1gCNfTVpLBLkkfq
OtvAoQh+IGa2IM68VtBdU8HvN0mCkfCt8grOtS2ACs0misn9B2HOrdTHt7FzWqOwxWmW8lh2k6DP
ce3RmkGgCadp5RS1x6epwlmeruCUJ2uTL9fI31muMjKTWrWpRJIlZpjQq9PiP9pwtqGBRDRtuj8g
5ulv7ZLIgoFmu+3nxHvQ8VmXKcP/kom7K4QH0KasT99SnNtDlStUrVvXaBx6Aejv6X5wCmVbGo+c
9Wd3aYkcY+m7VnANll0LRm+UHOq0KURY0BAy90iFh5ckbBiJpzn9GP0314GFKWhOgZ7hzNXl74MK
bUxj1ppv6X0OEtKfr/wIZq5bLVhr2ZWWF7/Vx2SA6KIvXydTZEHi5hj9XjILjKDvpXn+paJtf3dn
rmyxLVarVHhWp99L6x1pVndsi4Zwy6byBtK0V1FaQn8WhnGl3cZ5AcPBlPRlAUsNaVQiXX+1xjqc
UfCO+J9NwoZ9uTF1945gzYQdXDBgkYIh5BH1+3RN0yB5hJ0hHHV/SYTCdA1OhQc1skhrbUYiDeAA
/OIQMrxPpImDiOrITcUYXF5uFJjYIgaui0oRpFBCXxMQBMy9h6/A34YXMSSixvVpIfSUCjKgj0lX
OKfI/rhiaprLwo2scnNbRithmacJpQpY79YJkfPpWwlY4OF+Ft8U5WXRcGFhFvX+foYOg5yqakxv
HCOp78WEeeuNAIMK04SqRwU1tfeQJh2kAMmgyJK2f8oqyKJ8AgQF4ZqGLfKZxIIpmk6L8ikZhVGw
YijXVc5RhaTaT6Ng/WKrlwRMz+nJJDz2mWlNWNIW/qgWiSLSKFxpnJ2dw9TeilnOkfjgO3PFXYAm
4A7bTWqiUsmAwl9geuJLrlS8ljXTEVH8yaTIfJFYbktonEj27oqaB3ZvOiXLoZ9tVUgpkp/YW6f7
+eAYBwSpKQJnaWILgUF2VcQDb1A5Sjq9Dyvd/nuVQUVwoVEevbQCJzXI8XvFBY1n7ust9IDTSWow
cSYCd3VXLX1gVrFTxhRNl/qZO9qKaSde8XA7JX7N34WbvPLOPafSLmFIfR9RaruvUoNp4VY2gq+R
Wo71ln7e5LWn+Pk1FskTTNNeFUxGoCI+7agjV4BeaJpjDoqrGBOyhsHdaDcqCA4YSbI+z93snYFV
Ci6McKRfM32ogiFp+/Ccmnh4xzxf4xVT46gSrNKCdF4SrCnhFWr4ha4JE5QDbAhn5e6Bcd16mtk3
GvZ5lnpwgZ5NM8sjhbHMc4Z7xkAnbb2883WdCceOwiRuSCjM9HNQuvk8HKXZR8tgqBO5qZKJoeXq
gjLBNgWRR3H5fLN2fTrrjah6RQvyc3qBKxI23mr1qXQsi6z5lDkhwI+Smx1sPhPcz5FHtm9knAOs
f28UW+Wrti3yL8xRAE5emqCvNlb0OrBz/zmcIn4zq/KH7ZldZc2GoKyMMjNxFQwNR6G3IRLSP/YD
VGpzvtfmnatNY8YvhQm4UStTrNvTJ7p7oJub2TTKCTOPD9f3SOj3xLXL3HgO9CuiR2ij3Kgx+VW6
+IPrytAFC8wyid5TIoTx5PS9j3Z+/Zr06lCyQYn3+8BKM3cZnJ5Fc+YZE7jqIZi2i0iHZuQnZqJe
6bsZrt/S0DQaD1xXxSD3g8gNJLdaRa/MXF1D7o7Pg7k4Swh4wF54of0h1qLpBz+HMQpuANNNJ3oF
KeYL4PPWZBMWtH3RrGe9zazMfRWP4OrF3sLLTV6xgMcA50Ur4ig90wrVeK9Uq/hbVOrOVUx69n2l
bbVPrpgXfaYmqgIMJADUErns45EdWWRvAmpx6ppB9ErmbueQdhWUEsrsQl2aykzZFPr5ju/3E19I
FbuoIxLhBuAGIReAlFrfJVBHYDkMZ7ubG6UQvufr3gudoYOXm91mFkOK8lkfuZtJqS0pejxkI+vS
AL8ST05vAfPoMWzRrCn6QVQaxxgI2tV+ajCNKB949nxZUjggnQbyeePAWDxhSseuABIFzsSOCkh6
QZlFVHuSiDnDG/e6Sq2qOAvt5ejtTl0al9ARkjhjzOWXCFof8zwLRtcM7rOvtvr2RaxH+g050PBt
MuKjwUwDy9H5rthQdoG5c3pup64AARB8X8AT9G1rrfw3us00H5BL5qW/TNK3kLeFYrpHXkI85JW3
iqkF70exg4GwNur6QteKNTRPmb+8WTNxbAWbuMILwFznAvZYUgIA6LmiEIJN/GiYI+eKEejGJ5Ws
NhibIIAD7bRwhew6nxjZMg8OH9QimrU1cf4OvL6SlDDf3Z7OH3zDfDN60Fd3qQ/Z9SSA6OWNuhaI
oNN37LVXc9DgFBBdt/QjMcKHdrXuLVVFC7MI07lYpSvjFWkzZqBPy+3oNYlKyPhggEbTm8tsnupK
eAfTXXHl+67yflS5+sXpZ7GOtxauJupTY9ADnbj9ZsBsHZm5s2Ta35JRoSFxezL9kgBLryYQIZtn
D/Cwk+GIEqDmhUmucLLyLPPSox12Qp7Edc8peAJ+yBLL/tsvwkqkfkmhx6Pcu4aZMr980MHmW6W3
fLmEZsM4gxZMg+ocCHdNAMK89gy8wLkT7cz0xQixXKyCYnTtWgx/hCXTBgWbe9t3280acwYhanqx
BM4G6Fr1g6uIMi8epR5Vy7PwIRQT3+FyfV5R9LwzK0JTfJH8Y6HBWO5FoQ5TD8O0FHYi5aJzpvXl
73TXjym50lEHy+uGulJhheHyPKf34Xqdugy5SXyw7+fIL1Ff0pyyzl4o1lL7BJur/3cJPO6b4Ws+
qZ5qBYvw6a9zrH/YKS5Nc7SugR46yuvpGpXQYLMOFo5FfuDMXburr3R5bKka8smIqez5LheE2PHo
67ZarRlYYVWMqP3JY3Q7tesNCwQCt1mncxWsTW/D0imVM3HKDhfTyNqWsMvyQaxd6YVXfmgVkClV
7g2sk+UFM1OYm+5ON589J6tS9smuxQL80PD3EnTNwwgEDt2WmqDs0bqnZ8dgs4oxgavF0lasjw+W
mn/QQsgKbRK7r7GL5RsGJhSvUiOOXoYbXQVqZmPI7LDYvPNtz6EhOV5XMGGW+jc65x/MM+fBDz7+
RGRHLoNt0e9qcsTpmSao7ImsiiBhcx+MckHW+2F5i2dh5lCmG9CM59CRalbFsN91vrMYhZKZyTcP
Agkms8D+vX4BLj2/M91weaXY6+AWVtOSCglW4AIenhBxL1f2OcS6DMitn/r/BmfRvshkVsye1/Qw
78tFtv2wyLFG+X5gkPhpDRm7gcS/8Ivt7/7S6YWeLX6FmIa2Tf1gxzw+U/0sp5YIycwW5XwByZQ2
tmkNI89JPB8mMc5T/fcjxxqDChKJXjr66+vwKz/e6onXP/1mjRxP/86pR28E83L+73+hKoQd7cyP
rT/Jb7y+YYNQIWJ3VHJD7VseSgEJj0FJcHDUx59zw4Mt8qNNcPoNf1sK90kZF2IXMgIoPmQf00Rm
81dk0FvhYAu4zNkilSDUXX2xpw5l4LpjhYIIjgsIBnE1N/zvy2A2j/x44ueE//dFRwZUpNi+vyKF
3hrfpWBAw0SZgboMcb+4elIAsUSqGOyGQiO8uLAI/5Od0HuD7+cB3Az6X04I4iWJecksNS+JjT7c
CgC6mnHKGpHysN4eEvXmmRob/6igfkMZMP+5jr4JgpuN3lOJqqqO0ZWULoBfiAvpDEsIBJFW81D/
XAqGNgYLCvwY1V9f/YNgjoHmkpTbS4lYZ1hSAIcsKwS2ArhYqt2ASeqLk3V4EFyQjYDCTRjbGiEN
7jyQsNIJw+TUAcaPd4TWh/Hl4upJwUEdACAEufPdcgxrK9g0xksKQXfGvDikeDQz11dPJ6qKORb5
cQzk4A4CyRxpu6iNFbIWuAdG8/o9deCKKZ2KQnzf/nxw6gBCJWr8UgdBt8cQN1rU7Frj398Dqju2
gDsTPLd+4tC2Au3m0joRP5C5qZYmcrf11dWJcFwCt6YrRkV1imtwOpGcgtO4bf/cPOqg3fnGwNZb
zd87D8RNNDZAMLk3n4OTAqBOWcMgdCJNKURNxAKHdtG2iRVwkqk3N3tgeLGCgY8nqw7Q+HRVoxUb
lSgcwUMpuDY6kRYyOv0bKTT6Z0ARE70Hor4kpRQ1Z2xSKMXjbF+StzyUAt6B4eAbAJB+tBzD8g6I
cjRZKRhwelO147+eIiBWssADU51vUwuDUwR07onGK6lNQP6IeqHmiGbA+uodBdiNqXxQfiCTWl/N
2RvSUXDZoLJSUMauAFFbj2ehexRclXBCdJc6rSM9OLWoGrSjSkqBo4DaZ8ze3gnqhQsq/PcWBNcU
ggZ3FuDnUGVVAVaRblX8gpqxm93OgocKUQSNUGwzK7LVmIOTAg6SqCFIaQRDGdOpKxKGbRalbxbc
MbexYFX77kYOyyzALyefRdHJotCXRfz56AIc7gV075jkAcGjmAIxrPfHomvSwYKD8RcFaLtNDfTs
gstZod5IhqXdBQOUAodB8iwQN9LiD00LbT311dOIDmMBQDXQotm6SMPTCMx7lZWCYUL2JRKnB9/6
8CxY7hj+KerO9N/V1+CsIxAH6USKiJnYDMigaxVsiySaSlCyL68MzkPSUFLSvoE2Jj9ChYn6yVMn
gfIKrEbUG1s5D8hBhMzHlU0i4ho5osuCkPnJ10cRAPMQcynanw8ui6aR2pJ1kAwLRVC3/bXBQN8o
GGNaz3RC0+ZOA9oEuCuGrE0UxWaQBYAe2rRAv75U+wSih751IJsbDkgKeMlt3VMigUbRAO4cMDfN
SRDJ2UNr4JBKhUiLdHubbx/gUQC2IukZsBdQdqK08nRanR50AmtiEmh0h+YfEsYKKk+5KIFKM+ly
Rg41pdSjWMkd4xzbdMS2Obbh7QL0VOOuSZwFF65T8GOgDZ40C8BfOQwMVYbPbp9dGVasQMVZOpFI
sRXGPOJio90LOBuHGgGc1JjeNt2lTWdwZwH0mnSJjYiZl3NNvc2h9fIGNmkT1CWQ21ZjDk8jQEQh
ax11kuo6yaHHs9CzjjZ5A3CawEDaXTI4jdCOfJPSiyJiBOnukkh6UiPYzph2UcUkzdb8fHjRAsZb
OlpQyJdSbm3dxLrT5lAjUGaC3tYRyYVHKQ1ML4quSnkbCUiacaFtLa3ffiFa0lQxZ5SWpPoa3F4A
0yK6zeVOBJk0WCcEp+pjBeFwLzhir1BeoDurkcLw9AJSkM6qYiNRsgY9iM1b9rQjshnT8EN01W67
AUUNgIHbfkEJT8mkHZkkGoN1m13Qs5GU3QWltWjCaH4+OE8BWgX5DkWVFgsB5d6fBd7y8CzQqgt9
g0i6fs83Dksvkgg8mq78u03btGCAExHNuG1s0NsLdZ/mfirqwHLr9KxLV1jIJNKxTxqBrGF99XQB
GtHCncal/K4xB7YLLEaOSNoFUmq0pOM0W60PcJxHsDkKdH8Ntv3AgkdJVgp067pwqYAcfVIvEkNT
Z2JwEUel2Sz1DX/JOvzCLz3iYc49P5w/F6AVf5E/hYX50S/scRLHP29RIDXUA5BD5xdvtumiuXfT
/y7+/FenM77GaBz8cI/ZqO/T/vP2BY9v3bnX/q32f3npL7JZdu9BxiaAP+1jvplFwGmYlfJ1Fs0O
wQmcQfyy70/y7391nvPg+/9k4aeHsPwYJ/TodZ1cN/NB8XUfuO6kl37gLIDZeJbvX118xqYxW3bl
81nof0uy3rztpstTem2GxGazeXL41E0PsfzKYCXvC/++LDqL16AN2cUni3C2nmWLw5Wbjk/plVu4
zbPk2zPGwpXR1+6Y86aZUPYuF0jdn3d3YdOhJrvyi0XCbPbuyk3bk+zKl0jc9w8lDlOkYGGRXfjl
fOZ1NmDbmyO9bhj6ceJ3T2TT8CG9dDz3Zz0t0vTaSq+crLsfr2lpl1329bFuapoepBdmgfI+2O63
Qa32REln/xfC9PwzE3CVlH5+JOame032sa9nftzRHtThRN1fft1sG87i+X6l2pg3xXT5pfN8du+V
+aIoOnu6LVdLr+/fQzA364Itm1Kw/NLYgjwpOju7LbDKr50zaDb307Sjm9rK3Z9YPSmz/tKiMiy9
dBIXPR3CYEBRaJNd+c3ia9YfYdfWsOSXrmZdu0USRpSF5BdeP7ucRWnu+V2zzvoC6/on1n+1yPJF
R1NRzRHVjD+x+PVi4993zFhbKvoTi39mcPP+MWuV0uAepZdOssJ7dj7LEixl93A2BY4/c4PJLOif
/QbKLrv8W8/vSrzBAEovG4R4JN2oBnihgFFIL50tln08e918Kbvwu0Uc59uwmvXCBGZZieqE7PIf
vGS+ePYyP7JtTdpfdvmPSfmDjdhm1P/MDY43olieVLXs8jdIfwHJW8elaNPA8mtvulFlm1iVXfe2
mHn7Nxc6pc1Uyi57t8giLFtn5QZ2Ir2yT2TT295tCVJ26U8z7A4zrLpHs+2Bkl58kRfP7p56+CY3
Kr2+n98nzNzoeG56k3GUXnubwEGx7HzNJot3euWnMk2PNCLH+ac9PchT/6ybXBO/cR8uZtlf/wEA
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image" Target="../media/image3.emf"/><Relationship Id="rId7" Type="http://schemas.openxmlformats.org/officeDocument/2006/relationships/chart" Target="../charts/chart2.xml"/><Relationship Id="rId12" Type="http://schemas.microsoft.com/office/2014/relationships/chartEx" Target="../charts/chartEx1.xml"/><Relationship Id="rId2" Type="http://schemas.openxmlformats.org/officeDocument/2006/relationships/image" Target="../media/image2.emf"/><Relationship Id="rId1" Type="http://schemas.openxmlformats.org/officeDocument/2006/relationships/chart" Target="../charts/chart1.xml"/><Relationship Id="rId6" Type="http://schemas.openxmlformats.org/officeDocument/2006/relationships/image" Target="../media/image6.emf"/><Relationship Id="rId11" Type="http://schemas.openxmlformats.org/officeDocument/2006/relationships/chart" Target="../charts/chart6.xml"/><Relationship Id="rId5" Type="http://schemas.openxmlformats.org/officeDocument/2006/relationships/image" Target="../media/image5.emf"/><Relationship Id="rId15" Type="http://schemas.openxmlformats.org/officeDocument/2006/relationships/chart" Target="../charts/chart8.xml"/><Relationship Id="rId10" Type="http://schemas.openxmlformats.org/officeDocument/2006/relationships/chart" Target="../charts/chart5.xml"/><Relationship Id="rId4" Type="http://schemas.openxmlformats.org/officeDocument/2006/relationships/image" Target="../media/image4.emf"/><Relationship Id="rId9" Type="http://schemas.openxmlformats.org/officeDocument/2006/relationships/chart" Target="../charts/chart4.xml"/><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oneCellAnchor>
    <xdr:from>
      <xdr:col>0</xdr:col>
      <xdr:colOff>207433</xdr:colOff>
      <xdr:row>22</xdr:row>
      <xdr:rowOff>140969</xdr:rowOff>
    </xdr:from>
    <xdr:ext cx="4931834" cy="2009775"/>
    <xdr:sp macro="" textlink="">
      <xdr:nvSpPr>
        <xdr:cNvPr id="246" name="Shape 17">
          <a:extLst>
            <a:ext uri="{FF2B5EF4-FFF2-40B4-BE49-F238E27FC236}">
              <a16:creationId xmlns:a16="http://schemas.microsoft.com/office/drawing/2014/main" id="{A7164CD1-5B21-40D8-9419-A40401CB2519}"/>
            </a:ext>
          </a:extLst>
        </xdr:cNvPr>
        <xdr:cNvSpPr/>
      </xdr:nvSpPr>
      <xdr:spPr>
        <a:xfrm>
          <a:off x="207433" y="4052569"/>
          <a:ext cx="4931834"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145838</xdr:rowOff>
    </xdr:from>
    <xdr:ext cx="11836400" cy="2065866"/>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23838"/>
          <a:ext cx="11836400" cy="2065866"/>
          <a:chOff x="0" y="2742833"/>
          <a:chExt cx="10714994" cy="2065866"/>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42833"/>
            <a:ext cx="10714994" cy="2065866"/>
            <a:chOff x="152400" y="1962503"/>
            <a:chExt cx="12542766" cy="2238022"/>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75766" y="1962503"/>
              <a:ext cx="2819400" cy="2228850"/>
              <a:chOff x="9875766" y="1857767"/>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75766" y="1857767"/>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139065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3994785"/>
          <a:ext cx="4991100" cy="2009775"/>
        </a:xfrm>
        <a:prstGeom prst="roundRect">
          <a:avLst>
            <a:gd name="adj" fmla="val 5729"/>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23</xdr:row>
      <xdr:rowOff>20955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228600" y="405193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a:t>
          </a:r>
          <a:r>
            <a:rPr lang="en-US" sz="1050" b="0">
              <a:solidFill>
                <a:schemeClr val="lt1"/>
              </a:solidFill>
              <a:latin typeface="Lato"/>
              <a:ea typeface="Lato"/>
              <a:cs typeface="Lato"/>
              <a:sym typeface="Lato"/>
            </a:rPr>
            <a:t>STATE</a:t>
          </a:r>
          <a:endParaRPr sz="1050" b="0">
            <a:latin typeface="Lato"/>
            <a:ea typeface="Lato"/>
            <a:cs typeface="Lato"/>
            <a:sym typeface="Lato"/>
          </a:endParaRPr>
        </a:p>
      </xdr:txBody>
    </xdr:sp>
    <xdr:clientData fLocksWithSheet="0"/>
  </xdr:oneCellAnchor>
  <xdr:oneCellAnchor>
    <xdr:from>
      <xdr:col>8</xdr:col>
      <xdr:colOff>571500</xdr:colOff>
      <xdr:row>22</xdr:row>
      <xdr:rowOff>140970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326380" y="399669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23</xdr:row>
      <xdr:rowOff>11430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396865" y="404241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169332</xdr:rowOff>
    </xdr:from>
    <xdr:ext cx="3377142" cy="1994747"/>
    <xdr:sp macro="" textlink="">
      <xdr:nvSpPr>
        <xdr:cNvPr id="19" name="Shape 19">
          <a:extLst>
            <a:ext uri="{FF2B5EF4-FFF2-40B4-BE49-F238E27FC236}">
              <a16:creationId xmlns:a16="http://schemas.microsoft.com/office/drawing/2014/main" id="{00000000-0008-0000-0100-000013000000}"/>
            </a:ext>
          </a:extLst>
        </xdr:cNvPr>
        <xdr:cNvSpPr/>
      </xdr:nvSpPr>
      <xdr:spPr>
        <a:xfrm>
          <a:off x="8764058" y="4080932"/>
          <a:ext cx="3377142" cy="1994747"/>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23</xdr:row>
      <xdr:rowOff>41910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8844915" y="407289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165735</xdr:colOff>
      <xdr:row>2</xdr:row>
      <xdr:rowOff>83820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65735" y="439420"/>
          <a:ext cx="11801475" cy="1438275"/>
          <a:chOff x="0" y="3060863"/>
          <a:chExt cx="10692000" cy="1438276"/>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6"/>
            <a:chOff x="152399" y="453254"/>
            <a:chExt cx="12498639" cy="1383568"/>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0"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8"/>
              <a:chOff x="152399" y="459938"/>
              <a:chExt cx="2667001" cy="1359338"/>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6999" cy="1104901"/>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464820</xdr:colOff>
      <xdr:row>6</xdr:row>
      <xdr:rowOff>15240</xdr:rowOff>
    </xdr:from>
    <xdr:to>
      <xdr:col>3</xdr:col>
      <xdr:colOff>541019</xdr:colOff>
      <xdr:row>8</xdr:row>
      <xdr:rowOff>53340</xdr:rowOff>
    </xdr:to>
    <xdr:graphicFrame macro="">
      <xdr:nvGraphicFramePr>
        <xdr:cNvPr id="40" name="Chart 39">
          <a:extLst>
            <a:ext uri="{FF2B5EF4-FFF2-40B4-BE49-F238E27FC236}">
              <a16:creationId xmlns:a16="http://schemas.microsoft.com/office/drawing/2014/main" id="{89177AE6-016B-4ADA-9466-C5BE67C53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289560</xdr:colOff>
      <xdr:row>4</xdr:row>
      <xdr:rowOff>53340</xdr:rowOff>
    </xdr:from>
    <xdr:to>
      <xdr:col>4</xdr:col>
      <xdr:colOff>60960</xdr:colOff>
      <xdr:row>10</xdr:row>
      <xdr:rowOff>30480</xdr:rowOff>
    </xdr:to>
    <xdr:grpSp>
      <xdr:nvGrpSpPr>
        <xdr:cNvPr id="46" name="Group 45">
          <a:extLst>
            <a:ext uri="{FF2B5EF4-FFF2-40B4-BE49-F238E27FC236}">
              <a16:creationId xmlns:a16="http://schemas.microsoft.com/office/drawing/2014/main" id="{6836222F-37D3-4B5E-956B-A512F2389AB4}"/>
            </a:ext>
          </a:extLst>
        </xdr:cNvPr>
        <xdr:cNvGrpSpPr/>
      </xdr:nvGrpSpPr>
      <xdr:grpSpPr>
        <a:xfrm>
          <a:off x="289560" y="764540"/>
          <a:ext cx="2142067" cy="1043940"/>
          <a:chOff x="289560" y="764540"/>
          <a:chExt cx="2142067" cy="1043940"/>
        </a:xfrm>
      </xdr:grpSpPr>
      <xdr:sp macro="" textlink="KPI!B17">
        <xdr:nvSpPr>
          <xdr:cNvPr id="39" name="Rectangle: Rounded Corners 38">
            <a:extLst>
              <a:ext uri="{FF2B5EF4-FFF2-40B4-BE49-F238E27FC236}">
                <a16:creationId xmlns:a16="http://schemas.microsoft.com/office/drawing/2014/main" id="{7635EE05-8587-4121-9936-93D6FCB40E4D}"/>
              </a:ext>
            </a:extLst>
          </xdr:cNvPr>
          <xdr:cNvSpPr/>
        </xdr:nvSpPr>
        <xdr:spPr>
          <a:xfrm>
            <a:off x="289560" y="764540"/>
            <a:ext cx="2126827" cy="23114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EABD228-145A-4796-A706-B55E5BEF548B}" type="TxLink">
              <a:rPr lang="en-US" sz="1600" b="0" i="0" u="none" strike="noStrike">
                <a:solidFill>
                  <a:schemeClr val="bg1"/>
                </a:solidFill>
                <a:latin typeface="Arial Black" panose="020B0A04020102020204" pitchFamily="34" charset="0"/>
                <a:cs typeface="Calibri"/>
              </a:rPr>
              <a:pPr algn="ctr"/>
              <a:t> $22,97,200.86 </a:t>
            </a:fld>
            <a:endParaRPr lang="en-US" sz="1600">
              <a:solidFill>
                <a:schemeClr val="bg1"/>
              </a:solidFill>
              <a:latin typeface="Arial Black" panose="020B0A04020102020204" pitchFamily="34" charset="0"/>
            </a:endParaRPr>
          </a:p>
        </xdr:txBody>
      </xdr:sp>
      <xdr:sp macro="" textlink="KPI!B17">
        <xdr:nvSpPr>
          <xdr:cNvPr id="43" name="Rectangle: Rounded Corners 42">
            <a:extLst>
              <a:ext uri="{FF2B5EF4-FFF2-40B4-BE49-F238E27FC236}">
                <a16:creationId xmlns:a16="http://schemas.microsoft.com/office/drawing/2014/main" id="{AA0370D7-2378-442B-9FB3-8BF529EC3E8F}"/>
              </a:ext>
            </a:extLst>
          </xdr:cNvPr>
          <xdr:cNvSpPr/>
        </xdr:nvSpPr>
        <xdr:spPr>
          <a:xfrm>
            <a:off x="304800" y="1574800"/>
            <a:ext cx="2126827" cy="2336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chemeClr val="bg1"/>
                </a:solidFill>
                <a:latin typeface="Arial Black" panose="020B0A04020102020204" pitchFamily="34" charset="0"/>
              </a:rPr>
              <a:t>YOY</a:t>
            </a:r>
            <a:r>
              <a:rPr lang="en-US" sz="1600" baseline="0">
                <a:solidFill>
                  <a:schemeClr val="bg1"/>
                </a:solidFill>
                <a:latin typeface="Arial Black" panose="020B0A04020102020204" pitchFamily="34" charset="0"/>
              </a:rPr>
              <a:t> </a:t>
            </a:r>
            <a:r>
              <a:rPr lang="en-US" sz="1200" baseline="0">
                <a:solidFill>
                  <a:schemeClr val="bg1"/>
                </a:solidFill>
                <a:latin typeface="Arial Black" panose="020B0A04020102020204" pitchFamily="34" charset="0"/>
              </a:rPr>
              <a:t>GROWTH</a:t>
            </a:r>
            <a:endParaRPr lang="en-US" sz="1200">
              <a:solidFill>
                <a:schemeClr val="bg1"/>
              </a:solidFill>
              <a:latin typeface="Arial Black" panose="020B0A040201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448734</xdr:colOff>
          <xdr:row>9</xdr:row>
          <xdr:rowOff>16934</xdr:rowOff>
        </xdr:from>
        <xdr:to>
          <xdr:col>4</xdr:col>
          <xdr:colOff>322580</xdr:colOff>
          <xdr:row>10</xdr:row>
          <xdr:rowOff>52494</xdr:rowOff>
        </xdr:to>
        <xdr:pic>
          <xdr:nvPicPr>
            <xdr:cNvPr id="45" name="Picture 44">
              <a:extLst>
                <a:ext uri="{FF2B5EF4-FFF2-40B4-BE49-F238E27FC236}">
                  <a16:creationId xmlns:a16="http://schemas.microsoft.com/office/drawing/2014/main" id="{AEAECFB3-A1BE-4CF7-8A11-395B9F9FD6C0}"/>
                </a:ext>
              </a:extLst>
            </xdr:cNvPr>
            <xdr:cNvPicPr>
              <a:picLocks noChangeAspect="1" noChangeArrowheads="1"/>
              <a:extLst>
                <a:ext uri="{84589F7E-364E-4C9E-8A38-B11213B215E9}">
                  <a14:cameraTool cellRange="'KPI YOY'!$H$8" spid="_x0000_s2280"/>
                </a:ext>
              </a:extLst>
            </xdr:cNvPicPr>
          </xdr:nvPicPr>
          <xdr:blipFill>
            <a:blip xmlns:r="http://schemas.openxmlformats.org/officeDocument/2006/relationships" r:embed="rId2"/>
            <a:srcRect/>
            <a:stretch>
              <a:fillRect/>
            </a:stretch>
          </xdr:blipFill>
          <xdr:spPr bwMode="auto">
            <a:xfrm>
              <a:off x="1634067" y="1617134"/>
              <a:ext cx="1059180" cy="21336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4</xdr:col>
      <xdr:colOff>289558</xdr:colOff>
      <xdr:row>4</xdr:row>
      <xdr:rowOff>53338</xdr:rowOff>
    </xdr:from>
    <xdr:to>
      <xdr:col>20</xdr:col>
      <xdr:colOff>3388</xdr:colOff>
      <xdr:row>10</xdr:row>
      <xdr:rowOff>30480</xdr:rowOff>
    </xdr:to>
    <xdr:grpSp>
      <xdr:nvGrpSpPr>
        <xdr:cNvPr id="69" name="Group 68">
          <a:extLst>
            <a:ext uri="{FF2B5EF4-FFF2-40B4-BE49-F238E27FC236}">
              <a16:creationId xmlns:a16="http://schemas.microsoft.com/office/drawing/2014/main" id="{0E80397C-9F5F-4ABE-AFFD-B82ABE5BD9AA}"/>
            </a:ext>
          </a:extLst>
        </xdr:cNvPr>
        <xdr:cNvGrpSpPr/>
      </xdr:nvGrpSpPr>
      <xdr:grpSpPr>
        <a:xfrm>
          <a:off x="2660225" y="764538"/>
          <a:ext cx="9196496" cy="1043942"/>
          <a:chOff x="289560" y="764538"/>
          <a:chExt cx="9196496" cy="1043942"/>
        </a:xfrm>
      </xdr:grpSpPr>
      <xdr:sp macro="" textlink="KPI!$E$17">
        <xdr:nvSpPr>
          <xdr:cNvPr id="70" name="Rectangle: Rounded Corners 69">
            <a:extLst>
              <a:ext uri="{FF2B5EF4-FFF2-40B4-BE49-F238E27FC236}">
                <a16:creationId xmlns:a16="http://schemas.microsoft.com/office/drawing/2014/main" id="{49ECD55E-DC0E-4D09-9D91-A666DA552334}"/>
              </a:ext>
            </a:extLst>
          </xdr:cNvPr>
          <xdr:cNvSpPr/>
        </xdr:nvSpPr>
        <xdr:spPr>
          <a:xfrm>
            <a:off x="289560" y="764540"/>
            <a:ext cx="2126827" cy="23114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32D386-5C90-44D9-80E4-C7AAD6DDF6E3}" type="TxLink">
              <a:rPr lang="en-US" sz="1600" b="0" i="0" u="none" strike="noStrike">
                <a:solidFill>
                  <a:schemeClr val="bg1"/>
                </a:solidFill>
                <a:latin typeface="Arial Black" panose="020B0A04020102020204" pitchFamily="34" charset="0"/>
                <a:cs typeface="Calibri"/>
              </a:rPr>
              <a:pPr algn="ctr"/>
              <a:t> $2,86,397.02 </a:t>
            </a:fld>
            <a:endParaRPr lang="en-US" sz="1600">
              <a:solidFill>
                <a:schemeClr val="bg1"/>
              </a:solidFill>
              <a:latin typeface="Arial Black" panose="020B0A04020102020204" pitchFamily="34" charset="0"/>
            </a:endParaRPr>
          </a:p>
        </xdr:txBody>
      </xdr:sp>
      <xdr:sp macro="" textlink="KPI!X33">
        <xdr:nvSpPr>
          <xdr:cNvPr id="71" name="Rectangle: Rounded Corners 70">
            <a:extLst>
              <a:ext uri="{FF2B5EF4-FFF2-40B4-BE49-F238E27FC236}">
                <a16:creationId xmlns:a16="http://schemas.microsoft.com/office/drawing/2014/main" id="{30BFC75E-F714-4992-BF9E-605F33E64AF6}"/>
              </a:ext>
            </a:extLst>
          </xdr:cNvPr>
          <xdr:cNvSpPr/>
        </xdr:nvSpPr>
        <xdr:spPr>
          <a:xfrm>
            <a:off x="304800" y="1574800"/>
            <a:ext cx="2126827" cy="2336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chemeClr val="bg1"/>
                </a:solidFill>
                <a:latin typeface="Arial Black" panose="020B0A04020102020204" pitchFamily="34" charset="0"/>
              </a:rPr>
              <a:t>YOY</a:t>
            </a:r>
            <a:r>
              <a:rPr lang="en-US" sz="1600" baseline="0">
                <a:solidFill>
                  <a:schemeClr val="bg1"/>
                </a:solidFill>
                <a:latin typeface="Arial Black" panose="020B0A04020102020204" pitchFamily="34" charset="0"/>
              </a:rPr>
              <a:t> </a:t>
            </a:r>
            <a:r>
              <a:rPr lang="en-US" sz="1200" baseline="0">
                <a:solidFill>
                  <a:schemeClr val="bg1"/>
                </a:solidFill>
                <a:latin typeface="Arial Black" panose="020B0A04020102020204" pitchFamily="34" charset="0"/>
              </a:rPr>
              <a:t>GROWTH</a:t>
            </a:r>
            <a:endParaRPr lang="en-US" sz="1200">
              <a:solidFill>
                <a:schemeClr val="bg1"/>
              </a:solidFill>
              <a:latin typeface="Arial Black" panose="020B0A04020102020204" pitchFamily="34" charset="0"/>
            </a:endParaRPr>
          </a:p>
        </xdr:txBody>
      </xdr:sp>
      <xdr:sp macro="" textlink="KPI!$H$17">
        <xdr:nvSpPr>
          <xdr:cNvPr id="226" name="Rectangle: Rounded Corners 225">
            <a:extLst>
              <a:ext uri="{FF2B5EF4-FFF2-40B4-BE49-F238E27FC236}">
                <a16:creationId xmlns:a16="http://schemas.microsoft.com/office/drawing/2014/main" id="{4CE53CD1-4FE5-4C5C-A913-82CC6322A8BE}"/>
              </a:ext>
            </a:extLst>
          </xdr:cNvPr>
          <xdr:cNvSpPr/>
        </xdr:nvSpPr>
        <xdr:spPr>
          <a:xfrm>
            <a:off x="2702560" y="773007"/>
            <a:ext cx="2126827" cy="23114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8A7D63D-5C77-4B72-996C-40F13B9E6FE9}" type="TxLink">
              <a:rPr lang="en-US" sz="1600" b="0" i="0" u="none" strike="noStrike">
                <a:solidFill>
                  <a:schemeClr val="bg1"/>
                </a:solidFill>
                <a:latin typeface="Arial Black" panose="020B0A04020102020204" pitchFamily="34" charset="0"/>
                <a:cs typeface="Calibri"/>
              </a:rPr>
              <a:pPr algn="ctr"/>
              <a:t># 37873</a:t>
            </a:fld>
            <a:endParaRPr lang="en-US" sz="1600">
              <a:solidFill>
                <a:schemeClr val="bg1"/>
              </a:solidFill>
              <a:latin typeface="Arial Black" panose="020B0A04020102020204" pitchFamily="34" charset="0"/>
            </a:endParaRPr>
          </a:p>
        </xdr:txBody>
      </xdr:sp>
      <xdr:sp macro="" textlink="KPI!X33">
        <xdr:nvSpPr>
          <xdr:cNvPr id="227" name="Rectangle: Rounded Corners 226">
            <a:extLst>
              <a:ext uri="{FF2B5EF4-FFF2-40B4-BE49-F238E27FC236}">
                <a16:creationId xmlns:a16="http://schemas.microsoft.com/office/drawing/2014/main" id="{0C3FEB5F-BC82-4426-9BAF-6BE2D7FE13A6}"/>
              </a:ext>
            </a:extLst>
          </xdr:cNvPr>
          <xdr:cNvSpPr/>
        </xdr:nvSpPr>
        <xdr:spPr>
          <a:xfrm>
            <a:off x="2734733" y="1557866"/>
            <a:ext cx="2126827" cy="2336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chemeClr val="bg1"/>
                </a:solidFill>
                <a:latin typeface="Arial Black" panose="020B0A04020102020204" pitchFamily="34" charset="0"/>
              </a:rPr>
              <a:t>YOY</a:t>
            </a:r>
            <a:r>
              <a:rPr lang="en-US" sz="1600" baseline="0">
                <a:solidFill>
                  <a:schemeClr val="bg1"/>
                </a:solidFill>
                <a:latin typeface="Arial Black" panose="020B0A04020102020204" pitchFamily="34" charset="0"/>
              </a:rPr>
              <a:t> </a:t>
            </a:r>
            <a:r>
              <a:rPr lang="en-US" sz="1200" baseline="0">
                <a:solidFill>
                  <a:schemeClr val="bg1"/>
                </a:solidFill>
                <a:latin typeface="Arial Black" panose="020B0A04020102020204" pitchFamily="34" charset="0"/>
              </a:rPr>
              <a:t>GROWTH</a:t>
            </a:r>
            <a:endParaRPr lang="en-US" sz="1200">
              <a:solidFill>
                <a:schemeClr val="bg1"/>
              </a:solidFill>
              <a:latin typeface="Arial Black" panose="020B0A04020102020204" pitchFamily="34" charset="0"/>
            </a:endParaRPr>
          </a:p>
        </xdr:txBody>
      </xdr:sp>
      <xdr:sp macro="" textlink="KPI!X33">
        <xdr:nvSpPr>
          <xdr:cNvPr id="228" name="Rectangle: Rounded Corners 227">
            <a:extLst>
              <a:ext uri="{FF2B5EF4-FFF2-40B4-BE49-F238E27FC236}">
                <a16:creationId xmlns:a16="http://schemas.microsoft.com/office/drawing/2014/main" id="{19ECD34B-D6DA-4C22-AE18-FEF5CEAD60FC}"/>
              </a:ext>
            </a:extLst>
          </xdr:cNvPr>
          <xdr:cNvSpPr/>
        </xdr:nvSpPr>
        <xdr:spPr>
          <a:xfrm>
            <a:off x="5037668" y="1549400"/>
            <a:ext cx="2126827" cy="2336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chemeClr val="bg1"/>
                </a:solidFill>
                <a:latin typeface="Arial Black" panose="020B0A04020102020204" pitchFamily="34" charset="0"/>
              </a:rPr>
              <a:t>YOY</a:t>
            </a:r>
            <a:r>
              <a:rPr lang="en-US" sz="1600" baseline="0">
                <a:solidFill>
                  <a:schemeClr val="bg1"/>
                </a:solidFill>
                <a:latin typeface="Arial Black" panose="020B0A04020102020204" pitchFamily="34" charset="0"/>
              </a:rPr>
              <a:t> </a:t>
            </a:r>
            <a:r>
              <a:rPr lang="en-US" sz="1200" baseline="0">
                <a:solidFill>
                  <a:schemeClr val="bg1"/>
                </a:solidFill>
                <a:latin typeface="Arial Black" panose="020B0A04020102020204" pitchFamily="34" charset="0"/>
              </a:rPr>
              <a:t>GROWTH</a:t>
            </a:r>
            <a:endParaRPr lang="en-US" sz="1200">
              <a:solidFill>
                <a:schemeClr val="bg1"/>
              </a:solidFill>
              <a:latin typeface="Arial Black" panose="020B0A04020102020204" pitchFamily="34" charset="0"/>
            </a:endParaRPr>
          </a:p>
        </xdr:txBody>
      </xdr:sp>
      <xdr:sp macro="" textlink="KPI!X33">
        <xdr:nvSpPr>
          <xdr:cNvPr id="229" name="Rectangle: Rounded Corners 228">
            <a:extLst>
              <a:ext uri="{FF2B5EF4-FFF2-40B4-BE49-F238E27FC236}">
                <a16:creationId xmlns:a16="http://schemas.microsoft.com/office/drawing/2014/main" id="{10CA1779-CD9A-42DD-88D8-590B9A4A4B5F}"/>
              </a:ext>
            </a:extLst>
          </xdr:cNvPr>
          <xdr:cNvSpPr/>
        </xdr:nvSpPr>
        <xdr:spPr>
          <a:xfrm>
            <a:off x="7349068" y="1549400"/>
            <a:ext cx="2126827" cy="2336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chemeClr val="bg1"/>
                </a:solidFill>
                <a:latin typeface="Arial Black" panose="020B0A04020102020204" pitchFamily="34" charset="0"/>
              </a:rPr>
              <a:t>YOY</a:t>
            </a:r>
            <a:r>
              <a:rPr lang="en-US" sz="1600" baseline="0">
                <a:solidFill>
                  <a:schemeClr val="bg1"/>
                </a:solidFill>
                <a:latin typeface="Arial Black" panose="020B0A04020102020204" pitchFamily="34" charset="0"/>
              </a:rPr>
              <a:t> </a:t>
            </a:r>
            <a:r>
              <a:rPr lang="en-US" sz="1200" baseline="0">
                <a:solidFill>
                  <a:schemeClr val="bg1"/>
                </a:solidFill>
                <a:latin typeface="Arial Black" panose="020B0A04020102020204" pitchFamily="34" charset="0"/>
              </a:rPr>
              <a:t>GROWTH</a:t>
            </a:r>
            <a:endParaRPr lang="en-US" sz="1200">
              <a:solidFill>
                <a:schemeClr val="bg1"/>
              </a:solidFill>
              <a:latin typeface="Arial Black" panose="020B0A04020102020204" pitchFamily="34" charset="0"/>
            </a:endParaRPr>
          </a:p>
        </xdr:txBody>
      </xdr:sp>
      <xdr:sp macro="" textlink="KPI!$K$17">
        <xdr:nvSpPr>
          <xdr:cNvPr id="230" name="Rectangle: Rounded Corners 229">
            <a:extLst>
              <a:ext uri="{FF2B5EF4-FFF2-40B4-BE49-F238E27FC236}">
                <a16:creationId xmlns:a16="http://schemas.microsoft.com/office/drawing/2014/main" id="{9F29DCCE-9C5C-48DB-9535-837D833D92C5}"/>
              </a:ext>
            </a:extLst>
          </xdr:cNvPr>
          <xdr:cNvSpPr/>
        </xdr:nvSpPr>
        <xdr:spPr>
          <a:xfrm>
            <a:off x="4988560" y="773007"/>
            <a:ext cx="2126827" cy="23114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52289A-6920-45D7-BC49-18B3FF76CFEA}" type="TxLink">
              <a:rPr lang="en-US" sz="1600" b="0" i="0" u="none" strike="noStrike">
                <a:solidFill>
                  <a:schemeClr val="bg1"/>
                </a:solidFill>
                <a:latin typeface="Arial Black" panose="020B0A04020102020204" pitchFamily="34" charset="0"/>
                <a:cs typeface="Calibri"/>
              </a:rPr>
              <a:pPr algn="ctr"/>
              <a:t># 9994</a:t>
            </a:fld>
            <a:endParaRPr lang="en-US" sz="1600">
              <a:solidFill>
                <a:schemeClr val="bg1"/>
              </a:solidFill>
              <a:latin typeface="Arial Black" panose="020B0A04020102020204" pitchFamily="34" charset="0"/>
            </a:endParaRPr>
          </a:p>
        </xdr:txBody>
      </xdr:sp>
      <xdr:sp macro="" textlink="KPI!N17">
        <xdr:nvSpPr>
          <xdr:cNvPr id="231" name="Rectangle: Rounded Corners 230">
            <a:extLst>
              <a:ext uri="{FF2B5EF4-FFF2-40B4-BE49-F238E27FC236}">
                <a16:creationId xmlns:a16="http://schemas.microsoft.com/office/drawing/2014/main" id="{71D3BACE-4647-45C4-8BA6-2AED64767004}"/>
              </a:ext>
            </a:extLst>
          </xdr:cNvPr>
          <xdr:cNvSpPr/>
        </xdr:nvSpPr>
        <xdr:spPr>
          <a:xfrm>
            <a:off x="7359229" y="764538"/>
            <a:ext cx="2126827" cy="23114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5EF9848-95E4-45C9-BECA-58AE1B69F0AB}" type="TxLink">
              <a:rPr lang="en-US" sz="1600" b="0" i="0" u="none" strike="noStrike">
                <a:solidFill>
                  <a:schemeClr val="bg1"/>
                </a:solidFill>
                <a:latin typeface="Arial Black" panose="020B0A04020102020204" pitchFamily="34" charset="0"/>
                <a:cs typeface="Calibri"/>
              </a:rPr>
              <a:pPr algn="ctr"/>
              <a:t>12.47%</a:t>
            </a:fld>
            <a:endParaRPr lang="en-US" sz="1600" b="0" i="0" u="none" strike="noStrike">
              <a:solidFill>
                <a:schemeClr val="bg1"/>
              </a:solidFill>
              <a:latin typeface="Arial Black" panose="020B0A04020102020204" pitchFamily="34" charset="0"/>
              <a:cs typeface="Calibri"/>
            </a:endParaRPr>
          </a:p>
        </xdr:txBody>
      </xdr:sp>
    </xdr:grpSp>
    <xdr:clientData/>
  </xdr:twoCellAnchor>
  <mc:AlternateContent xmlns:mc="http://schemas.openxmlformats.org/markup-compatibility/2006">
    <mc:Choice xmlns:a14="http://schemas.microsoft.com/office/drawing/2010/main" Requires="a14">
      <xdr:twoCellAnchor editAs="oneCell">
        <xdr:from>
          <xdr:col>6</xdr:col>
          <xdr:colOff>440268</xdr:colOff>
          <xdr:row>8</xdr:row>
          <xdr:rowOff>177799</xdr:rowOff>
        </xdr:from>
        <xdr:to>
          <xdr:col>8</xdr:col>
          <xdr:colOff>329355</xdr:colOff>
          <xdr:row>10</xdr:row>
          <xdr:rowOff>35559</xdr:rowOff>
        </xdr:to>
        <xdr:pic>
          <xdr:nvPicPr>
            <xdr:cNvPr id="233" name="Picture 232">
              <a:extLst>
                <a:ext uri="{FF2B5EF4-FFF2-40B4-BE49-F238E27FC236}">
                  <a16:creationId xmlns:a16="http://schemas.microsoft.com/office/drawing/2014/main" id="{9608689C-D148-4317-B1AB-C8D8197B5481}"/>
                </a:ext>
              </a:extLst>
            </xdr:cNvPr>
            <xdr:cNvPicPr>
              <a:picLocks noChangeAspect="1" noChangeArrowheads="1"/>
              <a:extLst>
                <a:ext uri="{84589F7E-364E-4C9E-8A38-B11213B215E9}">
                  <a14:cameraTool cellRange="'KPI YOY'!$I$8" spid="_x0000_s2281"/>
                </a:ext>
              </a:extLst>
            </xdr:cNvPicPr>
          </xdr:nvPicPr>
          <xdr:blipFill>
            <a:blip xmlns:r="http://schemas.openxmlformats.org/officeDocument/2006/relationships" r:embed="rId3"/>
            <a:srcRect/>
            <a:stretch>
              <a:fillRect/>
            </a:stretch>
          </xdr:blipFill>
          <xdr:spPr bwMode="auto">
            <a:xfrm>
              <a:off x="3996268" y="1600199"/>
              <a:ext cx="1074420" cy="2133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499532</xdr:colOff>
          <xdr:row>8</xdr:row>
          <xdr:rowOff>169333</xdr:rowOff>
        </xdr:from>
        <xdr:to>
          <xdr:col>12</xdr:col>
          <xdr:colOff>198119</xdr:colOff>
          <xdr:row>10</xdr:row>
          <xdr:rowOff>27093</xdr:rowOff>
        </xdr:to>
        <xdr:pic>
          <xdr:nvPicPr>
            <xdr:cNvPr id="235" name="Picture 234">
              <a:extLst>
                <a:ext uri="{FF2B5EF4-FFF2-40B4-BE49-F238E27FC236}">
                  <a16:creationId xmlns:a16="http://schemas.microsoft.com/office/drawing/2014/main" id="{D3B13121-6086-4FD7-BEDE-D053C69223FC}"/>
                </a:ext>
              </a:extLst>
            </xdr:cNvPr>
            <xdr:cNvPicPr>
              <a:picLocks noChangeAspect="1" noChangeArrowheads="1"/>
              <a:extLst>
                <a:ext uri="{84589F7E-364E-4C9E-8A38-B11213B215E9}">
                  <a14:cameraTool cellRange="'KPI YOY'!$J$8" spid="_x0000_s2282"/>
                </a:ext>
              </a:extLst>
            </xdr:cNvPicPr>
          </xdr:nvPicPr>
          <xdr:blipFill>
            <a:blip xmlns:r="http://schemas.openxmlformats.org/officeDocument/2006/relationships" r:embed="rId4"/>
            <a:srcRect/>
            <a:stretch>
              <a:fillRect/>
            </a:stretch>
          </xdr:blipFill>
          <xdr:spPr bwMode="auto">
            <a:xfrm>
              <a:off x="6426199" y="1591733"/>
              <a:ext cx="883920" cy="2133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372534</xdr:colOff>
          <xdr:row>8</xdr:row>
          <xdr:rowOff>169336</xdr:rowOff>
        </xdr:from>
        <xdr:to>
          <xdr:col>20</xdr:col>
          <xdr:colOff>193041</xdr:colOff>
          <xdr:row>10</xdr:row>
          <xdr:rowOff>27096</xdr:rowOff>
        </xdr:to>
        <xdr:pic>
          <xdr:nvPicPr>
            <xdr:cNvPr id="237" name="Picture 236">
              <a:extLst>
                <a:ext uri="{FF2B5EF4-FFF2-40B4-BE49-F238E27FC236}">
                  <a16:creationId xmlns:a16="http://schemas.microsoft.com/office/drawing/2014/main" id="{564CA029-3C19-435D-893C-C45934DA3AAA}"/>
                </a:ext>
              </a:extLst>
            </xdr:cNvPr>
            <xdr:cNvPicPr>
              <a:picLocks noChangeAspect="1" noChangeArrowheads="1"/>
              <a:extLst>
                <a:ext uri="{84589F7E-364E-4C9E-8A38-B11213B215E9}">
                  <a14:cameraTool cellRange="'KPI YOY'!$K$8" spid="_x0000_s2283"/>
                </a:ext>
              </a:extLst>
            </xdr:cNvPicPr>
          </xdr:nvPicPr>
          <xdr:blipFill>
            <a:blip xmlns:r="http://schemas.openxmlformats.org/officeDocument/2006/relationships" r:embed="rId5"/>
            <a:srcRect/>
            <a:stretch>
              <a:fillRect/>
            </a:stretch>
          </xdr:blipFill>
          <xdr:spPr bwMode="auto">
            <a:xfrm>
              <a:off x="11040534" y="1591736"/>
              <a:ext cx="1005840" cy="2133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431802</xdr:colOff>
          <xdr:row>9</xdr:row>
          <xdr:rowOff>1</xdr:rowOff>
        </xdr:from>
        <xdr:to>
          <xdr:col>16</xdr:col>
          <xdr:colOff>42333</xdr:colOff>
          <xdr:row>10</xdr:row>
          <xdr:rowOff>23840</xdr:rowOff>
        </xdr:to>
        <xdr:pic>
          <xdr:nvPicPr>
            <xdr:cNvPr id="238" name="Picture 237">
              <a:extLst>
                <a:ext uri="{FF2B5EF4-FFF2-40B4-BE49-F238E27FC236}">
                  <a16:creationId xmlns:a16="http://schemas.microsoft.com/office/drawing/2014/main" id="{E8F4B389-7D9F-4045-90EA-1C455CB57CD1}"/>
                </a:ext>
              </a:extLst>
            </xdr:cNvPr>
            <xdr:cNvPicPr>
              <a:picLocks noChangeAspect="1" noChangeArrowheads="1"/>
              <a:extLst>
                <a:ext uri="{84589F7E-364E-4C9E-8A38-B11213B215E9}">
                  <a14:cameraTool cellRange="'KPI YOY'!$L$8" spid="_x0000_s2284"/>
                </a:ext>
              </a:extLst>
            </xdr:cNvPicPr>
          </xdr:nvPicPr>
          <xdr:blipFill>
            <a:blip xmlns:r="http://schemas.openxmlformats.org/officeDocument/2006/relationships" r:embed="rId6"/>
            <a:srcRect/>
            <a:stretch>
              <a:fillRect/>
            </a:stretch>
          </xdr:blipFill>
          <xdr:spPr bwMode="auto">
            <a:xfrm>
              <a:off x="8729135" y="1600201"/>
              <a:ext cx="795865" cy="20163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131868</xdr:colOff>
      <xdr:row>6</xdr:row>
      <xdr:rowOff>16086</xdr:rowOff>
    </xdr:from>
    <xdr:to>
      <xdr:col>7</xdr:col>
      <xdr:colOff>354541</xdr:colOff>
      <xdr:row>8</xdr:row>
      <xdr:rowOff>101176</xdr:rowOff>
    </xdr:to>
    <xdr:graphicFrame macro="">
      <xdr:nvGraphicFramePr>
        <xdr:cNvPr id="239" name="Chart 238">
          <a:extLst>
            <a:ext uri="{FF2B5EF4-FFF2-40B4-BE49-F238E27FC236}">
              <a16:creationId xmlns:a16="http://schemas.microsoft.com/office/drawing/2014/main" id="{E6BDD5DD-01BB-413C-ABF5-8F5CB5837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81068</xdr:colOff>
      <xdr:row>5</xdr:row>
      <xdr:rowOff>168486</xdr:rowOff>
    </xdr:from>
    <xdr:to>
      <xdr:col>11</xdr:col>
      <xdr:colOff>561129</xdr:colOff>
      <xdr:row>8</xdr:row>
      <xdr:rowOff>75776</xdr:rowOff>
    </xdr:to>
    <xdr:graphicFrame macro="">
      <xdr:nvGraphicFramePr>
        <xdr:cNvPr id="240" name="Chart 239">
          <a:extLst>
            <a:ext uri="{FF2B5EF4-FFF2-40B4-BE49-F238E27FC236}">
              <a16:creationId xmlns:a16="http://schemas.microsoft.com/office/drawing/2014/main" id="{0FCCF8EA-08DF-4850-BF46-D9624B885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436668</xdr:colOff>
      <xdr:row>5</xdr:row>
      <xdr:rowOff>168486</xdr:rowOff>
    </xdr:from>
    <xdr:to>
      <xdr:col>15</xdr:col>
      <xdr:colOff>554355</xdr:colOff>
      <xdr:row>8</xdr:row>
      <xdr:rowOff>167216</xdr:rowOff>
    </xdr:to>
    <xdr:graphicFrame macro="">
      <xdr:nvGraphicFramePr>
        <xdr:cNvPr id="241" name="Chart 240">
          <a:extLst>
            <a:ext uri="{FF2B5EF4-FFF2-40B4-BE49-F238E27FC236}">
              <a16:creationId xmlns:a16="http://schemas.microsoft.com/office/drawing/2014/main" id="{97C52245-BDBF-4D7E-95A9-0D7895C14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182668</xdr:colOff>
      <xdr:row>5</xdr:row>
      <xdr:rowOff>126156</xdr:rowOff>
    </xdr:from>
    <xdr:to>
      <xdr:col>19</xdr:col>
      <xdr:colOff>533400</xdr:colOff>
      <xdr:row>8</xdr:row>
      <xdr:rowOff>101603</xdr:rowOff>
    </xdr:to>
    <xdr:graphicFrame macro="">
      <xdr:nvGraphicFramePr>
        <xdr:cNvPr id="242" name="Chart 241">
          <a:extLst>
            <a:ext uri="{FF2B5EF4-FFF2-40B4-BE49-F238E27FC236}">
              <a16:creationId xmlns:a16="http://schemas.microsoft.com/office/drawing/2014/main" id="{7E2386BC-A2F6-48D3-B555-7411D7B61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152400</xdr:colOff>
      <xdr:row>12</xdr:row>
      <xdr:rowOff>143933</xdr:rowOff>
    </xdr:from>
    <xdr:to>
      <xdr:col>8</xdr:col>
      <xdr:colOff>262467</xdr:colOff>
      <xdr:row>22</xdr:row>
      <xdr:rowOff>0</xdr:rowOff>
    </xdr:to>
    <xdr:graphicFrame macro="">
      <xdr:nvGraphicFramePr>
        <xdr:cNvPr id="243" name="Chart 242">
          <a:extLst>
            <a:ext uri="{FF2B5EF4-FFF2-40B4-BE49-F238E27FC236}">
              <a16:creationId xmlns:a16="http://schemas.microsoft.com/office/drawing/2014/main" id="{FBA9C98C-AE33-48F3-9DF7-C57BA86E7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541866</xdr:colOff>
      <xdr:row>12</xdr:row>
      <xdr:rowOff>128904</xdr:rowOff>
    </xdr:from>
    <xdr:to>
      <xdr:col>15</xdr:col>
      <xdr:colOff>143933</xdr:colOff>
      <xdr:row>21</xdr:row>
      <xdr:rowOff>143933</xdr:rowOff>
    </xdr:to>
    <mc:AlternateContent xmlns:mc="http://schemas.openxmlformats.org/markup-compatibility/2006">
      <mc:Choice xmlns:cx1="http://schemas.microsoft.com/office/drawing/2015/9/8/chartex" Requires="cx1">
        <xdr:graphicFrame macro="">
          <xdr:nvGraphicFramePr>
            <xdr:cNvPr id="244" name="Chart 243">
              <a:extLst>
                <a:ext uri="{FF2B5EF4-FFF2-40B4-BE49-F238E27FC236}">
                  <a16:creationId xmlns:a16="http://schemas.microsoft.com/office/drawing/2014/main" id="{BAD980DC-AC65-4064-B721-E0C128D386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296746" y="2232024"/>
              <a:ext cx="3762587" cy="15923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16933</xdr:colOff>
      <xdr:row>13</xdr:row>
      <xdr:rowOff>44239</xdr:rowOff>
    </xdr:from>
    <xdr:to>
      <xdr:col>19</xdr:col>
      <xdr:colOff>550332</xdr:colOff>
      <xdr:row>21</xdr:row>
      <xdr:rowOff>93134</xdr:rowOff>
    </xdr:to>
    <xdr:graphicFrame macro="">
      <xdr:nvGraphicFramePr>
        <xdr:cNvPr id="245" name="Chart 244">
          <a:extLst>
            <a:ext uri="{FF2B5EF4-FFF2-40B4-BE49-F238E27FC236}">
              <a16:creationId xmlns:a16="http://schemas.microsoft.com/office/drawing/2014/main" id="{2B98A0FA-F5E7-432E-9D39-7808B1870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542713</xdr:colOff>
      <xdr:row>24</xdr:row>
      <xdr:rowOff>160020</xdr:rowOff>
    </xdr:from>
    <xdr:to>
      <xdr:col>8</xdr:col>
      <xdr:colOff>38100</xdr:colOff>
      <xdr:row>33</xdr:row>
      <xdr:rowOff>114300</xdr:rowOff>
    </xdr:to>
    <mc:AlternateContent xmlns:mc="http://schemas.openxmlformats.org/markup-compatibility/2006">
      <mc:Choice xmlns:cx4="http://schemas.microsoft.com/office/drawing/2016/5/10/chartex" Requires="cx4">
        <xdr:graphicFrame macro="">
          <xdr:nvGraphicFramePr>
            <xdr:cNvPr id="247" name="Chart 246">
              <a:extLst>
                <a:ext uri="{FF2B5EF4-FFF2-40B4-BE49-F238E27FC236}">
                  <a16:creationId xmlns:a16="http://schemas.microsoft.com/office/drawing/2014/main" id="{F17F8028-FA8D-4C89-8D1D-DED97842A1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42713" y="4366260"/>
              <a:ext cx="4250267" cy="1531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559647</xdr:colOff>
      <xdr:row>24</xdr:row>
      <xdr:rowOff>76201</xdr:rowOff>
    </xdr:from>
    <xdr:to>
      <xdr:col>14</xdr:col>
      <xdr:colOff>279400</xdr:colOff>
      <xdr:row>34</xdr:row>
      <xdr:rowOff>16934</xdr:rowOff>
    </xdr:to>
    <xdr:graphicFrame macro="">
      <xdr:nvGraphicFramePr>
        <xdr:cNvPr id="248" name="Chart 247">
          <a:extLst>
            <a:ext uri="{FF2B5EF4-FFF2-40B4-BE49-F238E27FC236}">
              <a16:creationId xmlns:a16="http://schemas.microsoft.com/office/drawing/2014/main" id="{6661E8DD-9297-475E-B430-E9ED12CEF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549697</xdr:colOff>
      <xdr:row>25</xdr:row>
      <xdr:rowOff>40217</xdr:rowOff>
    </xdr:from>
    <xdr:to>
      <xdr:col>16</xdr:col>
      <xdr:colOff>355600</xdr:colOff>
      <xdr:row>33</xdr:row>
      <xdr:rowOff>59267</xdr:rowOff>
    </xdr:to>
    <mc:AlternateContent xmlns:mc="http://schemas.openxmlformats.org/markup-compatibility/2006" xmlns:a14="http://schemas.microsoft.com/office/drawing/2010/main">
      <mc:Choice Requires="a14">
        <xdr:graphicFrame macro="">
          <xdr:nvGraphicFramePr>
            <xdr:cNvPr id="249" name="Year 1">
              <a:extLst>
                <a:ext uri="{FF2B5EF4-FFF2-40B4-BE49-F238E27FC236}">
                  <a16:creationId xmlns:a16="http://schemas.microsoft.com/office/drawing/2014/main" id="{7EB1216D-B4E3-4050-B326-C69FB5B4884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47030" y="4485217"/>
              <a:ext cx="991237" cy="1441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369359</xdr:colOff>
      <xdr:row>25</xdr:row>
      <xdr:rowOff>54611</xdr:rowOff>
    </xdr:from>
    <xdr:to>
      <xdr:col>20</xdr:col>
      <xdr:colOff>245534</xdr:colOff>
      <xdr:row>33</xdr:row>
      <xdr:rowOff>42334</xdr:rowOff>
    </xdr:to>
    <mc:AlternateContent xmlns:mc="http://schemas.openxmlformats.org/markup-compatibility/2006" xmlns:a14="http://schemas.microsoft.com/office/drawing/2010/main">
      <mc:Choice Requires="a14">
        <xdr:graphicFrame macro="">
          <xdr:nvGraphicFramePr>
            <xdr:cNvPr id="250" name="Segment 1">
              <a:extLst>
                <a:ext uri="{FF2B5EF4-FFF2-40B4-BE49-F238E27FC236}">
                  <a16:creationId xmlns:a16="http://schemas.microsoft.com/office/drawing/2014/main" id="{4C54CA47-01BE-453F-8EC8-90DC34C0D01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037359" y="4499611"/>
              <a:ext cx="1061508" cy="1410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392218</xdr:colOff>
      <xdr:row>25</xdr:row>
      <xdr:rowOff>43604</xdr:rowOff>
    </xdr:from>
    <xdr:to>
      <xdr:col>18</xdr:col>
      <xdr:colOff>330201</xdr:colOff>
      <xdr:row>33</xdr:row>
      <xdr:rowOff>59267</xdr:rowOff>
    </xdr:to>
    <mc:AlternateContent xmlns:mc="http://schemas.openxmlformats.org/markup-compatibility/2006" xmlns:a14="http://schemas.microsoft.com/office/drawing/2010/main">
      <mc:Choice Requires="a14">
        <xdr:graphicFrame macro="">
          <xdr:nvGraphicFramePr>
            <xdr:cNvPr id="251" name="Region 1">
              <a:extLst>
                <a:ext uri="{FF2B5EF4-FFF2-40B4-BE49-F238E27FC236}">
                  <a16:creationId xmlns:a16="http://schemas.microsoft.com/office/drawing/2014/main" id="{914287D6-F3E4-4175-97DF-8246E8A81C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74885" y="4488604"/>
              <a:ext cx="1123316" cy="1438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6</xdr:row>
      <xdr:rowOff>179070</xdr:rowOff>
    </xdr:from>
    <xdr:to>
      <xdr:col>11</xdr:col>
      <xdr:colOff>327660</xdr:colOff>
      <xdr:row>21</xdr:row>
      <xdr:rowOff>179070</xdr:rowOff>
    </xdr:to>
    <xdr:graphicFrame macro="">
      <xdr:nvGraphicFramePr>
        <xdr:cNvPr id="2" name="Chart 1">
          <a:extLst>
            <a:ext uri="{FF2B5EF4-FFF2-40B4-BE49-F238E27FC236}">
              <a16:creationId xmlns:a16="http://schemas.microsoft.com/office/drawing/2014/main" id="{610C81D2-A6BF-4479-9071-44195047B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350520</xdr:colOff>
      <xdr:row>7</xdr:row>
      <xdr:rowOff>15240</xdr:rowOff>
    </xdr:from>
    <xdr:to>
      <xdr:col>14</xdr:col>
      <xdr:colOff>45720</xdr:colOff>
      <xdr:row>21</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494B79F-9CDB-48B6-A432-7E8B4BB894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295400"/>
              <a:ext cx="4572000" cy="2724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15240</xdr:colOff>
      <xdr:row>5</xdr:row>
      <xdr:rowOff>22860</xdr:rowOff>
    </xdr:from>
    <xdr:to>
      <xdr:col>9</xdr:col>
      <xdr:colOff>15240</xdr:colOff>
      <xdr:row>18</xdr:row>
      <xdr:rowOff>112395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FC072D7-D507-49FB-B715-1E0B198F0C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65320" y="937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495300</xdr:colOff>
      <xdr:row>7</xdr:row>
      <xdr:rowOff>137160</xdr:rowOff>
    </xdr:from>
    <xdr:to>
      <xdr:col>9</xdr:col>
      <xdr:colOff>495300</xdr:colOff>
      <xdr:row>21</xdr:row>
      <xdr:rowOff>43815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1B889832-9C30-4E0D-9BE4-4AF9DFD960B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945380" y="1417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10</xdr:row>
      <xdr:rowOff>68580</xdr:rowOff>
    </xdr:from>
    <xdr:to>
      <xdr:col>10</xdr:col>
      <xdr:colOff>365760</xdr:colOff>
      <xdr:row>23</xdr:row>
      <xdr:rowOff>158115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586E422-B659-4F96-8FFE-817AB42436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25440" y="1897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xdr:colOff>
      <xdr:row>6</xdr:row>
      <xdr:rowOff>179070</xdr:rowOff>
    </xdr:from>
    <xdr:to>
      <xdr:col>11</xdr:col>
      <xdr:colOff>358140</xdr:colOff>
      <xdr:row>21</xdr:row>
      <xdr:rowOff>179070</xdr:rowOff>
    </xdr:to>
    <xdr:graphicFrame macro="">
      <xdr:nvGraphicFramePr>
        <xdr:cNvPr id="2" name="Chart 1">
          <a:extLst>
            <a:ext uri="{FF2B5EF4-FFF2-40B4-BE49-F238E27FC236}">
              <a16:creationId xmlns:a16="http://schemas.microsoft.com/office/drawing/2014/main" id="{1AA7E19D-B1FB-4588-B5D2-25B832D5E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632460</xdr:colOff>
      <xdr:row>29</xdr:row>
      <xdr:rowOff>179070</xdr:rowOff>
    </xdr:from>
    <xdr:to>
      <xdr:col>10</xdr:col>
      <xdr:colOff>144780</xdr:colOff>
      <xdr:row>44</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659BA70-3C0C-4B24-9AF6-1A83C987FC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54825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121920</xdr:colOff>
      <xdr:row>6</xdr:row>
      <xdr:rowOff>19050</xdr:rowOff>
    </xdr:from>
    <xdr:to>
      <xdr:col>12</xdr:col>
      <xdr:colOff>426720</xdr:colOff>
      <xdr:row>21</xdr:row>
      <xdr:rowOff>19050</xdr:rowOff>
    </xdr:to>
    <xdr:graphicFrame macro="">
      <xdr:nvGraphicFramePr>
        <xdr:cNvPr id="2" name="Chart 1">
          <a:extLst>
            <a:ext uri="{FF2B5EF4-FFF2-40B4-BE49-F238E27FC236}">
              <a16:creationId xmlns:a16="http://schemas.microsoft.com/office/drawing/2014/main" id="{C4BCD405-D53C-4248-AA34-A637AC59F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338667</xdr:colOff>
      <xdr:row>19</xdr:row>
      <xdr:rowOff>43603</xdr:rowOff>
    </xdr:from>
    <xdr:to>
      <xdr:col>1</xdr:col>
      <xdr:colOff>582507</xdr:colOff>
      <xdr:row>21</xdr:row>
      <xdr:rowOff>134620</xdr:rowOff>
    </xdr:to>
    <xdr:graphicFrame macro="">
      <xdr:nvGraphicFramePr>
        <xdr:cNvPr id="2" name="Chart 1">
          <a:extLst>
            <a:ext uri="{FF2B5EF4-FFF2-40B4-BE49-F238E27FC236}">
              <a16:creationId xmlns:a16="http://schemas.microsoft.com/office/drawing/2014/main" id="{54283112-AC5A-4D4C-87BC-76ADDAB3A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290406</xdr:colOff>
      <xdr:row>19</xdr:row>
      <xdr:rowOff>126576</xdr:rowOff>
    </xdr:from>
    <xdr:to>
      <xdr:col>4</xdr:col>
      <xdr:colOff>800946</xdr:colOff>
      <xdr:row>22</xdr:row>
      <xdr:rowOff>8466</xdr:rowOff>
    </xdr:to>
    <xdr:graphicFrame macro="">
      <xdr:nvGraphicFramePr>
        <xdr:cNvPr id="3" name="Chart 2">
          <a:extLst>
            <a:ext uri="{FF2B5EF4-FFF2-40B4-BE49-F238E27FC236}">
              <a16:creationId xmlns:a16="http://schemas.microsoft.com/office/drawing/2014/main" id="{ECBC9D6C-0398-47AF-B225-23ED1A5A0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102446</xdr:colOff>
      <xdr:row>19</xdr:row>
      <xdr:rowOff>164676</xdr:rowOff>
    </xdr:from>
    <xdr:to>
      <xdr:col>7</xdr:col>
      <xdr:colOff>870373</xdr:colOff>
      <xdr:row>22</xdr:row>
      <xdr:rowOff>46566</xdr:rowOff>
    </xdr:to>
    <xdr:graphicFrame macro="">
      <xdr:nvGraphicFramePr>
        <xdr:cNvPr id="4" name="Chart 3">
          <a:extLst>
            <a:ext uri="{FF2B5EF4-FFF2-40B4-BE49-F238E27FC236}">
              <a16:creationId xmlns:a16="http://schemas.microsoft.com/office/drawing/2014/main" id="{B4FF6082-185A-48CC-834E-85FBE6B4B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466513</xdr:colOff>
      <xdr:row>19</xdr:row>
      <xdr:rowOff>128269</xdr:rowOff>
    </xdr:from>
    <xdr:to>
      <xdr:col>10</xdr:col>
      <xdr:colOff>855133</xdr:colOff>
      <xdr:row>22</xdr:row>
      <xdr:rowOff>101599</xdr:rowOff>
    </xdr:to>
    <xdr:graphicFrame macro="">
      <xdr:nvGraphicFramePr>
        <xdr:cNvPr id="5" name="Chart 4">
          <a:extLst>
            <a:ext uri="{FF2B5EF4-FFF2-40B4-BE49-F238E27FC236}">
              <a16:creationId xmlns:a16="http://schemas.microsoft.com/office/drawing/2014/main" id="{D2C44ADD-9F87-445C-96F1-7ED1CACBF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25400</xdr:colOff>
      <xdr:row>19</xdr:row>
      <xdr:rowOff>160868</xdr:rowOff>
    </xdr:from>
    <xdr:to>
      <xdr:col>14</xdr:col>
      <xdr:colOff>76199</xdr:colOff>
      <xdr:row>23</xdr:row>
      <xdr:rowOff>101602</xdr:rowOff>
    </xdr:to>
    <xdr:graphicFrame macro="">
      <xdr:nvGraphicFramePr>
        <xdr:cNvPr id="6" name="Chart 5">
          <a:extLst>
            <a:ext uri="{FF2B5EF4-FFF2-40B4-BE49-F238E27FC236}">
              <a16:creationId xmlns:a16="http://schemas.microsoft.com/office/drawing/2014/main" id="{F0813F5C-B92B-4FD5-A953-A489A3267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538212731481" createdVersion="7" refreshedVersion="7" minRefreshableVersion="3" recordCount="9994" xr:uid="{9F065E21-3421-42D4-A5FE-F1F3A15AC5BE}">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376385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68EFC-395F-4DBA-A3D1-0F7BCCAEBA0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5">
    <format dxfId="40">
      <pivotArea field="3" type="button" dataOnly="0" labelOnly="1" outline="0" axis="axisRow" fieldPosition="0"/>
    </format>
    <format dxfId="39">
      <pivotArea dataOnly="0" labelOnly="1" outline="0" fieldPosition="0">
        <references count="1">
          <reference field="4294967294" count="2">
            <x v="0"/>
            <x v="1"/>
          </reference>
        </references>
      </pivotArea>
    </format>
    <format dxfId="38">
      <pivotArea grandRow="1" outline="0" collapsedLevelsAreSubtotals="1" fieldPosition="0"/>
    </format>
    <format dxfId="37">
      <pivotArea dataOnly="0" labelOnly="1" grandRow="1" outline="0" fieldPosition="0"/>
    </format>
    <format dxfId="36">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AC9C7-8911-4176-9F80-13C98D79F52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4">
    <format dxfId="35">
      <pivotArea field="15" type="button" dataOnly="0" labelOnly="1" outline="0" axis="axisRow" fieldPosition="0"/>
    </format>
    <format dxfId="34">
      <pivotArea dataOnly="0" labelOnly="1" outline="0" axis="axisValues" fieldPosition="0"/>
    </format>
    <format dxfId="33">
      <pivotArea grandRow="1" outline="0" collapsedLevelsAreSubtotals="1" fieldPosition="0"/>
    </format>
    <format dxfId="32">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CD3E18-F467-452F-A8A7-C58FEF23DE8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5">
    <format dxfId="31">
      <pivotArea field="15" type="button" dataOnly="0" labelOnly="1" outline="0" axis="axisRow" fieldPosition="0"/>
    </format>
    <format dxfId="30">
      <pivotArea dataOnly="0" labelOnly="1" outline="0" axis="axisValues" fieldPosition="0"/>
    </format>
    <format dxfId="29">
      <pivotArea grandRow="1" outline="0" collapsedLevelsAreSubtotals="1" fieldPosition="0"/>
    </format>
    <format dxfId="28">
      <pivotArea dataOnly="0" labelOnly="1" grandRow="1" outline="0" fieldPosition="0"/>
    </format>
    <format dxfId="27">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9A3F0-82A8-4DC4-9730-2911D5032CE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4">
    <format dxfId="26">
      <pivotArea field="11" type="button" dataOnly="0" labelOnly="1" outline="0" axis="axisRow" fieldPosition="0"/>
    </format>
    <format dxfId="25">
      <pivotArea dataOnly="0" labelOnly="1" outline="0" axis="axisValues" fieldPosition="0"/>
    </format>
    <format dxfId="24">
      <pivotArea grandRow="1" outline="0" collapsedLevelsAreSubtotals="1" fieldPosition="0"/>
    </format>
    <format dxfId="23">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48E23A-27EA-4FC0-8926-1B982B9862F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3">
    <format dxfId="22">
      <pivotArea field="16" type="button" dataOnly="0" labelOnly="1" outline="0" axis="axisRow" fieldPosition="0"/>
    </format>
    <format dxfId="21">
      <pivotArea dataOnly="0" labelOnly="1" outline="0" axis="axisValues" fieldPosition="0"/>
    </format>
    <format dxfId="20">
      <pivotArea dataOnly="0" grandRow="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5"/>
          </reference>
        </references>
      </pivotArea>
    </chartFormat>
    <chartFormat chart="2" format="4">
      <pivotArea type="data" outline="0" fieldPosition="0">
        <references count="2">
          <reference field="4294967294" count="1" selected="0">
            <x v="0"/>
          </reference>
          <reference field="16" count="1" selected="0">
            <x v="13"/>
          </reference>
        </references>
      </pivotArea>
    </chartFormat>
    <chartFormat chart="2" format="5">
      <pivotArea type="data" outline="0" fieldPosition="0">
        <references count="2">
          <reference field="4294967294" count="1" selected="0">
            <x v="0"/>
          </reference>
          <reference field="16" count="1" selected="0">
            <x v="14"/>
          </reference>
        </references>
      </pivotArea>
    </chartFormat>
    <chartFormat chart="2" format="6">
      <pivotArea type="data" outline="0" fieldPosition="0">
        <references count="2">
          <reference field="4294967294" count="1" selected="0">
            <x v="0"/>
          </reference>
          <reference field="16" count="1" selected="0">
            <x v="16"/>
          </reference>
        </references>
      </pivotArea>
    </chartFormat>
    <chartFormat chart="2"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01A4E3-03B8-4EDF-9454-F9AA2288EB5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3">
    <format dxfId="7">
      <pivotArea field="3" type="button" dataOnly="0" labelOnly="1" outline="0" axis="axisRow" fieldPosition="0"/>
    </format>
    <format dxfId="6">
      <pivotArea dataOnly="0" grandRow="1" fieldPosition="0"/>
    </format>
    <format dxfId="5">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770665-41AF-439F-8244-059A2C0B108A}"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M3:N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formats count="3">
    <format dxfId="10">
      <pivotArea field="3" type="button" dataOnly="0" labelOnly="1" outline="0" axis="axisRow" fieldPosition="0"/>
    </format>
    <format dxfId="9">
      <pivotArea dataOnly="0" grandRow="1" fieldPosition="0"/>
    </format>
    <format dxfId="8">
      <pivotArea dataOnly="0"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626D22-35D2-435B-8525-6D161B6CCE6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3">
    <format dxfId="13">
      <pivotArea field="3" type="button" dataOnly="0" labelOnly="1" outline="0" axis="axisRow" fieldPosition="0"/>
    </format>
    <format dxfId="12">
      <pivotArea dataOnly="0" grandRow="1" fieldPosition="0"/>
    </format>
    <format dxfId="11">
      <pivotArea dataOnly="0"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B397EE-E998-46F2-AB5E-BC2904E7350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3">
    <format dxfId="16">
      <pivotArea field="3" type="button" dataOnly="0" labelOnly="1" outline="0" axis="axisRow" fieldPosition="0"/>
    </format>
    <format dxfId="15">
      <pivotArea dataOnly="0" grandRow="1" fieldPosition="0"/>
    </format>
    <format dxfId="14">
      <pivotArea dataOnly="0"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3061CC-FEDC-4EAD-A27C-39E95CF9F7A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3">
    <format dxfId="19">
      <pivotArea field="3" type="button" dataOnly="0" labelOnly="1" outline="0" axis="axisRow" fieldPosition="0"/>
    </format>
    <format dxfId="18">
      <pivotArea dataOnly="0" grandRow="1" fieldPosition="0"/>
    </format>
    <format dxfId="17">
      <pivotArea dataOnly="0"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5E160A-BBE1-4869-B48E-6F7F06BEF9C0}"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6">
        <item x="0"/>
        <item x="1"/>
        <item x="2"/>
        <item x="3"/>
        <item x="4"/>
        <item x="5"/>
      </items>
    </pivotField>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formats count="5">
    <format dxfId="4">
      <pivotArea field="23" type="button" dataOnly="0" labelOnly="1" outline="0" axis="axisRow" fieldPosition="0"/>
    </format>
    <format dxfId="3">
      <pivotArea dataOnly="0" labelOnly="1" outline="0" fieldPosition="0">
        <references count="1">
          <reference field="4294967294" count="4">
            <x v="0"/>
            <x v="1"/>
            <x v="2"/>
            <x v="3"/>
          </reference>
        </references>
      </pivotArea>
    </format>
    <format dxfId="2">
      <pivotArea grandRow="1" outline="0" collapsedLevelsAreSubtotals="1" fieldPosition="0"/>
    </format>
    <format dxfId="1">
      <pivotArea dataOnly="0" labelOnly="1" grandRow="1" outline="0" fieldPosition="0"/>
    </format>
    <format dxfId="0">
      <pivotArea dataOnly="0" labelOnly="1" outline="0" fieldPosition="0">
        <references count="1">
          <reference field="4294967294" count="1">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D20EED2-437F-4BBD-9C44-8D782095CD23}" sourceName="Year">
  <pivotTables>
    <pivotTable tabId="4" name="PivotTable3"/>
    <pivotTable tabId="3" name="PivotTable2"/>
    <pivotTable tabId="8" name="PivotTable10"/>
    <pivotTable tabId="8" name="PivotTable11"/>
    <pivotTable tabId="8" name="PivotTable12"/>
    <pivotTable tabId="8" name="PivotTable7"/>
    <pivotTable tabId="8" name="PivotTable8"/>
    <pivotTable tabId="6" name="PivotTable5"/>
    <pivotTable tabId="5" name="PivotTable4"/>
    <pivotTable tabId="7" name="PivotTable6"/>
  </pivotTables>
  <data>
    <tabular pivotCacheId="137638599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508F0B3-061E-4C67-A801-39AF5727F16C}" sourceName="Segment">
  <pivotTables>
    <pivotTable tabId="4" name="PivotTable3"/>
    <pivotTable tabId="3" name="PivotTable2"/>
    <pivotTable tabId="8" name="PivotTable10"/>
    <pivotTable tabId="8" name="PivotTable11"/>
    <pivotTable tabId="8" name="PivotTable12"/>
    <pivotTable tabId="8" name="PivotTable7"/>
    <pivotTable tabId="8" name="PivotTable8"/>
    <pivotTable tabId="9" name="PivotTable14"/>
    <pivotTable tabId="6" name="PivotTable5"/>
    <pivotTable tabId="5" name="PivotTable4"/>
    <pivotTable tabId="7" name="PivotTable6"/>
  </pivotTables>
  <data>
    <tabular pivotCacheId="137638599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ABE6F5-ACB7-47C3-9AA6-DF0EF423D870}" sourceName="Region">
  <pivotTables>
    <pivotTable tabId="4" name="PivotTable3"/>
    <pivotTable tabId="3" name="PivotTable2"/>
    <pivotTable tabId="8" name="PivotTable10"/>
    <pivotTable tabId="8" name="PivotTable11"/>
    <pivotTable tabId="8" name="PivotTable12"/>
    <pivotTable tabId="8" name="PivotTable7"/>
    <pivotTable tabId="8" name="PivotTable8"/>
    <pivotTable tabId="9" name="PivotTable14"/>
    <pivotTable tabId="6" name="PivotTable5"/>
    <pivotTable tabId="5" name="PivotTable4"/>
    <pivotTable tabId="7" name="PivotTable6"/>
  </pivotTables>
  <data>
    <tabular pivotCacheId="137638599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9F50606-E2D5-4502-9CAC-666926AAE032}" cache="Slicer_Year" caption="Year" style="AB" rowHeight="234950"/>
  <slicer name="Segment 1" xr10:uid="{BAC53EE1-DE79-4259-865D-C6CF6FE672DD}" cache="Slicer_Segment" caption="Segment" style="AB" rowHeight="234950"/>
  <slicer name="Region 1" xr10:uid="{254E2680-99AC-4111-B6FB-0FD736C28A7B}" cache="Slicer_Region" caption="Region" style="AB"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E075089-C066-40EB-A466-D08C50A65E52}" cache="Slicer_Year" caption="Year" rowHeight="234950"/>
  <slicer name="Segment" xr10:uid="{0D28D7B9-1DE6-420C-8E0A-40DC97DA17C0}" cache="Slicer_Segment" caption="Segment" rowHeight="234950"/>
  <slicer name="Region" xr10:uid="{761A6F25-F89E-46E8-8867-68BC2BC1BB8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7.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2.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G1" workbookViewId="0">
      <selection activeCell="B1" sqref="B1"/>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8" width="20.44140625" bestFit="1" customWidth="1"/>
    <col min="9"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7F7B-46D1-4C49-AF3E-6E27E72571D4}">
  <dimension ref="A3:A11"/>
  <sheetViews>
    <sheetView showGridLines="0" workbookViewId="0">
      <selection activeCell="E17" sqref="E17"/>
    </sheetView>
  </sheetViews>
  <sheetFormatPr defaultRowHeight="14.4" x14ac:dyDescent="0.3"/>
  <sheetData>
    <row r="3" spans="1:1" ht="19.8" x14ac:dyDescent="0.4">
      <c r="A3" s="56" t="s">
        <v>10998</v>
      </c>
    </row>
    <row r="5" spans="1:1" ht="15.6" x14ac:dyDescent="0.3">
      <c r="A5" s="38" t="s">
        <v>10999</v>
      </c>
    </row>
    <row r="6" spans="1:1" ht="15.6" x14ac:dyDescent="0.3">
      <c r="A6" s="41" t="s">
        <v>11000</v>
      </c>
    </row>
    <row r="7" spans="1:1" ht="15.6" x14ac:dyDescent="0.3">
      <c r="A7" s="36" t="s">
        <v>11001</v>
      </c>
    </row>
    <row r="8" spans="1:1" ht="15.6" x14ac:dyDescent="0.3">
      <c r="A8" s="35" t="s">
        <v>11002</v>
      </c>
    </row>
    <row r="9" spans="1:1" ht="15.6" x14ac:dyDescent="0.3">
      <c r="A9" s="36" t="s">
        <v>11003</v>
      </c>
    </row>
    <row r="10" spans="1:1" ht="15.6" x14ac:dyDescent="0.3">
      <c r="A10" s="36" t="s">
        <v>11004</v>
      </c>
    </row>
    <row r="11" spans="1:1" ht="15.6" x14ac:dyDescent="0.3">
      <c r="A11" s="36" t="s">
        <v>11005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showGridLines="0" showRowColHeaders="0" zoomScale="90" zoomScaleNormal="90" workbookViewId="0">
      <selection activeCell="V25" sqref="V25"/>
    </sheetView>
  </sheetViews>
  <sheetFormatPr defaultColWidth="14.44140625" defaultRowHeight="15" customHeight="1" x14ac:dyDescent="0.3"/>
  <cols>
    <col min="1" max="26" width="8.6640625" customWidth="1"/>
  </cols>
  <sheetData>
    <row r="1" spans="1:22" ht="14.25" customHeight="1" x14ac:dyDescent="0.3"/>
    <row r="2" spans="1:22" ht="14.25" customHeight="1" x14ac:dyDescent="0.3"/>
    <row r="3" spans="1:22" ht="14.25" customHeight="1" x14ac:dyDescent="0.3"/>
    <row r="4" spans="1:22" ht="14.25" customHeight="1" x14ac:dyDescent="0.3"/>
    <row r="5" spans="1:22" ht="14.25" customHeight="1" x14ac:dyDescent="0.3"/>
    <row r="6" spans="1:22" ht="14.25" customHeight="1" x14ac:dyDescent="0.3"/>
    <row r="7" spans="1:22" ht="14.25" customHeight="1" x14ac:dyDescent="0.3"/>
    <row r="8" spans="1:22" ht="14.25" customHeight="1" x14ac:dyDescent="0.3"/>
    <row r="9" spans="1:22" ht="14.25" customHeight="1" x14ac:dyDescent="0.3"/>
    <row r="10" spans="1:22" ht="14.25" customHeight="1" x14ac:dyDescent="0.3"/>
    <row r="11" spans="1:22" ht="14.25" customHeight="1" x14ac:dyDescent="0.4">
      <c r="A11" s="4" t="s">
        <v>10932</v>
      </c>
      <c r="B11" s="2" t="e">
        <f>#REF!</f>
        <v>#REF!</v>
      </c>
      <c r="Q11" s="4"/>
    </row>
    <row r="12" spans="1:22" ht="14.25" customHeight="1" x14ac:dyDescent="0.3"/>
    <row r="13" spans="1:22" ht="14.25" customHeight="1" x14ac:dyDescent="0.3"/>
    <row r="14" spans="1:22" ht="14.25" customHeight="1" x14ac:dyDescent="0.4">
      <c r="V14" s="30"/>
    </row>
    <row r="15" spans="1:22" ht="14.25" customHeight="1" x14ac:dyDescent="0.3"/>
    <row r="16" spans="1:2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AFD8-A705-4C4A-8667-CC6F8974C828}">
  <dimension ref="A3:I68"/>
  <sheetViews>
    <sheetView showGridLines="0" workbookViewId="0">
      <selection activeCell="M14" sqref="M14"/>
    </sheetView>
  </sheetViews>
  <sheetFormatPr defaultRowHeight="14.4" x14ac:dyDescent="0.3"/>
  <sheetData>
    <row r="3" spans="1:9" ht="23.4" x14ac:dyDescent="0.45">
      <c r="A3" s="33" t="s">
        <v>10956</v>
      </c>
    </row>
    <row r="5" spans="1:9" ht="21" x14ac:dyDescent="0.4">
      <c r="A5" s="34" t="s">
        <v>10957</v>
      </c>
      <c r="I5" s="32"/>
    </row>
    <row r="7" spans="1:9" ht="15.6" x14ac:dyDescent="0.3">
      <c r="A7" s="36" t="s">
        <v>10960</v>
      </c>
    </row>
    <row r="8" spans="1:9" ht="15.6" x14ac:dyDescent="0.3">
      <c r="A8" s="36" t="s">
        <v>10961</v>
      </c>
    </row>
    <row r="9" spans="1:9" ht="15.6" x14ac:dyDescent="0.3">
      <c r="A9" s="36" t="s">
        <v>10962</v>
      </c>
    </row>
    <row r="10" spans="1:9" ht="15.6" x14ac:dyDescent="0.3">
      <c r="A10" s="36" t="s">
        <v>10963</v>
      </c>
    </row>
    <row r="11" spans="1:9" ht="15.6" x14ac:dyDescent="0.3">
      <c r="A11" s="37" t="s">
        <v>10964</v>
      </c>
    </row>
    <row r="13" spans="1:9" ht="18" x14ac:dyDescent="0.35">
      <c r="A13" s="34" t="s">
        <v>10958</v>
      </c>
    </row>
    <row r="15" spans="1:9" ht="15.6" x14ac:dyDescent="0.3">
      <c r="A15" s="36" t="s">
        <v>10965</v>
      </c>
    </row>
    <row r="16" spans="1:9" ht="15.6" x14ac:dyDescent="0.3">
      <c r="A16" s="36" t="s">
        <v>10966</v>
      </c>
    </row>
    <row r="17" spans="1:1" ht="15.6" x14ac:dyDescent="0.3">
      <c r="A17" s="35" t="s">
        <v>10967</v>
      </c>
    </row>
    <row r="19" spans="1:1" ht="18" x14ac:dyDescent="0.35">
      <c r="A19" s="34" t="s">
        <v>10968</v>
      </c>
    </row>
    <row r="21" spans="1:1" ht="15.6" x14ac:dyDescent="0.3">
      <c r="A21" s="35" t="s">
        <v>10969</v>
      </c>
    </row>
    <row r="22" spans="1:1" ht="15.6" x14ac:dyDescent="0.3">
      <c r="A22" s="36" t="s">
        <v>10970</v>
      </c>
    </row>
    <row r="23" spans="1:1" ht="15.6" x14ac:dyDescent="0.3">
      <c r="A23" s="36" t="s">
        <v>10971</v>
      </c>
    </row>
    <row r="25" spans="1:1" ht="18" x14ac:dyDescent="0.35">
      <c r="A25" s="34" t="s">
        <v>10972</v>
      </c>
    </row>
    <row r="27" spans="1:1" ht="15.6" x14ac:dyDescent="0.3">
      <c r="A27" s="36" t="s">
        <v>10973</v>
      </c>
    </row>
    <row r="28" spans="1:1" ht="15.6" x14ac:dyDescent="0.3">
      <c r="A28" s="35" t="s">
        <v>10974</v>
      </c>
    </row>
    <row r="29" spans="1:1" ht="15.6" x14ac:dyDescent="0.3">
      <c r="A29" s="36" t="s">
        <v>10975</v>
      </c>
    </row>
    <row r="31" spans="1:1" ht="18" x14ac:dyDescent="0.35">
      <c r="A31" s="34" t="s">
        <v>10976</v>
      </c>
    </row>
    <row r="33" spans="1:1" ht="15.6" x14ac:dyDescent="0.3">
      <c r="A33" s="36" t="s">
        <v>10977</v>
      </c>
    </row>
    <row r="34" spans="1:1" ht="15.6" x14ac:dyDescent="0.3">
      <c r="A34" s="36" t="s">
        <v>10978</v>
      </c>
    </row>
    <row r="36" spans="1:1" ht="18" x14ac:dyDescent="0.35">
      <c r="A36" s="34" t="s">
        <v>10979</v>
      </c>
    </row>
    <row r="38" spans="1:1" ht="15.6" x14ac:dyDescent="0.3">
      <c r="A38" s="36" t="s">
        <v>10980</v>
      </c>
    </row>
    <row r="39" spans="1:1" ht="15.6" x14ac:dyDescent="0.3">
      <c r="A39" s="36" t="s">
        <v>10981</v>
      </c>
    </row>
    <row r="40" spans="1:1" ht="15.6" x14ac:dyDescent="0.3">
      <c r="A40" s="36" t="s">
        <v>10982</v>
      </c>
    </row>
    <row r="41" spans="1:1" ht="15.6" x14ac:dyDescent="0.3">
      <c r="A41" s="36" t="s">
        <v>10983</v>
      </c>
    </row>
    <row r="43" spans="1:1" ht="18" x14ac:dyDescent="0.35">
      <c r="A43" s="34" t="s">
        <v>10984</v>
      </c>
    </row>
    <row r="45" spans="1:1" ht="15.6" x14ac:dyDescent="0.3">
      <c r="A45" s="36" t="s">
        <v>10985</v>
      </c>
    </row>
    <row r="46" spans="1:1" ht="15.6" x14ac:dyDescent="0.3">
      <c r="A46" s="36" t="s">
        <v>10986</v>
      </c>
    </row>
    <row r="47" spans="1:1" ht="15.6" x14ac:dyDescent="0.3">
      <c r="A47" s="36" t="s">
        <v>10987</v>
      </c>
    </row>
    <row r="48" spans="1:1" ht="15.6" x14ac:dyDescent="0.3">
      <c r="A48" s="35" t="s">
        <v>10988</v>
      </c>
    </row>
    <row r="50" spans="1:1" ht="18" x14ac:dyDescent="0.35">
      <c r="A50" s="34" t="s">
        <v>10989</v>
      </c>
    </row>
    <row r="52" spans="1:1" ht="15.6" x14ac:dyDescent="0.3">
      <c r="A52" s="36" t="s">
        <v>10990</v>
      </c>
    </row>
    <row r="53" spans="1:1" ht="15.6" x14ac:dyDescent="0.3">
      <c r="A53" s="36" t="s">
        <v>10991</v>
      </c>
    </row>
    <row r="54" spans="1:1" ht="15.6" x14ac:dyDescent="0.3">
      <c r="A54" s="36" t="s">
        <v>10992</v>
      </c>
    </row>
    <row r="56" spans="1:1" ht="15.6" x14ac:dyDescent="0.3">
      <c r="A56" s="37" t="s">
        <v>10993</v>
      </c>
    </row>
    <row r="58" spans="1:1" ht="18" x14ac:dyDescent="0.35">
      <c r="A58" s="34" t="s">
        <v>10994</v>
      </c>
    </row>
    <row r="60" spans="1:1" ht="15.6" x14ac:dyDescent="0.3">
      <c r="A60" s="37" t="s">
        <v>10995</v>
      </c>
    </row>
    <row r="61" spans="1:1" ht="15.6" x14ac:dyDescent="0.3">
      <c r="A61" s="36" t="s">
        <v>10996</v>
      </c>
    </row>
    <row r="62" spans="1:1" ht="15.6" x14ac:dyDescent="0.3">
      <c r="A62" s="36" t="s">
        <v>10997</v>
      </c>
    </row>
    <row r="65" spans="1:1" ht="21" x14ac:dyDescent="0.4">
      <c r="A65" s="39"/>
    </row>
    <row r="67" spans="1:1" ht="15.6" x14ac:dyDescent="0.3">
      <c r="A67" s="40"/>
    </row>
    <row r="68" spans="1:1" x14ac:dyDescent="0.3">
      <c r="A68" s="3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1F9C-3AC7-4265-9103-40E1869F2E62}">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12078-1929-4FF7-9E7F-5C34C50915F0}">
  <dimension ref="A3:C16"/>
  <sheetViews>
    <sheetView workbookViewId="0">
      <selection activeCell="B9" sqref="B9"/>
    </sheetView>
  </sheetViews>
  <sheetFormatPr defaultRowHeight="14.4" x14ac:dyDescent="0.3"/>
  <cols>
    <col min="1" max="1" width="12.44140625" bestFit="1" customWidth="1"/>
    <col min="2" max="2" width="11.21875" bestFit="1" customWidth="1"/>
    <col min="3" max="3" width="12" bestFit="1" customWidth="1"/>
  </cols>
  <sheetData>
    <row r="3" spans="1:3" x14ac:dyDescent="0.3">
      <c r="A3" s="7" t="s">
        <v>10933</v>
      </c>
      <c r="B3" s="7" t="s">
        <v>10951</v>
      </c>
      <c r="C3" s="8" t="s">
        <v>10952</v>
      </c>
    </row>
    <row r="4" spans="1:3" x14ac:dyDescent="0.3">
      <c r="A4" s="5" t="s">
        <v>10936</v>
      </c>
      <c r="B4" s="10">
        <v>95365.937600000019</v>
      </c>
      <c r="C4" s="11">
        <v>9199.2699999999986</v>
      </c>
    </row>
    <row r="5" spans="1:3" x14ac:dyDescent="0.3">
      <c r="A5" s="6" t="s">
        <v>10937</v>
      </c>
      <c r="B5" s="12">
        <v>60172.649400000024</v>
      </c>
      <c r="C5" s="13">
        <v>10288.898699999991</v>
      </c>
    </row>
    <row r="6" spans="1:3" x14ac:dyDescent="0.3">
      <c r="A6" s="6" t="s">
        <v>10938</v>
      </c>
      <c r="B6" s="12">
        <v>199252.98399999991</v>
      </c>
      <c r="C6" s="13">
        <v>26806.573700000015</v>
      </c>
    </row>
    <row r="7" spans="1:3" x14ac:dyDescent="0.3">
      <c r="A7" s="6" t="s">
        <v>10939</v>
      </c>
      <c r="B7" s="12">
        <v>141851.5674</v>
      </c>
      <c r="C7" s="13">
        <v>13437.806799999998</v>
      </c>
    </row>
    <row r="8" spans="1:3" x14ac:dyDescent="0.3">
      <c r="A8" s="6" t="s">
        <v>10940</v>
      </c>
      <c r="B8" s="12">
        <v>156122.28669999994</v>
      </c>
      <c r="C8" s="13">
        <v>22308.51279999999</v>
      </c>
    </row>
    <row r="9" spans="1:3" x14ac:dyDescent="0.3">
      <c r="A9" s="6" t="s">
        <v>10941</v>
      </c>
      <c r="B9" s="12">
        <v>147082.61130000011</v>
      </c>
      <c r="C9" s="13">
        <v>20899.334500000012</v>
      </c>
    </row>
    <row r="10" spans="1:3" x14ac:dyDescent="0.3">
      <c r="A10" s="6" t="s">
        <v>10942</v>
      </c>
      <c r="B10" s="12">
        <v>149580.83800000031</v>
      </c>
      <c r="C10" s="13">
        <v>13535.38299999998</v>
      </c>
    </row>
    <row r="11" spans="1:3" x14ac:dyDescent="0.3">
      <c r="A11" s="6" t="s">
        <v>10943</v>
      </c>
      <c r="B11" s="12">
        <v>159589.45099999988</v>
      </c>
      <c r="C11" s="13">
        <v>21896.715399999972</v>
      </c>
    </row>
    <row r="12" spans="1:3" x14ac:dyDescent="0.3">
      <c r="A12" s="6" t="s">
        <v>10944</v>
      </c>
      <c r="B12" s="12">
        <v>309770.09970000025</v>
      </c>
      <c r="C12" s="13">
        <v>37293.192500000034</v>
      </c>
    </row>
    <row r="13" spans="1:3" x14ac:dyDescent="0.3">
      <c r="A13" s="6" t="s">
        <v>10945</v>
      </c>
      <c r="B13" s="12">
        <v>197115.20170000009</v>
      </c>
      <c r="C13" s="13">
        <v>31469.663800000035</v>
      </c>
    </row>
    <row r="14" spans="1:3" x14ac:dyDescent="0.3">
      <c r="A14" s="6" t="s">
        <v>10946</v>
      </c>
      <c r="B14" s="12">
        <v>349120.07400000008</v>
      </c>
      <c r="C14" s="13">
        <v>35825.536599999927</v>
      </c>
    </row>
    <row r="15" spans="1:3" x14ac:dyDescent="0.3">
      <c r="A15" s="6" t="s">
        <v>10947</v>
      </c>
      <c r="B15" s="12">
        <v>332177.15950000001</v>
      </c>
      <c r="C15" s="13">
        <v>43436.13390000003</v>
      </c>
    </row>
    <row r="16" spans="1:3" x14ac:dyDescent="0.3">
      <c r="A16" s="9" t="s">
        <v>10934</v>
      </c>
      <c r="B16" s="49">
        <v>2297200.8603000008</v>
      </c>
      <c r="C16" s="50">
        <v>286397.02169999998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EBEE-C124-48CC-978D-30CF7274B6A0}">
  <dimension ref="A3:G7"/>
  <sheetViews>
    <sheetView workbookViewId="0">
      <selection activeCell="B5" sqref="B5"/>
    </sheetView>
  </sheetViews>
  <sheetFormatPr defaultRowHeight="14.4" x14ac:dyDescent="0.3"/>
  <cols>
    <col min="1" max="1" width="13.109375" bestFit="1" customWidth="1"/>
    <col min="2" max="2" width="12" bestFit="1" customWidth="1"/>
    <col min="6" max="6" width="13.109375" bestFit="1" customWidth="1"/>
  </cols>
  <sheetData>
    <row r="3" spans="1:7" x14ac:dyDescent="0.3">
      <c r="A3" s="7" t="s">
        <v>10933</v>
      </c>
      <c r="B3" s="16" t="s">
        <v>10952</v>
      </c>
      <c r="F3" s="19" t="s">
        <v>15</v>
      </c>
      <c r="G3" s="19" t="s">
        <v>21</v>
      </c>
    </row>
    <row r="4" spans="1:7" x14ac:dyDescent="0.3">
      <c r="A4" s="14" t="s">
        <v>71</v>
      </c>
      <c r="B4" s="42">
        <v>145454.9480999998</v>
      </c>
      <c r="F4" s="19" t="str">
        <f>A4</f>
        <v>Technology</v>
      </c>
      <c r="G4" s="19">
        <f>GETPIVOTDATA("Profit",$A$3,"Category",A4)</f>
        <v>145454.9480999998</v>
      </c>
    </row>
    <row r="5" spans="1:7" x14ac:dyDescent="0.3">
      <c r="A5" s="15" t="s">
        <v>46</v>
      </c>
      <c r="B5" s="43">
        <v>122490.8008000001</v>
      </c>
      <c r="F5" s="19" t="str">
        <f t="shared" ref="F5:F7" si="0">A5</f>
        <v>Office Supplies</v>
      </c>
      <c r="G5" s="19">
        <f t="shared" ref="G5:G6" si="1">GETPIVOTDATA("Profit",$A$3,"Category",A5)</f>
        <v>122490.8008000001</v>
      </c>
    </row>
    <row r="6" spans="1:7" x14ac:dyDescent="0.3">
      <c r="A6" s="15" t="s">
        <v>32</v>
      </c>
      <c r="B6" s="43">
        <v>18451.272799999992</v>
      </c>
      <c r="F6" s="19" t="str">
        <f t="shared" si="0"/>
        <v>Furniture</v>
      </c>
      <c r="G6" s="19">
        <f t="shared" si="1"/>
        <v>18451.272799999992</v>
      </c>
    </row>
    <row r="7" spans="1:7" x14ac:dyDescent="0.3">
      <c r="A7" s="17" t="s">
        <v>10934</v>
      </c>
      <c r="B7" s="44">
        <v>286397.02169999992</v>
      </c>
      <c r="F7" s="19" t="str">
        <f t="shared" si="0"/>
        <v>Grand Total</v>
      </c>
      <c r="G7" s="19">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25A3-7019-4736-95B8-907B2C6C788A}">
  <dimension ref="A3:B7"/>
  <sheetViews>
    <sheetView workbookViewId="0">
      <selection activeCell="A5" sqref="A5"/>
    </sheetView>
  </sheetViews>
  <sheetFormatPr defaultRowHeight="14.4" x14ac:dyDescent="0.3"/>
  <cols>
    <col min="1" max="1" width="13.109375" bestFit="1" customWidth="1"/>
    <col min="2" max="2" width="11.21875" bestFit="1" customWidth="1"/>
  </cols>
  <sheetData>
    <row r="3" spans="1:2" x14ac:dyDescent="0.3">
      <c r="A3" s="7" t="s">
        <v>10933</v>
      </c>
      <c r="B3" s="16" t="s">
        <v>10951</v>
      </c>
    </row>
    <row r="4" spans="1:2" x14ac:dyDescent="0.3">
      <c r="A4" s="14" t="s">
        <v>32</v>
      </c>
      <c r="B4" s="20">
        <v>0.32300170530281774</v>
      </c>
    </row>
    <row r="5" spans="1:2" x14ac:dyDescent="0.3">
      <c r="A5" s="15" t="s">
        <v>46</v>
      </c>
      <c r="B5" s="21">
        <v>0.31301008302169103</v>
      </c>
    </row>
    <row r="6" spans="1:2" x14ac:dyDescent="0.3">
      <c r="A6" s="15" t="s">
        <v>71</v>
      </c>
      <c r="B6" s="21">
        <v>0.36398821167549117</v>
      </c>
    </row>
    <row r="7" spans="1:2" x14ac:dyDescent="0.3">
      <c r="A7" s="17" t="s">
        <v>10934</v>
      </c>
      <c r="B7" s="2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4C76-AC7F-489E-95A6-51875EAFAA98}">
  <dimension ref="A3:E53"/>
  <sheetViews>
    <sheetView topLeftCell="A24" workbookViewId="0">
      <selection activeCell="A36" sqref="A36"/>
    </sheetView>
  </sheetViews>
  <sheetFormatPr defaultRowHeight="14.4" x14ac:dyDescent="0.3"/>
  <cols>
    <col min="1" max="1" width="17.33203125" bestFit="1" customWidth="1"/>
    <col min="2" max="2" width="12" bestFit="1" customWidth="1"/>
    <col min="4" max="4" width="17.33203125" bestFit="1" customWidth="1"/>
    <col min="5" max="5" width="12" bestFit="1" customWidth="1"/>
  </cols>
  <sheetData>
    <row r="3" spans="1:5" x14ac:dyDescent="0.3">
      <c r="A3" s="7" t="s">
        <v>10933</v>
      </c>
      <c r="B3" s="16" t="s">
        <v>10951</v>
      </c>
      <c r="D3" s="18" t="s">
        <v>11</v>
      </c>
      <c r="E3" s="18" t="s">
        <v>18</v>
      </c>
    </row>
    <row r="4" spans="1:5" x14ac:dyDescent="0.3">
      <c r="A4" s="14" t="s">
        <v>358</v>
      </c>
      <c r="B4" s="42">
        <v>19510.639999999992</v>
      </c>
      <c r="D4" t="str">
        <f>A4</f>
        <v>Alabama</v>
      </c>
      <c r="E4" s="23">
        <f>GETPIVOTDATA("Sales",$A$3,"State",A4)</f>
        <v>19510.639999999992</v>
      </c>
    </row>
    <row r="5" spans="1:5" x14ac:dyDescent="0.3">
      <c r="A5" s="15" t="s">
        <v>310</v>
      </c>
      <c r="B5" s="43">
        <v>35282.000999999997</v>
      </c>
      <c r="D5" t="str">
        <f t="shared" ref="D5:D52" si="0">A5</f>
        <v>Arizona</v>
      </c>
      <c r="E5" s="23">
        <f t="shared" ref="E5:E52" si="1">GETPIVOTDATA("Sales",$A$3,"State",A5)</f>
        <v>35282.000999999997</v>
      </c>
    </row>
    <row r="6" spans="1:5" x14ac:dyDescent="0.3">
      <c r="A6" s="15" t="s">
        <v>1707</v>
      </c>
      <c r="B6" s="43">
        <v>11678.129999999997</v>
      </c>
      <c r="D6" t="str">
        <f t="shared" si="0"/>
        <v>Arkansas</v>
      </c>
      <c r="E6" s="23">
        <f t="shared" si="1"/>
        <v>11678.129999999997</v>
      </c>
    </row>
    <row r="7" spans="1:5" x14ac:dyDescent="0.3">
      <c r="A7" s="15" t="s">
        <v>43</v>
      </c>
      <c r="B7" s="43">
        <v>457687.63150000101</v>
      </c>
      <c r="D7" t="str">
        <f t="shared" si="0"/>
        <v>California</v>
      </c>
      <c r="E7" s="23">
        <f t="shared" si="1"/>
        <v>457687.63150000101</v>
      </c>
    </row>
    <row r="8" spans="1:5" x14ac:dyDescent="0.3">
      <c r="A8" s="15" t="s">
        <v>457</v>
      </c>
      <c r="B8" s="43">
        <v>32108.117999999995</v>
      </c>
      <c r="D8" t="str">
        <f t="shared" si="0"/>
        <v>Colorado</v>
      </c>
      <c r="E8" s="23">
        <f t="shared" si="1"/>
        <v>32108.117999999995</v>
      </c>
    </row>
    <row r="9" spans="1:5" x14ac:dyDescent="0.3">
      <c r="A9" s="15" t="s">
        <v>747</v>
      </c>
      <c r="B9" s="43">
        <v>13384.356999999996</v>
      </c>
      <c r="D9" t="str">
        <f t="shared" si="0"/>
        <v>Connecticut</v>
      </c>
      <c r="E9" s="23">
        <f t="shared" si="1"/>
        <v>13384.356999999996</v>
      </c>
    </row>
    <row r="10" spans="1:5" x14ac:dyDescent="0.3">
      <c r="A10" s="15" t="s">
        <v>245</v>
      </c>
      <c r="B10" s="43">
        <v>27451.068999999992</v>
      </c>
      <c r="D10" t="str">
        <f t="shared" si="0"/>
        <v>Delaware</v>
      </c>
      <c r="E10" s="23">
        <f t="shared" si="1"/>
        <v>27451.068999999992</v>
      </c>
    </row>
    <row r="11" spans="1:5" x14ac:dyDescent="0.3">
      <c r="A11" s="15" t="s">
        <v>3034</v>
      </c>
      <c r="B11" s="43">
        <v>2865.0199999999995</v>
      </c>
      <c r="D11" t="str">
        <f t="shared" si="0"/>
        <v>District of Columbia</v>
      </c>
      <c r="E11" s="23">
        <f t="shared" si="1"/>
        <v>2865.0199999999995</v>
      </c>
    </row>
    <row r="12" spans="1:5" x14ac:dyDescent="0.3">
      <c r="A12" s="15" t="s">
        <v>54</v>
      </c>
      <c r="B12" s="43">
        <v>89473.707999999999</v>
      </c>
      <c r="D12" t="str">
        <f t="shared" si="0"/>
        <v>Florida</v>
      </c>
      <c r="E12" s="23">
        <f t="shared" si="1"/>
        <v>89473.707999999999</v>
      </c>
    </row>
    <row r="13" spans="1:5" x14ac:dyDescent="0.3">
      <c r="A13" s="15" t="s">
        <v>1272</v>
      </c>
      <c r="B13" s="43">
        <v>49095.840000000004</v>
      </c>
      <c r="D13" t="str">
        <f t="shared" si="0"/>
        <v>Georgia</v>
      </c>
      <c r="E13" s="23">
        <f t="shared" si="1"/>
        <v>49095.840000000004</v>
      </c>
    </row>
    <row r="14" spans="1:5" x14ac:dyDescent="0.3">
      <c r="A14" s="15" t="s">
        <v>6260</v>
      </c>
      <c r="B14" s="43">
        <v>4382.4860000000017</v>
      </c>
      <c r="D14" t="str">
        <f t="shared" si="0"/>
        <v>Idaho</v>
      </c>
      <c r="E14" s="23">
        <f t="shared" si="1"/>
        <v>4382.4860000000017</v>
      </c>
    </row>
    <row r="15" spans="1:5" x14ac:dyDescent="0.3">
      <c r="A15" s="15" t="s">
        <v>211</v>
      </c>
      <c r="B15" s="43">
        <v>80166.10099999985</v>
      </c>
      <c r="D15" t="str">
        <f t="shared" si="0"/>
        <v>Illinois</v>
      </c>
      <c r="E15" s="23">
        <f t="shared" si="1"/>
        <v>80166.10099999985</v>
      </c>
    </row>
    <row r="16" spans="1:5" x14ac:dyDescent="0.3">
      <c r="A16" s="15" t="s">
        <v>254</v>
      </c>
      <c r="B16" s="43">
        <v>53555.360000000001</v>
      </c>
      <c r="D16" t="str">
        <f t="shared" si="0"/>
        <v>Indiana</v>
      </c>
      <c r="E16" s="23">
        <f t="shared" si="1"/>
        <v>53555.360000000001</v>
      </c>
    </row>
    <row r="17" spans="1:5" x14ac:dyDescent="0.3">
      <c r="A17" s="15" t="s">
        <v>489</v>
      </c>
      <c r="B17" s="43">
        <v>4579.7599999999993</v>
      </c>
      <c r="D17" t="str">
        <f t="shared" si="0"/>
        <v>Iowa</v>
      </c>
      <c r="E17" s="23">
        <f t="shared" si="1"/>
        <v>4579.7599999999993</v>
      </c>
    </row>
    <row r="18" spans="1:5" x14ac:dyDescent="0.3">
      <c r="A18" s="15" t="s">
        <v>4530</v>
      </c>
      <c r="B18" s="43">
        <v>2914.31</v>
      </c>
      <c r="D18" t="str">
        <f t="shared" si="0"/>
        <v>Kansas</v>
      </c>
      <c r="E18" s="23">
        <f t="shared" si="1"/>
        <v>2914.31</v>
      </c>
    </row>
    <row r="19" spans="1:5" x14ac:dyDescent="0.3">
      <c r="A19" s="15" t="s">
        <v>29</v>
      </c>
      <c r="B19" s="43">
        <v>36591.749999999971</v>
      </c>
      <c r="D19" t="str">
        <f t="shared" si="0"/>
        <v>Kentucky</v>
      </c>
      <c r="E19" s="23">
        <f t="shared" si="1"/>
        <v>36591.749999999971</v>
      </c>
    </row>
    <row r="20" spans="1:5" x14ac:dyDescent="0.3">
      <c r="A20" s="15" t="s">
        <v>736</v>
      </c>
      <c r="B20" s="43">
        <v>9217.0299999999988</v>
      </c>
      <c r="D20" t="str">
        <f t="shared" si="0"/>
        <v>Louisiana</v>
      </c>
      <c r="E20" s="23">
        <f t="shared" si="1"/>
        <v>9217.0299999999988</v>
      </c>
    </row>
    <row r="21" spans="1:5" x14ac:dyDescent="0.3">
      <c r="A21" s="15" t="s">
        <v>5235</v>
      </c>
      <c r="B21" s="43">
        <v>1270.53</v>
      </c>
      <c r="D21" t="str">
        <f t="shared" si="0"/>
        <v>Maine</v>
      </c>
      <c r="E21" s="23">
        <f t="shared" si="1"/>
        <v>1270.53</v>
      </c>
    </row>
    <row r="22" spans="1:5" x14ac:dyDescent="0.3">
      <c r="A22" s="15" t="s">
        <v>2735</v>
      </c>
      <c r="B22" s="43">
        <v>23705.523000000005</v>
      </c>
      <c r="D22" t="str">
        <f t="shared" si="0"/>
        <v>Maryland</v>
      </c>
      <c r="E22" s="23">
        <f t="shared" si="1"/>
        <v>23705.523000000005</v>
      </c>
    </row>
    <row r="23" spans="1:5" x14ac:dyDescent="0.3">
      <c r="A23" s="15" t="s">
        <v>1245</v>
      </c>
      <c r="B23" s="43">
        <v>28634.43399999999</v>
      </c>
      <c r="D23" t="str">
        <f t="shared" si="0"/>
        <v>Massachusetts</v>
      </c>
      <c r="E23" s="23">
        <f t="shared" si="1"/>
        <v>28634.43399999999</v>
      </c>
    </row>
    <row r="24" spans="1:5" x14ac:dyDescent="0.3">
      <c r="A24" s="15" t="s">
        <v>238</v>
      </c>
      <c r="B24" s="43">
        <v>76269.614000000016</v>
      </c>
      <c r="D24" t="str">
        <f t="shared" si="0"/>
        <v>Michigan</v>
      </c>
      <c r="E24" s="23">
        <f t="shared" si="1"/>
        <v>76269.614000000016</v>
      </c>
    </row>
    <row r="25" spans="1:5" x14ac:dyDescent="0.3">
      <c r="A25" s="15" t="s">
        <v>229</v>
      </c>
      <c r="B25" s="43">
        <v>29863.149999999994</v>
      </c>
      <c r="D25" t="str">
        <f t="shared" si="0"/>
        <v>Minnesota</v>
      </c>
      <c r="E25" s="23">
        <f t="shared" si="1"/>
        <v>29863.149999999994</v>
      </c>
    </row>
    <row r="26" spans="1:5" x14ac:dyDescent="0.3">
      <c r="A26" s="15" t="s">
        <v>1487</v>
      </c>
      <c r="B26" s="43">
        <v>10771.34</v>
      </c>
      <c r="D26" t="str">
        <f t="shared" si="0"/>
        <v>Mississippi</v>
      </c>
      <c r="E26" s="23">
        <f t="shared" si="1"/>
        <v>10771.34</v>
      </c>
    </row>
    <row r="27" spans="1:5" x14ac:dyDescent="0.3">
      <c r="A27" s="15" t="s">
        <v>596</v>
      </c>
      <c r="B27" s="43">
        <v>22205.149999999998</v>
      </c>
      <c r="D27" t="str">
        <f t="shared" si="0"/>
        <v>Missouri</v>
      </c>
      <c r="E27" s="23">
        <f t="shared" si="1"/>
        <v>22205.149999999998</v>
      </c>
    </row>
    <row r="28" spans="1:5" x14ac:dyDescent="0.3">
      <c r="A28" s="15" t="s">
        <v>1762</v>
      </c>
      <c r="B28" s="43">
        <v>5589.3519999999971</v>
      </c>
      <c r="D28" t="str">
        <f t="shared" si="0"/>
        <v>Montana</v>
      </c>
      <c r="E28" s="23">
        <f t="shared" si="1"/>
        <v>5589.3519999999971</v>
      </c>
    </row>
    <row r="29" spans="1:5" x14ac:dyDescent="0.3">
      <c r="A29" s="15" t="s">
        <v>138</v>
      </c>
      <c r="B29" s="43">
        <v>7464.9299999999985</v>
      </c>
      <c r="D29" t="str">
        <f t="shared" si="0"/>
        <v>Nebraska</v>
      </c>
      <c r="E29" s="23">
        <f t="shared" si="1"/>
        <v>7464.9299999999985</v>
      </c>
    </row>
    <row r="30" spans="1:5" x14ac:dyDescent="0.3">
      <c r="A30" s="15" t="s">
        <v>1392</v>
      </c>
      <c r="B30" s="43">
        <v>16729.101999999999</v>
      </c>
      <c r="D30" t="str">
        <f t="shared" si="0"/>
        <v>Nevada</v>
      </c>
      <c r="E30" s="23">
        <f t="shared" si="1"/>
        <v>16729.101999999999</v>
      </c>
    </row>
    <row r="31" spans="1:5" x14ac:dyDescent="0.3">
      <c r="A31" s="15" t="s">
        <v>2694</v>
      </c>
      <c r="B31" s="43">
        <v>7292.5239999999994</v>
      </c>
      <c r="D31" t="str">
        <f t="shared" si="0"/>
        <v>New Hampshire</v>
      </c>
      <c r="E31" s="23">
        <f t="shared" si="1"/>
        <v>7292.5239999999994</v>
      </c>
    </row>
    <row r="32" spans="1:5" x14ac:dyDescent="0.3">
      <c r="A32" s="15" t="s">
        <v>788</v>
      </c>
      <c r="B32" s="43">
        <v>35764.312000000013</v>
      </c>
      <c r="D32" t="str">
        <f t="shared" si="0"/>
        <v>New Jersey</v>
      </c>
      <c r="E32" s="23">
        <f t="shared" si="1"/>
        <v>35764.312000000013</v>
      </c>
    </row>
    <row r="33" spans="1:5" x14ac:dyDescent="0.3">
      <c r="A33" s="15" t="s">
        <v>668</v>
      </c>
      <c r="B33" s="43">
        <v>4783.5220000000008</v>
      </c>
      <c r="D33" t="str">
        <f t="shared" si="0"/>
        <v>New Mexico</v>
      </c>
      <c r="E33" s="23">
        <f t="shared" si="1"/>
        <v>4783.5220000000008</v>
      </c>
    </row>
    <row r="34" spans="1:5" x14ac:dyDescent="0.3">
      <c r="A34" s="15" t="s">
        <v>267</v>
      </c>
      <c r="B34" s="43">
        <v>310876.27099999978</v>
      </c>
      <c r="D34" t="str">
        <f t="shared" si="0"/>
        <v>New York</v>
      </c>
      <c r="E34" s="23">
        <f t="shared" si="1"/>
        <v>310876.27099999978</v>
      </c>
    </row>
    <row r="35" spans="1:5" x14ac:dyDescent="0.3">
      <c r="A35" s="15" t="s">
        <v>88</v>
      </c>
      <c r="B35" s="43">
        <v>55603.163999999968</v>
      </c>
      <c r="D35" t="str">
        <f t="shared" si="0"/>
        <v>North Carolina</v>
      </c>
      <c r="E35" s="23">
        <f t="shared" si="1"/>
        <v>55603.163999999968</v>
      </c>
    </row>
    <row r="36" spans="1:5" x14ac:dyDescent="0.3">
      <c r="A36" s="15" t="s">
        <v>7449</v>
      </c>
      <c r="B36" s="43">
        <v>919.91</v>
      </c>
      <c r="D36" t="str">
        <f t="shared" si="0"/>
        <v>North Dakota</v>
      </c>
      <c r="E36" s="23">
        <f t="shared" si="1"/>
        <v>919.91</v>
      </c>
    </row>
    <row r="37" spans="1:5" x14ac:dyDescent="0.3">
      <c r="A37" s="15" t="s">
        <v>498</v>
      </c>
      <c r="B37" s="43">
        <v>78258.135999999926</v>
      </c>
      <c r="D37" t="str">
        <f t="shared" si="0"/>
        <v>Ohio</v>
      </c>
      <c r="E37" s="23">
        <f t="shared" si="1"/>
        <v>78258.135999999926</v>
      </c>
    </row>
    <row r="38" spans="1:5" x14ac:dyDescent="0.3">
      <c r="A38" s="15" t="s">
        <v>649</v>
      </c>
      <c r="B38" s="43">
        <v>19683.390000000003</v>
      </c>
      <c r="D38" t="str">
        <f t="shared" si="0"/>
        <v>Oklahoma</v>
      </c>
      <c r="E38" s="23">
        <f t="shared" si="1"/>
        <v>19683.390000000003</v>
      </c>
    </row>
    <row r="39" spans="1:5" x14ac:dyDescent="0.3">
      <c r="A39" s="15" t="s">
        <v>420</v>
      </c>
      <c r="B39" s="43">
        <v>17431.149999999991</v>
      </c>
      <c r="D39" t="str">
        <f t="shared" si="0"/>
        <v>Oregon</v>
      </c>
      <c r="E39" s="23">
        <f t="shared" si="1"/>
        <v>17431.149999999991</v>
      </c>
    </row>
    <row r="40" spans="1:5" x14ac:dyDescent="0.3">
      <c r="A40" s="15" t="s">
        <v>147</v>
      </c>
      <c r="B40" s="43">
        <v>116511.91400000003</v>
      </c>
      <c r="D40" t="str">
        <f t="shared" si="0"/>
        <v>Pennsylvania</v>
      </c>
      <c r="E40" s="23">
        <f t="shared" si="1"/>
        <v>116511.91400000003</v>
      </c>
    </row>
    <row r="41" spans="1:5" x14ac:dyDescent="0.3">
      <c r="A41" s="15" t="s">
        <v>1399</v>
      </c>
      <c r="B41" s="43">
        <v>22627.955999999995</v>
      </c>
      <c r="D41" t="str">
        <f t="shared" si="0"/>
        <v>Rhode Island</v>
      </c>
      <c r="E41" s="23">
        <f t="shared" si="1"/>
        <v>22627.955999999995</v>
      </c>
    </row>
    <row r="42" spans="1:5" x14ac:dyDescent="0.3">
      <c r="A42" s="15" t="s">
        <v>383</v>
      </c>
      <c r="B42" s="43">
        <v>8481.7099999999991</v>
      </c>
      <c r="D42" t="str">
        <f t="shared" si="0"/>
        <v>South Carolina</v>
      </c>
      <c r="E42" s="23">
        <f t="shared" si="1"/>
        <v>8481.7099999999991</v>
      </c>
    </row>
    <row r="43" spans="1:5" x14ac:dyDescent="0.3">
      <c r="A43" s="15" t="s">
        <v>5326</v>
      </c>
      <c r="B43" s="43">
        <v>1315.5600000000002</v>
      </c>
      <c r="D43" t="str">
        <f t="shared" si="0"/>
        <v>South Dakota</v>
      </c>
      <c r="E43" s="23">
        <f t="shared" si="1"/>
        <v>1315.5600000000002</v>
      </c>
    </row>
    <row r="44" spans="1:5" x14ac:dyDescent="0.3">
      <c r="A44" s="15" t="s">
        <v>335</v>
      </c>
      <c r="B44" s="43">
        <v>30661.872999999981</v>
      </c>
      <c r="D44" t="str">
        <f t="shared" si="0"/>
        <v>Tennessee</v>
      </c>
      <c r="E44" s="23">
        <f t="shared" si="1"/>
        <v>30661.872999999981</v>
      </c>
    </row>
    <row r="45" spans="1:5" x14ac:dyDescent="0.3">
      <c r="A45" s="15" t="s">
        <v>104</v>
      </c>
      <c r="B45" s="43">
        <v>170188.04580000002</v>
      </c>
      <c r="D45" t="str">
        <f t="shared" si="0"/>
        <v>Texas</v>
      </c>
      <c r="E45" s="23">
        <f t="shared" si="1"/>
        <v>170188.04580000002</v>
      </c>
    </row>
    <row r="46" spans="1:5" x14ac:dyDescent="0.3">
      <c r="A46" s="15" t="s">
        <v>121</v>
      </c>
      <c r="B46" s="43">
        <v>11220.055999999999</v>
      </c>
      <c r="D46" t="str">
        <f t="shared" si="0"/>
        <v>Utah</v>
      </c>
      <c r="E46" s="23">
        <f t="shared" si="1"/>
        <v>11220.055999999999</v>
      </c>
    </row>
    <row r="47" spans="1:5" x14ac:dyDescent="0.3">
      <c r="A47" s="15" t="s">
        <v>5203</v>
      </c>
      <c r="B47" s="43">
        <v>8929.369999999999</v>
      </c>
      <c r="D47" t="str">
        <f t="shared" si="0"/>
        <v>Vermont</v>
      </c>
      <c r="E47" s="23">
        <f t="shared" si="1"/>
        <v>8929.369999999999</v>
      </c>
    </row>
    <row r="48" spans="1:5" x14ac:dyDescent="0.3">
      <c r="A48" s="15" t="s">
        <v>319</v>
      </c>
      <c r="B48" s="43">
        <v>70636.719999999987</v>
      </c>
      <c r="D48" t="str">
        <f t="shared" si="0"/>
        <v>Virginia</v>
      </c>
      <c r="E48" s="23">
        <f t="shared" si="1"/>
        <v>70636.719999999987</v>
      </c>
    </row>
    <row r="49" spans="1:5" x14ac:dyDescent="0.3">
      <c r="A49" s="15" t="s">
        <v>96</v>
      </c>
      <c r="B49" s="43">
        <v>138641.26999999993</v>
      </c>
      <c r="D49" t="str">
        <f t="shared" si="0"/>
        <v>Washington</v>
      </c>
      <c r="E49" s="23">
        <f t="shared" si="1"/>
        <v>138641.26999999993</v>
      </c>
    </row>
    <row r="50" spans="1:5" x14ac:dyDescent="0.3">
      <c r="A50" s="15" t="s">
        <v>9726</v>
      </c>
      <c r="B50" s="43">
        <v>1209.8240000000001</v>
      </c>
      <c r="D50" t="str">
        <f t="shared" si="0"/>
        <v>West Virginia</v>
      </c>
      <c r="E50" s="23">
        <f t="shared" si="1"/>
        <v>1209.8240000000001</v>
      </c>
    </row>
    <row r="51" spans="1:5" x14ac:dyDescent="0.3">
      <c r="A51" s="15" t="s">
        <v>114</v>
      </c>
      <c r="B51" s="43">
        <v>32114.610000000019</v>
      </c>
      <c r="D51" t="str">
        <f t="shared" si="0"/>
        <v>Wisconsin</v>
      </c>
      <c r="E51" s="23">
        <f t="shared" si="1"/>
        <v>32114.610000000019</v>
      </c>
    </row>
    <row r="52" spans="1:5" x14ac:dyDescent="0.3">
      <c r="A52" s="15" t="s">
        <v>8542</v>
      </c>
      <c r="B52" s="43">
        <v>1603.1360000000002</v>
      </c>
      <c r="D52" t="str">
        <f t="shared" si="0"/>
        <v>Wyoming</v>
      </c>
      <c r="E52" s="23">
        <f t="shared" si="1"/>
        <v>1603.1360000000002</v>
      </c>
    </row>
    <row r="53" spans="1:5" x14ac:dyDescent="0.3">
      <c r="A53" s="17" t="s">
        <v>10934</v>
      </c>
      <c r="B53" s="44">
        <v>2297200.8603000003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132B-397C-4CCB-BFAA-6223A845BADF}">
  <dimension ref="A3:R20"/>
  <sheetViews>
    <sheetView workbookViewId="0">
      <selection activeCell="R20" sqref="R20"/>
    </sheetView>
  </sheetViews>
  <sheetFormatPr defaultRowHeight="14.4" x14ac:dyDescent="0.3"/>
  <cols>
    <col min="1" max="1" width="12.44140625" bestFit="1" customWidth="1"/>
    <col min="2" max="2" width="11.21875" bestFit="1" customWidth="1"/>
  </cols>
  <sheetData>
    <row r="3" spans="1:2" x14ac:dyDescent="0.3">
      <c r="A3" s="7" t="s">
        <v>10933</v>
      </c>
      <c r="B3" s="16" t="s">
        <v>10951</v>
      </c>
    </row>
    <row r="4" spans="1:2" x14ac:dyDescent="0.3">
      <c r="A4" s="14" t="s">
        <v>75</v>
      </c>
      <c r="B4" s="42">
        <v>203412.73300000009</v>
      </c>
    </row>
    <row r="5" spans="1:2" x14ac:dyDescent="0.3">
      <c r="A5" s="15" t="s">
        <v>56</v>
      </c>
      <c r="B5" s="43">
        <v>206965.53200000009</v>
      </c>
    </row>
    <row r="6" spans="1:2" x14ac:dyDescent="0.3">
      <c r="A6" s="15" t="s">
        <v>59</v>
      </c>
      <c r="B6" s="43">
        <v>223843.60800000012</v>
      </c>
    </row>
    <row r="7" spans="1:2" x14ac:dyDescent="0.3">
      <c r="A7" s="15" t="s">
        <v>36</v>
      </c>
      <c r="B7" s="43">
        <v>328449.1030000007</v>
      </c>
    </row>
    <row r="8" spans="1:2" x14ac:dyDescent="0.3">
      <c r="A8" s="15" t="s">
        <v>72</v>
      </c>
      <c r="B8" s="43">
        <v>330007.05400000012</v>
      </c>
    </row>
    <row r="9" spans="1:2" x14ac:dyDescent="0.3">
      <c r="A9" s="17" t="s">
        <v>10934</v>
      </c>
      <c r="B9" s="44">
        <v>1292678.0300000012</v>
      </c>
    </row>
    <row r="20" spans="18:18" x14ac:dyDescent="0.3">
      <c r="R20" s="38" t="s">
        <v>10959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BC1B-4C60-4144-9AD5-68829274EC72}">
  <dimension ref="A3:N17"/>
  <sheetViews>
    <sheetView topLeftCell="C2" zoomScale="90" zoomScaleNormal="90" workbookViewId="0">
      <selection activeCell="N17" sqref="N17"/>
    </sheetView>
  </sheetViews>
  <sheetFormatPr defaultRowHeight="14.4" x14ac:dyDescent="0.3"/>
  <cols>
    <col min="1" max="1" width="13.109375" bestFit="1" customWidth="1"/>
    <col min="2" max="2" width="13.33203125" bestFit="1" customWidth="1"/>
    <col min="4" max="4" width="13.109375" bestFit="1" customWidth="1"/>
    <col min="5" max="5" width="13.33203125" bestFit="1" customWidth="1"/>
    <col min="7" max="7" width="13.109375" bestFit="1" customWidth="1"/>
    <col min="8" max="8" width="15.33203125" bestFit="1" customWidth="1"/>
    <col min="10" max="10" width="13.109375" bestFit="1" customWidth="1"/>
    <col min="11" max="11" width="16.33203125" bestFit="1" customWidth="1"/>
    <col min="13" max="13" width="13.109375" bestFit="1" customWidth="1"/>
    <col min="14" max="14" width="19.33203125" bestFit="1" customWidth="1"/>
  </cols>
  <sheetData>
    <row r="3" spans="1:14" x14ac:dyDescent="0.3">
      <c r="A3" s="7" t="s">
        <v>10933</v>
      </c>
      <c r="B3" s="16" t="s">
        <v>10951</v>
      </c>
      <c r="D3" s="7" t="s">
        <v>10933</v>
      </c>
      <c r="E3" s="16" t="s">
        <v>10952</v>
      </c>
      <c r="G3" s="7" t="s">
        <v>10933</v>
      </c>
      <c r="H3" s="16" t="s">
        <v>10953</v>
      </c>
      <c r="J3" s="7" t="s">
        <v>10933</v>
      </c>
      <c r="K3" s="16" t="s">
        <v>10954</v>
      </c>
      <c r="M3" s="7" t="s">
        <v>10933</v>
      </c>
      <c r="N3" s="16" t="s">
        <v>10955</v>
      </c>
    </row>
    <row r="4" spans="1:14" x14ac:dyDescent="0.3">
      <c r="A4" s="5" t="s">
        <v>10936</v>
      </c>
      <c r="B4" s="42">
        <v>95365.937600000019</v>
      </c>
      <c r="D4" s="5" t="s">
        <v>10936</v>
      </c>
      <c r="E4" s="42">
        <v>9199.2699999999986</v>
      </c>
      <c r="G4" s="5" t="s">
        <v>10936</v>
      </c>
      <c r="H4" s="42">
        <v>1500</v>
      </c>
      <c r="J4" s="5" t="s">
        <v>10936</v>
      </c>
      <c r="K4" s="42">
        <v>387</v>
      </c>
      <c r="M4" s="5" t="s">
        <v>10936</v>
      </c>
      <c r="N4" s="42">
        <v>9.6462848596792869E-2</v>
      </c>
    </row>
    <row r="5" spans="1:14" x14ac:dyDescent="0.3">
      <c r="A5" s="6" t="s">
        <v>10937</v>
      </c>
      <c r="B5" s="43">
        <v>60172.649400000024</v>
      </c>
      <c r="D5" s="6" t="s">
        <v>10937</v>
      </c>
      <c r="E5" s="43">
        <v>10288.898699999991</v>
      </c>
      <c r="G5" s="6" t="s">
        <v>10937</v>
      </c>
      <c r="H5" s="43">
        <v>1068</v>
      </c>
      <c r="J5" s="6" t="s">
        <v>10937</v>
      </c>
      <c r="K5" s="43">
        <v>301</v>
      </c>
      <c r="M5" s="6" t="s">
        <v>10937</v>
      </c>
      <c r="N5" s="43">
        <v>0.17098962406664425</v>
      </c>
    </row>
    <row r="6" spans="1:14" x14ac:dyDescent="0.3">
      <c r="A6" s="6" t="s">
        <v>10938</v>
      </c>
      <c r="B6" s="43">
        <v>199252.98399999991</v>
      </c>
      <c r="D6" s="6" t="s">
        <v>10938</v>
      </c>
      <c r="E6" s="43">
        <v>26806.573700000015</v>
      </c>
      <c r="G6" s="6" t="s">
        <v>10938</v>
      </c>
      <c r="H6" s="43">
        <v>2491</v>
      </c>
      <c r="J6" s="6" t="s">
        <v>10938</v>
      </c>
      <c r="K6" s="43">
        <v>680</v>
      </c>
      <c r="M6" s="6" t="s">
        <v>10938</v>
      </c>
      <c r="N6" s="43">
        <v>0.13453536886554246</v>
      </c>
    </row>
    <row r="7" spans="1:14" x14ac:dyDescent="0.3">
      <c r="A7" s="6" t="s">
        <v>10939</v>
      </c>
      <c r="B7" s="43">
        <v>141851.5674</v>
      </c>
      <c r="D7" s="6" t="s">
        <v>10939</v>
      </c>
      <c r="E7" s="43">
        <v>13437.806799999998</v>
      </c>
      <c r="G7" s="6" t="s">
        <v>10939</v>
      </c>
      <c r="H7" s="43">
        <v>2441</v>
      </c>
      <c r="J7" s="6" t="s">
        <v>10939</v>
      </c>
      <c r="K7" s="43">
        <v>663</v>
      </c>
      <c r="M7" s="6" t="s">
        <v>10939</v>
      </c>
      <c r="N7" s="43">
        <v>9.4731465053942004E-2</v>
      </c>
    </row>
    <row r="8" spans="1:14" x14ac:dyDescent="0.3">
      <c r="A8" s="6" t="s">
        <v>10940</v>
      </c>
      <c r="B8" s="43">
        <v>156122.28669999994</v>
      </c>
      <c r="D8" s="6" t="s">
        <v>10940</v>
      </c>
      <c r="E8" s="43">
        <v>22308.51279999999</v>
      </c>
      <c r="G8" s="6" t="s">
        <v>10940</v>
      </c>
      <c r="H8" s="43">
        <v>2850</v>
      </c>
      <c r="J8" s="6" t="s">
        <v>10940</v>
      </c>
      <c r="K8" s="43">
        <v>750</v>
      </c>
      <c r="M8" s="6" t="s">
        <v>10940</v>
      </c>
      <c r="N8" s="43">
        <v>0.14289127626517142</v>
      </c>
    </row>
    <row r="9" spans="1:14" x14ac:dyDescent="0.3">
      <c r="A9" s="6" t="s">
        <v>10941</v>
      </c>
      <c r="B9" s="43">
        <v>147082.61130000011</v>
      </c>
      <c r="D9" s="6" t="s">
        <v>10941</v>
      </c>
      <c r="E9" s="43">
        <v>20899.334500000012</v>
      </c>
      <c r="G9" s="6" t="s">
        <v>10941</v>
      </c>
      <c r="H9" s="43">
        <v>2644</v>
      </c>
      <c r="J9" s="6" t="s">
        <v>10941</v>
      </c>
      <c r="K9" s="43">
        <v>709</v>
      </c>
      <c r="M9" s="6" t="s">
        <v>10941</v>
      </c>
      <c r="N9" s="43">
        <v>0.1420924901678027</v>
      </c>
    </row>
    <row r="10" spans="1:14" x14ac:dyDescent="0.3">
      <c r="A10" s="6" t="s">
        <v>10942</v>
      </c>
      <c r="B10" s="43">
        <v>149580.83800000031</v>
      </c>
      <c r="D10" s="6" t="s">
        <v>10942</v>
      </c>
      <c r="E10" s="43">
        <v>13535.38299999998</v>
      </c>
      <c r="G10" s="6" t="s">
        <v>10942</v>
      </c>
      <c r="H10" s="43">
        <v>2705</v>
      </c>
      <c r="J10" s="6" t="s">
        <v>10942</v>
      </c>
      <c r="K10" s="43">
        <v>708</v>
      </c>
      <c r="M10" s="6" t="s">
        <v>10942</v>
      </c>
      <c r="N10" s="43">
        <v>9.0488749635163512E-2</v>
      </c>
    </row>
    <row r="11" spans="1:14" x14ac:dyDescent="0.3">
      <c r="A11" s="6" t="s">
        <v>10943</v>
      </c>
      <c r="B11" s="43">
        <v>159589.45099999988</v>
      </c>
      <c r="D11" s="6" t="s">
        <v>10943</v>
      </c>
      <c r="E11" s="43">
        <v>21896.715399999972</v>
      </c>
      <c r="G11" s="6" t="s">
        <v>10943</v>
      </c>
      <c r="H11" s="43">
        <v>2796</v>
      </c>
      <c r="J11" s="6" t="s">
        <v>10943</v>
      </c>
      <c r="K11" s="43">
        <v>710</v>
      </c>
      <c r="M11" s="6" t="s">
        <v>10943</v>
      </c>
      <c r="N11" s="43">
        <v>0.13720653378273723</v>
      </c>
    </row>
    <row r="12" spans="1:14" x14ac:dyDescent="0.3">
      <c r="A12" s="6" t="s">
        <v>10944</v>
      </c>
      <c r="B12" s="43">
        <v>309770.09970000025</v>
      </c>
      <c r="D12" s="6" t="s">
        <v>10944</v>
      </c>
      <c r="E12" s="43">
        <v>37293.192500000034</v>
      </c>
      <c r="G12" s="6" t="s">
        <v>10944</v>
      </c>
      <c r="H12" s="43">
        <v>5073</v>
      </c>
      <c r="J12" s="6" t="s">
        <v>10944</v>
      </c>
      <c r="K12" s="43">
        <v>1386</v>
      </c>
      <c r="M12" s="6" t="s">
        <v>10944</v>
      </c>
      <c r="N12" s="43">
        <v>0.12038990379031732</v>
      </c>
    </row>
    <row r="13" spans="1:14" x14ac:dyDescent="0.3">
      <c r="A13" s="6" t="s">
        <v>10945</v>
      </c>
      <c r="B13" s="43">
        <v>197115.20170000009</v>
      </c>
      <c r="D13" s="6" t="s">
        <v>10945</v>
      </c>
      <c r="E13" s="43">
        <v>31469.663800000035</v>
      </c>
      <c r="G13" s="6" t="s">
        <v>10945</v>
      </c>
      <c r="H13" s="43">
        <v>3095</v>
      </c>
      <c r="J13" s="6" t="s">
        <v>10945</v>
      </c>
      <c r="K13" s="43">
        <v>817</v>
      </c>
      <c r="M13" s="6" t="s">
        <v>10945</v>
      </c>
      <c r="N13" s="43">
        <v>0.15965112547684351</v>
      </c>
    </row>
    <row r="14" spans="1:14" x14ac:dyDescent="0.3">
      <c r="A14" s="6" t="s">
        <v>10946</v>
      </c>
      <c r="B14" s="43">
        <v>349120.07400000008</v>
      </c>
      <c r="D14" s="6" t="s">
        <v>10946</v>
      </c>
      <c r="E14" s="43">
        <v>35825.536599999927</v>
      </c>
      <c r="G14" s="6" t="s">
        <v>10946</v>
      </c>
      <c r="H14" s="43">
        <v>5741</v>
      </c>
      <c r="J14" s="6" t="s">
        <v>10946</v>
      </c>
      <c r="K14" s="43">
        <v>1462</v>
      </c>
      <c r="M14" s="6" t="s">
        <v>10946</v>
      </c>
      <c r="N14" s="43">
        <v>0.10261666191099604</v>
      </c>
    </row>
    <row r="15" spans="1:14" x14ac:dyDescent="0.3">
      <c r="A15" s="6" t="s">
        <v>10947</v>
      </c>
      <c r="B15" s="43">
        <v>332177.15950000001</v>
      </c>
      <c r="D15" s="6" t="s">
        <v>10947</v>
      </c>
      <c r="E15" s="43">
        <v>43436.13390000003</v>
      </c>
      <c r="G15" s="6" t="s">
        <v>10947</v>
      </c>
      <c r="H15" s="43">
        <v>5469</v>
      </c>
      <c r="J15" s="6" t="s">
        <v>10947</v>
      </c>
      <c r="K15" s="43">
        <v>1421</v>
      </c>
      <c r="M15" s="6" t="s">
        <v>10947</v>
      </c>
      <c r="N15" s="43">
        <v>0.13076195234308405</v>
      </c>
    </row>
    <row r="16" spans="1:14" x14ac:dyDescent="0.3">
      <c r="A16" s="9" t="s">
        <v>10934</v>
      </c>
      <c r="B16" s="44">
        <v>2297200.8603000008</v>
      </c>
      <c r="D16" s="9" t="s">
        <v>10934</v>
      </c>
      <c r="E16" s="44">
        <v>286397.02169999998</v>
      </c>
      <c r="G16" s="9" t="s">
        <v>10934</v>
      </c>
      <c r="H16" s="44">
        <v>37873</v>
      </c>
      <c r="J16" s="9" t="s">
        <v>10934</v>
      </c>
      <c r="K16" s="44">
        <v>9994</v>
      </c>
      <c r="M16" s="9" t="s">
        <v>10934</v>
      </c>
      <c r="N16" s="44">
        <v>0.12467217240315856</v>
      </c>
    </row>
    <row r="17" spans="2:14" x14ac:dyDescent="0.3">
      <c r="B17" s="24">
        <f>GETPIVOTDATA("Sales",$A$3)</f>
        <v>2297200.8603000008</v>
      </c>
      <c r="E17" s="24">
        <f>GETPIVOTDATA("Profit",$D$3)</f>
        <v>286397.02169999998</v>
      </c>
      <c r="H17" s="25">
        <f>GETPIVOTDATA("Quantity",$G$3)</f>
        <v>37873</v>
      </c>
      <c r="K17" s="25">
        <f>GETPIVOTDATA("Order ID",$J$3)</f>
        <v>9994</v>
      </c>
      <c r="N17" s="31">
        <v>0.124672172403159</v>
      </c>
    </row>
  </sheetData>
  <pageMargins left="0.7" right="0.7" top="0.75" bottom="0.75" header="0.3" footer="0.3"/>
  <pageSetup orientation="portrait" r:id="rId6"/>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AD227-CD16-46DC-9CE6-EB732AACBF7F}">
  <dimension ref="A3:L12"/>
  <sheetViews>
    <sheetView workbookViewId="0">
      <selection activeCell="E5" sqref="E5"/>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8" width="15.44140625" customWidth="1"/>
    <col min="9" max="9" width="15.6640625" customWidth="1"/>
    <col min="10" max="10" width="12.88671875" customWidth="1"/>
    <col min="11" max="11" width="14.6640625" customWidth="1"/>
    <col min="12" max="12" width="15.5546875" customWidth="1"/>
  </cols>
  <sheetData>
    <row r="3" spans="1:12" x14ac:dyDescent="0.3">
      <c r="A3" s="7" t="s">
        <v>10933</v>
      </c>
      <c r="B3" s="7" t="s">
        <v>10951</v>
      </c>
      <c r="C3" s="26" t="s">
        <v>10952</v>
      </c>
      <c r="D3" s="26" t="s">
        <v>10953</v>
      </c>
      <c r="E3" s="26" t="s">
        <v>10954</v>
      </c>
      <c r="F3" s="8" t="s">
        <v>10955</v>
      </c>
    </row>
    <row r="4" spans="1:12" x14ac:dyDescent="0.3">
      <c r="A4" s="14" t="s">
        <v>10935</v>
      </c>
      <c r="B4" s="45">
        <v>484247.49810000096</v>
      </c>
      <c r="C4" s="51">
        <v>49543.974100000007</v>
      </c>
      <c r="D4" s="51">
        <v>7581</v>
      </c>
      <c r="E4" s="51">
        <v>1993</v>
      </c>
      <c r="F4" s="46">
        <v>0.10231126499236715</v>
      </c>
    </row>
    <row r="5" spans="1:12" x14ac:dyDescent="0.3">
      <c r="A5" s="15" t="s">
        <v>10948</v>
      </c>
      <c r="B5" s="47">
        <v>470532.50899999985</v>
      </c>
      <c r="C5" s="52">
        <v>61618.603700000051</v>
      </c>
      <c r="D5" s="52">
        <v>7979</v>
      </c>
      <c r="E5" s="52">
        <v>2102</v>
      </c>
      <c r="F5" s="48">
        <v>0.13095504034557592</v>
      </c>
    </row>
    <row r="6" spans="1:12" x14ac:dyDescent="0.3">
      <c r="A6" s="15" t="s">
        <v>10949</v>
      </c>
      <c r="B6" s="47">
        <v>608473.83000000066</v>
      </c>
      <c r="C6" s="52">
        <v>81726.930800000177</v>
      </c>
      <c r="D6" s="52">
        <v>9810</v>
      </c>
      <c r="E6" s="52">
        <v>2580</v>
      </c>
      <c r="F6" s="48">
        <v>0.13431461924993568</v>
      </c>
    </row>
    <row r="7" spans="1:12" x14ac:dyDescent="0.3">
      <c r="A7" s="27" t="s">
        <v>10950</v>
      </c>
      <c r="B7" s="53">
        <v>733947.0231999997</v>
      </c>
      <c r="C7" s="54">
        <v>93507.513099999967</v>
      </c>
      <c r="D7" s="54">
        <v>12503</v>
      </c>
      <c r="E7" s="54">
        <v>3319</v>
      </c>
      <c r="F7" s="55">
        <v>0.12740362743390987</v>
      </c>
    </row>
    <row r="8" spans="1:12" ht="16.8" x14ac:dyDescent="0.4">
      <c r="H8" s="30">
        <f>(GETPIVOTDATA("Sum of Sales",$A$3,"Years",2014)/GETPIVOTDATA("Sum of Sales",$A$3,"Years",2013))-1</f>
        <v>0.20620967905883303</v>
      </c>
      <c r="I8" s="30">
        <f>(GETPIVOTDATA("Sum of Profit",$A$3,"Years",2014)/GETPIVOTDATA("Sum of Profit",$A$3,"Years",2013))-1</f>
        <v>0.14414565902185772</v>
      </c>
      <c r="J8" s="30">
        <f>(GETPIVOTDATA("Sum of Quantity",$A$3,"Years",2014)/GETPIVOTDATA("Sum of Quantity",$A$3,"Years",2013))-1</f>
        <v>0.27451580020387367</v>
      </c>
      <c r="K8" s="30">
        <f>(GETPIVOTDATA("Count of Order ID",$A$3,"Years",2014)/GETPIVOTDATA("Count of Order ID",$A$3,"Years",2013))-1</f>
        <v>0.2864341085271318</v>
      </c>
      <c r="L8" s="30">
        <f>(GETPIVOTDATA("Sum of Profit Margin",$A$3,"Years",2014)/GETPIVOTDATA("Sum of Profit Margin",$A$3,"Years",2013))-1</f>
        <v>-5.1453757264990463E-2</v>
      </c>
    </row>
    <row r="12" spans="1:12" x14ac:dyDescent="0.3">
      <c r="F12" s="29"/>
      <c r="G12" s="28"/>
      <c r="H12" s="28"/>
      <c r="I12" s="28"/>
      <c r="J12"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KPI's</vt:lpstr>
      <vt:lpstr>layout</vt:lpstr>
      <vt:lpstr>Insight</vt:lpstr>
      <vt:lpstr>Sheet3</vt:lpstr>
      <vt:lpstr>Combo chart</vt:lpstr>
      <vt:lpstr>Waterfall chart</vt:lpstr>
      <vt:lpstr>Pie chart</vt:lpstr>
      <vt:lpstr>Map chart</vt:lpstr>
      <vt:lpstr>Top 5 category</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HP</cp:lastModifiedBy>
  <dcterms:created xsi:type="dcterms:W3CDTF">2015-06-05T18:17:20Z</dcterms:created>
  <dcterms:modified xsi:type="dcterms:W3CDTF">2026-09-21T11:09:02Z</dcterms:modified>
</cp:coreProperties>
</file>