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Sheet1!$L$5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K10" i="1"/>
  <c r="K9" i="1"/>
  <c r="K8" i="1"/>
  <c r="K7" i="1"/>
  <c r="K6" i="1"/>
  <c r="K5" i="1"/>
  <c r="G6" i="1"/>
  <c r="G5" i="1"/>
  <c r="G9" i="1"/>
  <c r="G10" i="1"/>
  <c r="G8" i="1"/>
  <c r="G7" i="1"/>
  <c r="D10" i="1"/>
  <c r="D9" i="1"/>
  <c r="D8" i="1"/>
  <c r="D7" i="1"/>
  <c r="D6" i="1"/>
  <c r="D5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<sst xmlns="http://schemas.openxmlformats.org/spreadsheetml/2006/main" count="17" uniqueCount="17">
  <si>
    <t>#</t>
  </si>
  <si>
    <t>CoolTerm_TEST</t>
  </si>
  <si>
    <t>Start temp [C]</t>
  </si>
  <si>
    <t>ON time [s]</t>
  </si>
  <si>
    <t>Result [C]</t>
  </si>
  <si>
    <t>Temperatur = Tilført energi - tab til omgivelserne</t>
  </si>
  <si>
    <t>Tab ved setpoint</t>
  </si>
  <si>
    <t>A = 0.02</t>
  </si>
  <si>
    <t>epsilon = 0.8</t>
  </si>
  <si>
    <t>sigma = 5.670400000*10^(-8)</t>
  </si>
  <si>
    <t>delta tid [s]</t>
  </si>
  <si>
    <t>delta temp [c]</t>
  </si>
  <si>
    <t>C/S</t>
  </si>
  <si>
    <t>EFFEKT</t>
  </si>
  <si>
    <t>Energi [J]</t>
  </si>
  <si>
    <t>(result-start temp) = (W*s)-tab</t>
  </si>
  <si>
    <t>(result-start)-tab /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</si>
</sst>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tabSelected="1" workbookViewId="0">
      <selection activeCell="C10" sqref="C10"/>
    </sheetView>
  </sheetViews>
  <sheetFormatPr baseColWidth="10" defaultRowHeight="15" x14ac:dyDescent="0"/>
  <cols>
    <col min="1" max="1" width="15.5" customWidth="1"/>
    <col min="2" max="2" width="13.1640625" customWidth="1"/>
    <col min="3" max="3" width="10.83203125" customWidth="1"/>
    <col min="5" max="5" width="10.33203125" customWidth="1"/>
    <col min="6" max="6" width="12" customWidth="1"/>
    <col min="7" max="7" width="13.5" customWidth="1"/>
    <col min="8" max="8" width="15" customWidth="1"/>
    <col min="9" max="9" width="15.5" customWidth="1"/>
    <col min="11" max="11" width="14.33203125" customWidth="1"/>
    <col min="12" max="12" width="13.6640625" customWidth="1"/>
  </cols>
  <sheetData>
    <row r="3" spans="1:12">
      <c r="A3" t="s">
        <v>1</v>
      </c>
      <c r="L3">
        <v>430</v>
      </c>
    </row>
    <row r="4" spans="1:12">
      <c r="A4" t="s">
        <v>0</v>
      </c>
      <c r="B4" s="1" t="s">
        <v>2</v>
      </c>
      <c r="C4" s="1" t="s">
        <v>3</v>
      </c>
      <c r="D4" s="1" t="s">
        <v>14</v>
      </c>
      <c r="E4" s="1" t="s">
        <v>4</v>
      </c>
      <c r="F4" s="1" t="s">
        <v>10</v>
      </c>
      <c r="G4" s="1" t="s">
        <v>11</v>
      </c>
      <c r="H4" s="1" t="s">
        <v>12</v>
      </c>
      <c r="I4" s="1" t="s">
        <v>6</v>
      </c>
    </row>
    <row r="5" spans="1:12">
      <c r="A5">
        <v>1</v>
      </c>
      <c r="B5">
        <v>30</v>
      </c>
      <c r="C5">
        <v>3</v>
      </c>
      <c r="D5">
        <f>C15*C5</f>
        <v>4800</v>
      </c>
      <c r="E5">
        <v>45</v>
      </c>
      <c r="F5">
        <v>35</v>
      </c>
      <c r="G5">
        <f>E5-B5</f>
        <v>15</v>
      </c>
      <c r="H5">
        <f>G5/F5</f>
        <v>0.42857142857142855</v>
      </c>
      <c r="I5">
        <v>3</v>
      </c>
      <c r="K5">
        <f>(G5-I5)/C15</f>
        <v>7.4999999999999997E-3</v>
      </c>
      <c r="L5">
        <f>((G5-I5)/C15)*((L3+B5-E5)+K5*(B5^2))</f>
        <v>3.163125</v>
      </c>
    </row>
    <row r="6" spans="1:12">
      <c r="A6">
        <v>2</v>
      </c>
      <c r="B6">
        <v>32</v>
      </c>
      <c r="C6">
        <v>5</v>
      </c>
      <c r="D6">
        <f>C15*C6</f>
        <v>8000</v>
      </c>
      <c r="E6">
        <v>60</v>
      </c>
      <c r="F6">
        <v>35</v>
      </c>
      <c r="G6">
        <f>E6-B6</f>
        <v>28</v>
      </c>
      <c r="H6">
        <f>G6/F6</f>
        <v>0.8</v>
      </c>
      <c r="I6">
        <v>6</v>
      </c>
      <c r="K6">
        <f>(G6-I6)/C15</f>
        <v>1.375E-2</v>
      </c>
      <c r="L6">
        <f>((G6-I6)/C15)*((L3+B6-E6)+K6*(B6^2))</f>
        <v>5.7210999999999999</v>
      </c>
    </row>
    <row r="7" spans="1:12">
      <c r="A7">
        <v>3</v>
      </c>
      <c r="B7">
        <v>64</v>
      </c>
      <c r="C7">
        <v>8</v>
      </c>
      <c r="D7">
        <f>C15*C7</f>
        <v>12800</v>
      </c>
      <c r="E7">
        <v>103</v>
      </c>
      <c r="F7">
        <v>38</v>
      </c>
      <c r="G7">
        <f>E7-B7</f>
        <v>39</v>
      </c>
      <c r="H7">
        <f>G7/F7</f>
        <v>1.0263157894736843</v>
      </c>
      <c r="I7">
        <v>15</v>
      </c>
      <c r="K7">
        <f>(G7-I7)/C15</f>
        <v>1.4999999999999999E-2</v>
      </c>
      <c r="L7">
        <f>((G7-I7)/C15)*((L3+B7-E7)+K7*(B7^2))</f>
        <v>6.7866</v>
      </c>
    </row>
    <row r="8" spans="1:12">
      <c r="A8">
        <v>4</v>
      </c>
      <c r="B8">
        <v>36</v>
      </c>
      <c r="C8">
        <v>12</v>
      </c>
      <c r="D8">
        <f>C15*C8</f>
        <v>19200</v>
      </c>
      <c r="E8">
        <v>100</v>
      </c>
      <c r="F8">
        <v>42</v>
      </c>
      <c r="G8">
        <f>E8-B8</f>
        <v>64</v>
      </c>
      <c r="H8">
        <f>G8/F8</f>
        <v>1.5238095238095237</v>
      </c>
      <c r="I8">
        <v>15</v>
      </c>
      <c r="K8">
        <f>(G8-I8)/C15</f>
        <v>3.0624999999999999E-2</v>
      </c>
      <c r="L8">
        <f>((G8-I8)/C15)*((L3+B8-E8)+K8*(B8^2))</f>
        <v>12.424256249999999</v>
      </c>
    </row>
    <row r="9" spans="1:12">
      <c r="A9">
        <v>5</v>
      </c>
      <c r="B9">
        <v>52</v>
      </c>
      <c r="C9">
        <v>12</v>
      </c>
      <c r="D9">
        <f>C15*C9</f>
        <v>19200</v>
      </c>
      <c r="E9">
        <v>114</v>
      </c>
      <c r="F9">
        <v>42</v>
      </c>
      <c r="G9">
        <f>E9-B9</f>
        <v>62</v>
      </c>
      <c r="H9">
        <f>G9/F9</f>
        <v>1.4761904761904763</v>
      </c>
      <c r="I9">
        <v>18</v>
      </c>
      <c r="K9">
        <f>(G9-I9)/C15</f>
        <v>2.75E-2</v>
      </c>
      <c r="L9">
        <f>((G9-I9)/C15)*((L3+B9-E9)+K9*(B9^2))</f>
        <v>12.164900000000001</v>
      </c>
    </row>
    <row r="10" spans="1:12">
      <c r="A10">
        <v>6</v>
      </c>
      <c r="B10">
        <v>40</v>
      </c>
      <c r="C10">
        <v>18</v>
      </c>
      <c r="D10">
        <f>C15*C10</f>
        <v>28800</v>
      </c>
      <c r="E10">
        <v>135</v>
      </c>
      <c r="F10" s="2">
        <v>44</v>
      </c>
      <c r="G10">
        <f>E10-B10</f>
        <v>95</v>
      </c>
      <c r="H10">
        <f>G10/F10</f>
        <v>2.1590909090909092</v>
      </c>
      <c r="I10">
        <v>24</v>
      </c>
      <c r="K10">
        <f>(G10-I10)/C15</f>
        <v>4.4374999999999998E-2</v>
      </c>
      <c r="L10">
        <f>((G10-I10)/C15)*((L3+B10-E10)+K10*(B10^2))</f>
        <v>18.016249999999999</v>
      </c>
    </row>
    <row r="15" spans="1:12">
      <c r="B15" t="s">
        <v>13</v>
      </c>
      <c r="C15">
        <v>1600</v>
      </c>
    </row>
    <row r="18" spans="2:7">
      <c r="B18" t="s">
        <v>5</v>
      </c>
      <c r="C18" s="2"/>
      <c r="G18" t="s">
        <v>15</v>
      </c>
    </row>
    <row r="20" spans="2:7">
      <c r="G20" t="s">
        <v>16</v>
      </c>
    </row>
    <row r="21" spans="2:7">
      <c r="B21" t="s">
        <v>7</v>
      </c>
    </row>
    <row r="22" spans="2:7">
      <c r="B22" t="s">
        <v>8</v>
      </c>
    </row>
    <row r="23" spans="2:7">
      <c r="B23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2021-08-10T20:03:57Z</dcterms:created>
  <dcterms:modified xsi:type="dcterms:W3CDTF">2021-08-12T06:50:17Z</dcterms:modified>
</cp:coreProperties>
</file>