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nael\Downloads\AC II\EP05_2024_2\EP05_2024_2\Envio Gabriel\"/>
    </mc:Choice>
  </mc:AlternateContent>
  <xr:revisionPtr revIDLastSave="0" documentId="13_ncr:1_{FCC9D154-DFB9-4D7E-AF9A-962EDD14AB31}" xr6:coauthVersionLast="47" xr6:coauthVersionMax="47" xr10:uidLastSave="{00000000-0000-0000-0000-000000000000}"/>
  <bookViews>
    <workbookView xWindow="-120" yWindow="-120" windowWidth="19440" windowHeight="11160" xr2:uid="{45EE2332-9A8F-4D13-8CF3-A1B4F6403B00}"/>
  </bookViews>
  <sheets>
    <sheet name="Calculos do Exercício" sheetId="5" r:id="rId1"/>
    <sheet name="Welbert" sheetId="1" r:id="rId2"/>
    <sheet name="Mauricio" sheetId="2" r:id="rId3"/>
    <sheet name="Paulo" sheetId="3" r:id="rId4"/>
    <sheet name="Gabriel" sheetId="4" r:id="rId5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" i="5" l="1"/>
  <c r="Z7" i="5" s="1"/>
  <c r="H24" i="5"/>
  <c r="V15" i="5" s="1"/>
  <c r="Z15" i="5" s="1"/>
  <c r="H21" i="5"/>
  <c r="V13" i="5" s="1"/>
  <c r="Z13" i="5" s="1"/>
  <c r="H23" i="5"/>
  <c r="V14" i="5" s="1"/>
  <c r="Z14" i="5" s="1"/>
  <c r="E21" i="5"/>
  <c r="V9" i="5" s="1"/>
  <c r="Z9" i="5" s="1"/>
  <c r="H22" i="5"/>
  <c r="V12" i="5" s="1"/>
  <c r="Z12" i="5" s="1"/>
  <c r="E24" i="5"/>
  <c r="E23" i="5"/>
  <c r="V8" i="5" s="1"/>
  <c r="Z8" i="5" s="1"/>
  <c r="E22" i="5"/>
  <c r="V10" i="5" s="1"/>
  <c r="Z10" i="5" s="1"/>
  <c r="J8" i="5"/>
  <c r="I8" i="5"/>
  <c r="H8" i="5"/>
  <c r="G8" i="5"/>
  <c r="F8" i="5"/>
  <c r="E8" i="5"/>
  <c r="P44" i="3"/>
  <c r="M44" i="3"/>
  <c r="O43" i="3"/>
  <c r="H43" i="3" s="1"/>
  <c r="O42" i="3"/>
  <c r="H42" i="3" s="1"/>
  <c r="O41" i="3"/>
  <c r="H41" i="3" s="1"/>
  <c r="P39" i="3"/>
  <c r="M39" i="3"/>
  <c r="O25" i="3"/>
  <c r="H25" i="3"/>
  <c r="Q24" i="3"/>
  <c r="Q42" i="3" s="1"/>
  <c r="J42" i="3" s="1"/>
  <c r="O24" i="3"/>
  <c r="M24" i="3"/>
  <c r="M42" i="3" s="1"/>
  <c r="F42" i="3" s="1"/>
  <c r="H24" i="3"/>
  <c r="O23" i="3"/>
  <c r="H23" i="3"/>
  <c r="Q21" i="3"/>
  <c r="Q39" i="3" s="1"/>
  <c r="J39" i="3" s="1"/>
  <c r="Q19" i="3"/>
  <c r="J19" i="3" s="1"/>
  <c r="M19" i="3"/>
  <c r="F19" i="3" s="1"/>
  <c r="J12" i="3"/>
  <c r="Q27" i="3" s="1"/>
  <c r="H12" i="3"/>
  <c r="O27" i="3" s="1"/>
  <c r="G12" i="3"/>
  <c r="N27" i="3" s="1"/>
  <c r="E12" i="3"/>
  <c r="L27" i="3" s="1"/>
  <c r="J11" i="3"/>
  <c r="Q25" i="3" s="1"/>
  <c r="I11" i="3"/>
  <c r="P25" i="3" s="1"/>
  <c r="H11" i="3"/>
  <c r="G11" i="3"/>
  <c r="N25" i="3" s="1"/>
  <c r="F11" i="3"/>
  <c r="M25" i="3" s="1"/>
  <c r="E11" i="3"/>
  <c r="L25" i="3" s="1"/>
  <c r="J10" i="3"/>
  <c r="I10" i="3"/>
  <c r="P24" i="3" s="1"/>
  <c r="H10" i="3"/>
  <c r="G10" i="3"/>
  <c r="N24" i="3" s="1"/>
  <c r="F10" i="3"/>
  <c r="E10" i="3"/>
  <c r="L24" i="3" s="1"/>
  <c r="J9" i="3"/>
  <c r="Q23" i="3" s="1"/>
  <c r="I9" i="3"/>
  <c r="P23" i="3" s="1"/>
  <c r="H9" i="3"/>
  <c r="G9" i="3"/>
  <c r="N23" i="3" s="1"/>
  <c r="F9" i="3"/>
  <c r="M23" i="3" s="1"/>
  <c r="E9" i="3"/>
  <c r="L23" i="3" s="1"/>
  <c r="J7" i="3"/>
  <c r="H7" i="3"/>
  <c r="O21" i="3" s="1"/>
  <c r="G7" i="3"/>
  <c r="N21" i="3" s="1"/>
  <c r="E7" i="3"/>
  <c r="L21" i="3" s="1"/>
  <c r="J6" i="3"/>
  <c r="I6" i="3"/>
  <c r="P19" i="3" s="1"/>
  <c r="H6" i="3"/>
  <c r="O19" i="3" s="1"/>
  <c r="G6" i="3"/>
  <c r="N19" i="3" s="1"/>
  <c r="F6" i="3"/>
  <c r="E6" i="3"/>
  <c r="L19" i="3" s="1"/>
  <c r="J5" i="3"/>
  <c r="Q18" i="3" s="1"/>
  <c r="I5" i="3"/>
  <c r="P18" i="3" s="1"/>
  <c r="H5" i="3"/>
  <c r="O18" i="3" s="1"/>
  <c r="G5" i="3"/>
  <c r="N18" i="3" s="1"/>
  <c r="F5" i="3"/>
  <c r="M18" i="3" s="1"/>
  <c r="E5" i="3"/>
  <c r="L18" i="3" s="1"/>
  <c r="L37" i="3" l="1"/>
  <c r="E37" i="3" s="1"/>
  <c r="E18" i="3"/>
  <c r="G19" i="3"/>
  <c r="N38" i="3"/>
  <c r="G38" i="3" s="1"/>
  <c r="P41" i="3"/>
  <c r="I41" i="3" s="1"/>
  <c r="I23" i="3"/>
  <c r="L43" i="3"/>
  <c r="E43" i="3" s="1"/>
  <c r="E25" i="3"/>
  <c r="H27" i="3"/>
  <c r="O44" i="3"/>
  <c r="H44" i="3" s="1"/>
  <c r="F18" i="3"/>
  <c r="M37" i="3"/>
  <c r="F37" i="3" s="1"/>
  <c r="J18" i="3"/>
  <c r="Q37" i="3"/>
  <c r="J37" i="3" s="1"/>
  <c r="O38" i="3"/>
  <c r="H38" i="3" s="1"/>
  <c r="H19" i="3"/>
  <c r="N39" i="3"/>
  <c r="G39" i="3" s="1"/>
  <c r="G21" i="3"/>
  <c r="F23" i="3"/>
  <c r="M41" i="3"/>
  <c r="F41" i="3" s="1"/>
  <c r="Q41" i="3"/>
  <c r="J41" i="3" s="1"/>
  <c r="J23" i="3"/>
  <c r="M43" i="3"/>
  <c r="F43" i="3" s="1"/>
  <c r="F25" i="3"/>
  <c r="Q43" i="3"/>
  <c r="J43" i="3" s="1"/>
  <c r="J25" i="3"/>
  <c r="J27" i="3"/>
  <c r="Q44" i="3"/>
  <c r="J44" i="3" s="1"/>
  <c r="L41" i="3"/>
  <c r="E41" i="3" s="1"/>
  <c r="E23" i="3"/>
  <c r="G18" i="3"/>
  <c r="N37" i="3"/>
  <c r="G37" i="3" s="1"/>
  <c r="H21" i="3"/>
  <c r="O39" i="3"/>
  <c r="H39" i="3" s="1"/>
  <c r="L42" i="3"/>
  <c r="E42" i="3" s="1"/>
  <c r="E24" i="3"/>
  <c r="L44" i="3"/>
  <c r="E44" i="3" s="1"/>
  <c r="E27" i="3"/>
  <c r="P37" i="3"/>
  <c r="I37" i="3" s="1"/>
  <c r="I18" i="3"/>
  <c r="L39" i="3"/>
  <c r="E39" i="3" s="1"/>
  <c r="E21" i="3"/>
  <c r="N42" i="3"/>
  <c r="G42" i="3" s="1"/>
  <c r="G24" i="3"/>
  <c r="P43" i="3"/>
  <c r="I43" i="3" s="1"/>
  <c r="I25" i="3"/>
  <c r="L38" i="3"/>
  <c r="E38" i="3" s="1"/>
  <c r="E19" i="3"/>
  <c r="P38" i="3"/>
  <c r="I38" i="3" s="1"/>
  <c r="I19" i="3"/>
  <c r="N41" i="3"/>
  <c r="G41" i="3" s="1"/>
  <c r="G23" i="3"/>
  <c r="P42" i="3"/>
  <c r="I42" i="3" s="1"/>
  <c r="I24" i="3"/>
  <c r="N43" i="3"/>
  <c r="G43" i="3" s="1"/>
  <c r="G25" i="3"/>
  <c r="H18" i="3"/>
  <c r="O37" i="3"/>
  <c r="H37" i="3" s="1"/>
  <c r="G27" i="3"/>
  <c r="N44" i="3"/>
  <c r="G44" i="3" s="1"/>
  <c r="J21" i="3"/>
  <c r="M38" i="3"/>
  <c r="F38" i="3" s="1"/>
  <c r="Q38" i="3"/>
  <c r="J38" i="3" s="1"/>
  <c r="F24" i="3"/>
  <c r="J24" i="3"/>
</calcChain>
</file>

<file path=xl/sharedStrings.xml><?xml version="1.0" encoding="utf-8"?>
<sst xmlns="http://schemas.openxmlformats.org/spreadsheetml/2006/main" count="584" uniqueCount="55">
  <si>
    <t>Tempo Apurado (ms)</t>
  </si>
  <si>
    <t>Modalidade do teste</t>
  </si>
  <si>
    <t>Use para o teste ( i = i op j )</t>
  </si>
  <si>
    <t xml:space="preserve"> Use para o teste ( i = i op 3 )</t>
  </si>
  <si>
    <t>Tipo</t>
  </si>
  <si>
    <t xml:space="preserve"> Tempo base</t>
  </si>
  <si>
    <t xml:space="preserve"> Soma</t>
  </si>
  <si>
    <t xml:space="preserve"> Mult.</t>
  </si>
  <si>
    <t xml:space="preserve"> Or</t>
  </si>
  <si>
    <t xml:space="preserve">    Arduino    10 tentativas</t>
  </si>
  <si>
    <t>byte</t>
  </si>
  <si>
    <t>int</t>
  </si>
  <si>
    <t>float</t>
  </si>
  <si>
    <t>N/A</t>
  </si>
  <si>
    <t>Desktop   10 vezes com 1x10^7 instruções</t>
  </si>
  <si>
    <t>char</t>
  </si>
  <si>
    <t>*int</t>
  </si>
  <si>
    <t>MIPS</t>
  </si>
  <si>
    <t>Frequencia em Mhz</t>
  </si>
  <si>
    <t>em Mhz</t>
  </si>
  <si>
    <t>Quant de op 1x10^6</t>
  </si>
  <si>
    <t>Arduino</t>
  </si>
  <si>
    <t>Desktop</t>
  </si>
  <si>
    <t>CPI</t>
  </si>
  <si>
    <t>base divisão</t>
  </si>
  <si>
    <t>microssegundos</t>
  </si>
  <si>
    <t>milissegundos</t>
  </si>
  <si>
    <t>Desktop Especificações</t>
  </si>
  <si>
    <t>Ryzen 3300X</t>
  </si>
  <si>
    <t>RAM</t>
  </si>
  <si>
    <t>4/8 Núcleo/Threads</t>
  </si>
  <si>
    <t>DDR4</t>
  </si>
  <si>
    <t>3800 Mhz</t>
  </si>
  <si>
    <t>2666Mhz</t>
  </si>
  <si>
    <t>Windows 11 Education x64</t>
  </si>
  <si>
    <t>SSD SATA</t>
  </si>
  <si>
    <t>MFLOPS</t>
  </si>
  <si>
    <t>Desktop  10 vezes com 1x10^7 instruções</t>
  </si>
  <si>
    <t>Welbert</t>
  </si>
  <si>
    <t>Paulo</t>
  </si>
  <si>
    <t>Gabriel</t>
  </si>
  <si>
    <t>Maurício</t>
  </si>
  <si>
    <t>Int</t>
  </si>
  <si>
    <t>Float</t>
  </si>
  <si>
    <t xml:space="preserve"> ( i = i op 3 )</t>
  </si>
  <si>
    <t xml:space="preserve"> ( i = i op j )</t>
  </si>
  <si>
    <t>Use para o teste</t>
  </si>
  <si>
    <t>CPI Médio</t>
  </si>
  <si>
    <t>Frequência(Ghz)</t>
  </si>
  <si>
    <t>Núcleos</t>
  </si>
  <si>
    <t>Threads</t>
  </si>
  <si>
    <t xml:space="preserve">CPUtime = 10x 10^6 *CPI * 1 /f x 10^6 </t>
  </si>
  <si>
    <t>CPU TIME</t>
  </si>
  <si>
    <t>Baseado no CPI Médio do Int</t>
  </si>
  <si>
    <t>Baseado no CPI Médio do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</si>
</sst>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theme="0"/>
      <name val="Calibri"/>
      <charset val="1"/>
    </font>
    <font>
      <sz val="11"/>
      <color theme="1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theme="9" tint="0.39988402966399123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DAE3F3"/>
      </patternFill>
    </fill>
    <fill>
      <patternFill patternType="solid">
        <fgColor theme="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0"/>
        <bgColor rgb="FFF6F9D4"/>
      </patternFill>
    </fill>
    <fill>
      <patternFill patternType="solid">
        <fgColor theme="0"/>
        <bgColor indexed="64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FFFFFF"/>
        <bgColor rgb="FFFFFFD7"/>
      </patternFill>
    </fill>
    <fill>
      <patternFill patternType="solid">
        <fgColor theme="7" tint="0.79998168889431442"/>
        <bgColor rgb="FFFFFFD7"/>
      </patternFill>
    </fill>
    <fill>
      <patternFill patternType="solid">
        <fgColor theme="0"/>
        <bgColor rgb="FFFFFFD7"/>
      </patternFill>
    </fill>
    <fill>
      <patternFill patternType="solid">
        <fgColor rgb="FFEEEEEE"/>
        <bgColor rgb="FFF6F9D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D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D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3">
    <xf numFmtId="0" fontId="0" fillId="0" borderId="0" xfId="0"/>
    <xf numFmtId="0" fontId="0" fillId="19" borderId="0" xfId="0" applyFill="1" applyBorder="1"/>
    <xf numFmtId="0" fontId="1" fillId="19" borderId="0" xfId="1" applyFill="1" applyBorder="1"/>
    <xf numFmtId="0" fontId="1" fillId="19" borderId="0" xfId="1" applyFill="1" applyBorder="1" applyAlignment="1">
      <alignment horizontal="center" vertical="center"/>
    </xf>
    <xf numFmtId="0" fontId="2" fillId="11" borderId="0" xfId="1" applyFont="1" applyFill="1" applyBorder="1" applyAlignment="1">
      <alignment horizontal="center" vertical="center"/>
    </xf>
    <xf numFmtId="0" fontId="2" fillId="12" borderId="0" xfId="1" applyFont="1" applyFill="1" applyBorder="1" applyAlignment="1">
      <alignment horizontal="center" vertical="center"/>
    </xf>
    <xf numFmtId="0" fontId="2" fillId="13" borderId="0" xfId="1" applyFont="1" applyFill="1" applyBorder="1" applyAlignment="1">
      <alignment horizontal="center" vertical="center"/>
    </xf>
    <xf numFmtId="0" fontId="2" fillId="18" borderId="0" xfId="1" applyFont="1" applyFill="1" applyBorder="1" applyAlignment="1">
      <alignment horizontal="center" vertical="center"/>
    </xf>
    <xf numFmtId="0" fontId="2" fillId="10" borderId="0" xfId="1" applyFont="1" applyFill="1" applyBorder="1" applyAlignment="1">
      <alignment horizontal="center" vertical="center"/>
    </xf>
    <xf numFmtId="0" fontId="3" fillId="0" borderId="0" xfId="2"/>
    <xf numFmtId="0" fontId="3" fillId="8" borderId="0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3" fillId="20" borderId="1" xfId="2" applyFill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21" borderId="1" xfId="2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3" fillId="0" borderId="1" xfId="2" applyFont="1" applyBorder="1" applyAlignment="1" applyProtection="1"/>
    <xf numFmtId="0" fontId="3" fillId="0" borderId="1" xfId="2" applyFont="1" applyBorder="1"/>
    <xf numFmtId="0" fontId="3" fillId="20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0" borderId="0" xfId="2"/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0" borderId="1" xfId="2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3" fillId="8" borderId="0" xfId="2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20" borderId="1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21" borderId="1" xfId="2" applyFill="1" applyBorder="1" applyAlignment="1">
      <alignment horizontal="center" vertical="center"/>
    </xf>
    <xf numFmtId="0" fontId="3" fillId="23" borderId="1" xfId="2" applyFont="1" applyFill="1" applyBorder="1" applyAlignment="1" applyProtection="1">
      <alignment horizontal="center" vertical="center"/>
    </xf>
    <xf numFmtId="0" fontId="3" fillId="24" borderId="1" xfId="2" applyFont="1" applyFill="1" applyBorder="1" applyAlignment="1" applyProtection="1">
      <alignment horizontal="center" vertical="center"/>
    </xf>
    <xf numFmtId="0" fontId="3" fillId="19" borderId="0" xfId="2" applyFill="1"/>
    <xf numFmtId="0" fontId="3" fillId="24" borderId="0" xfId="2" applyFill="1" applyBorder="1" applyAlignment="1" applyProtection="1">
      <alignment horizontal="center" vertical="center"/>
    </xf>
    <xf numFmtId="0" fontId="3" fillId="24" borderId="1" xfId="2" applyFill="1" applyBorder="1" applyAlignment="1" applyProtection="1">
      <alignment horizontal="center" vertical="center"/>
    </xf>
    <xf numFmtId="0" fontId="3" fillId="19" borderId="1" xfId="2" applyFont="1" applyFill="1" applyBorder="1" applyAlignment="1" applyProtection="1">
      <alignment horizontal="center" vertical="center"/>
    </xf>
    <xf numFmtId="0" fontId="3" fillId="19" borderId="1" xfId="2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3" fillId="0" borderId="0" xfId="2"/>
    <xf numFmtId="0" fontId="3" fillId="8" borderId="0" xfId="2" applyFill="1" applyBorder="1" applyAlignment="1" applyProtection="1">
      <alignment horizontal="center" vertical="center"/>
    </xf>
    <xf numFmtId="0" fontId="3" fillId="14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0" borderId="0" xfId="2" applyAlignment="1" applyProtection="1">
      <alignment horizontal="center" vertical="center"/>
    </xf>
    <xf numFmtId="0" fontId="3" fillId="0" borderId="0" xfId="2" applyAlignment="1" applyProtection="1"/>
    <xf numFmtId="0" fontId="3" fillId="22" borderId="0" xfId="2" applyFill="1" applyBorder="1" applyAlignment="1" applyProtection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</xf>
    <xf numFmtId="0" fontId="3" fillId="5" borderId="1" xfId="2" applyFont="1" applyFill="1" applyBorder="1" applyAlignment="1" applyProtection="1">
      <alignment horizontal="center" vertical="center"/>
    </xf>
    <xf numFmtId="0" fontId="3" fillId="6" borderId="1" xfId="2" applyFont="1" applyFill="1" applyBorder="1" applyAlignment="1" applyProtection="1">
      <alignment horizontal="center" vertical="center"/>
    </xf>
    <xf numFmtId="0" fontId="3" fillId="21" borderId="1" xfId="2" applyFont="1" applyFill="1" applyBorder="1" applyAlignment="1" applyProtection="1">
      <alignment horizontal="center" vertical="center"/>
    </xf>
    <xf numFmtId="0" fontId="1" fillId="21" borderId="1" xfId="2" applyFont="1" applyFill="1" applyBorder="1" applyAlignment="1" applyProtection="1">
      <alignment horizontal="center" vertical="center"/>
    </xf>
    <xf numFmtId="0" fontId="3" fillId="20" borderId="1" xfId="2" applyFont="1" applyFill="1" applyBorder="1" applyAlignment="1" applyProtection="1">
      <alignment horizontal="center" vertical="center"/>
    </xf>
    <xf numFmtId="0" fontId="1" fillId="0" borderId="1" xfId="2" applyFont="1" applyBorder="1" applyAlignment="1" applyProtection="1">
      <alignment horizontal="center" vertical="center"/>
    </xf>
    <xf numFmtId="0" fontId="3" fillId="22" borderId="1" xfId="2" applyFont="1" applyFill="1" applyBorder="1" applyAlignment="1" applyProtection="1">
      <alignment horizontal="center" vertical="center"/>
    </xf>
    <xf numFmtId="0" fontId="3" fillId="25" borderId="1" xfId="2" applyFont="1" applyFill="1" applyBorder="1" applyAlignment="1" applyProtection="1">
      <alignment horizontal="center" vertical="center"/>
    </xf>
    <xf numFmtId="0" fontId="3" fillId="8" borderId="1" xfId="2" applyFill="1" applyBorder="1" applyAlignment="1" applyProtection="1">
      <alignment horizontal="center" vertical="center"/>
    </xf>
    <xf numFmtId="0" fontId="1" fillId="22" borderId="1" xfId="2" applyFont="1" applyFill="1" applyBorder="1" applyAlignment="1" applyProtection="1">
      <alignment horizontal="center" vertical="center"/>
    </xf>
    <xf numFmtId="0" fontId="3" fillId="22" borderId="1" xfId="2" applyFill="1" applyBorder="1" applyAlignment="1" applyProtection="1">
      <alignment horizontal="center" vertical="center"/>
    </xf>
    <xf numFmtId="0" fontId="1" fillId="20" borderId="1" xfId="2" applyFont="1" applyFill="1" applyBorder="1" applyAlignment="1" applyProtection="1">
      <alignment horizontal="center" vertical="center"/>
    </xf>
    <xf numFmtId="0" fontId="3" fillId="0" borderId="2" xfId="2" applyBorder="1" applyAlignment="1" applyProtection="1">
      <alignment horizontal="center" vertical="center"/>
    </xf>
    <xf numFmtId="0" fontId="3" fillId="20" borderId="1" xfId="2" applyFill="1" applyBorder="1" applyAlignment="1" applyProtection="1">
      <alignment horizontal="center" vertical="center"/>
    </xf>
    <xf numFmtId="0" fontId="3" fillId="15" borderId="1" xfId="2" applyFont="1" applyFill="1" applyBorder="1" applyAlignment="1" applyProtection="1">
      <alignment horizontal="center" vertical="center"/>
    </xf>
    <xf numFmtId="0" fontId="3" fillId="16" borderId="1" xfId="2" applyFont="1" applyFill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2" borderId="1" xfId="2" applyFont="1" applyFill="1" applyBorder="1" applyAlignment="1" applyProtection="1">
      <alignment horizontal="center" vertical="center" wrapText="1"/>
    </xf>
    <xf numFmtId="0" fontId="3" fillId="14" borderId="1" xfId="2" applyFont="1" applyFill="1" applyBorder="1" applyAlignment="1" applyProtection="1">
      <alignment horizontal="center" vertical="center"/>
    </xf>
    <xf numFmtId="0" fontId="3" fillId="8" borderId="0" xfId="2" applyFill="1" applyBorder="1" applyAlignment="1" applyProtection="1">
      <alignment horizontal="center" vertical="center"/>
    </xf>
    <xf numFmtId="0" fontId="3" fillId="17" borderId="1" xfId="2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3" borderId="1" xfId="2" applyFont="1" applyFill="1" applyBorder="1" applyAlignment="1" applyProtection="1">
      <alignment horizontal="center" vertic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0" borderId="0" xfId="2" applyFont="1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4" borderId="3" xfId="2" applyFont="1" applyFill="1" applyBorder="1" applyAlignment="1" applyProtection="1">
      <alignment horizontal="center" vertical="center"/>
    </xf>
    <xf numFmtId="0" fontId="3" fillId="5" borderId="3" xfId="2" applyFont="1" applyFill="1" applyBorder="1" applyAlignment="1" applyProtection="1">
      <alignment horizontal="center" vertical="center"/>
    </xf>
    <xf numFmtId="0" fontId="3" fillId="6" borderId="3" xfId="2" applyFont="1" applyFill="1" applyBorder="1" applyAlignment="1" applyProtection="1">
      <alignment horizontal="center" vertical="center"/>
    </xf>
    <xf numFmtId="0" fontId="3" fillId="3" borderId="5" xfId="2" applyFont="1" applyFill="1" applyBorder="1" applyAlignment="1" applyProtection="1">
      <alignment horizontal="center" vertical="center"/>
    </xf>
    <xf numFmtId="0" fontId="3" fillId="3" borderId="6" xfId="2" applyFont="1" applyFill="1" applyBorder="1" applyAlignment="1" applyProtection="1">
      <alignment horizontal="center" vertic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2" borderId="6" xfId="2" applyFont="1" applyFill="1" applyBorder="1" applyAlignment="1" applyProtection="1">
      <alignment horizontal="center" vertical="center"/>
    </xf>
    <xf numFmtId="0" fontId="3" fillId="0" borderId="5" xfId="2" applyFont="1" applyBorder="1" applyAlignment="1" applyProtection="1">
      <alignment horizontal="center" vertical="center"/>
    </xf>
    <xf numFmtId="0" fontId="3" fillId="0" borderId="6" xfId="2" applyFont="1" applyBorder="1" applyAlignment="1" applyProtection="1">
      <alignment horizontal="center" vertical="center"/>
    </xf>
    <xf numFmtId="0" fontId="3" fillId="4" borderId="5" xfId="2" applyFont="1" applyFill="1" applyBorder="1" applyAlignment="1" applyProtection="1">
      <alignment horizontal="center" vertical="center"/>
    </xf>
    <xf numFmtId="0" fontId="3" fillId="4" borderId="6" xfId="2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2" applyBorder="1" applyAlignment="1" applyProtection="1">
      <alignment horizontal="center" vertical="center"/>
    </xf>
    <xf numFmtId="0" fontId="3" fillId="22" borderId="0" xfId="2" applyFont="1" applyFill="1" applyBorder="1" applyAlignment="1" applyProtection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3" fillId="0" borderId="1" xfId="2" applyBorder="1"/>
    <xf numFmtId="0" fontId="0" fillId="26" borderId="1" xfId="0" applyFill="1" applyBorder="1" applyAlignment="1">
      <alignment horizontal="center" vertical="center"/>
    </xf>
    <xf numFmtId="0" fontId="3" fillId="26" borderId="1" xfId="2" applyFill="1" applyBorder="1" applyAlignment="1" applyProtection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3" fillId="28" borderId="1" xfId="2" applyFill="1" applyBorder="1" applyAlignment="1" applyProtection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9" borderId="5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3" fillId="32" borderId="1" xfId="2" applyFill="1" applyBorder="1" applyAlignment="1" applyProtection="1">
      <alignment horizontal="center" vertical="center"/>
    </xf>
    <xf numFmtId="0" fontId="3" fillId="33" borderId="1" xfId="2" applyFont="1" applyFill="1" applyBorder="1" applyAlignment="1" applyProtection="1">
      <alignment horizontal="center" vertical="center"/>
    </xf>
    <xf numFmtId="0" fontId="3" fillId="33" borderId="1" xfId="2" applyFill="1" applyBorder="1" applyAlignment="1" applyProtection="1">
      <alignment horizontal="center" vertical="center"/>
    </xf>
  </cellXfs>
  <cellStyles count="3">
    <cellStyle name="Normal" xfId="0" builtinId="0"/>
    <cellStyle name="Normal 2" xfId="1" xr:uid="{FAEB8F80-81BE-49C4-814D-7F2EA7138A1D}"/>
    <cellStyle name="Normal 3" xfId="2" xr:uid="{8CE52053-3D06-44F8-8A3B-61ABD5494BF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C730BB24-489D-4813-B1B1-A4216BB03867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6806AC53-1295-46C8-ABC1-678DB1A00E27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DDE7-FBFA-44F9-B184-48EEB84575C0}">
  <sheetPr>
    <pageSetUpPr fitToPage="1"/>
  </sheetPr>
  <dimension ref="B3:Z30"/>
  <sheetViews>
    <sheetView tabSelected="1" zoomScale="70" zoomScaleNormal="70" workbookViewId="0">
      <selection activeCell="U21" sqref="U21"/>
    </sheetView>
  </sheetViews>
  <sheetFormatPr defaultRowHeight="15" x14ac:dyDescent="0.25"/>
  <cols>
    <col min="1" max="1" width="9.140625" style="87"/>
    <col min="2" max="2" width="11" style="87" customWidth="1"/>
    <col min="3" max="3" width="9.140625" style="87"/>
    <col min="4" max="4" width="10.42578125" style="87" customWidth="1"/>
    <col min="5" max="5" width="11.5703125" style="87" customWidth="1"/>
    <col min="6" max="6" width="9.140625" style="87"/>
    <col min="7" max="7" width="12" style="87" customWidth="1"/>
    <col min="8" max="8" width="11.7109375" style="87" customWidth="1"/>
    <col min="9" max="10" width="9.140625" style="87"/>
    <col min="11" max="11" width="2.140625" style="87" customWidth="1"/>
    <col min="12" max="12" width="12" style="87" customWidth="1"/>
    <col min="13" max="16384" width="9.140625" style="87"/>
  </cols>
  <sheetData>
    <row r="3" spans="2:26" x14ac:dyDescent="0.25">
      <c r="C3" s="139"/>
      <c r="D3" s="139"/>
      <c r="E3" s="139"/>
      <c r="F3" s="139"/>
      <c r="G3" s="139"/>
      <c r="H3" s="139"/>
      <c r="I3" s="139"/>
      <c r="J3" s="139"/>
      <c r="K3" s="139"/>
      <c r="L3" s="108" t="s">
        <v>0</v>
      </c>
      <c r="M3" s="108"/>
      <c r="N3" s="108"/>
      <c r="O3" s="108"/>
      <c r="P3" s="108"/>
      <c r="Q3" s="108"/>
    </row>
    <row r="4" spans="2:26" x14ac:dyDescent="0.25">
      <c r="C4" s="109" t="s">
        <v>1</v>
      </c>
      <c r="D4" s="109"/>
      <c r="E4" s="110" t="s">
        <v>3</v>
      </c>
      <c r="F4" s="110"/>
      <c r="G4" s="110"/>
      <c r="H4" s="111" t="s">
        <v>2</v>
      </c>
      <c r="I4" s="111"/>
      <c r="J4" s="111"/>
      <c r="K4" s="68"/>
      <c r="L4" s="110" t="s">
        <v>3</v>
      </c>
      <c r="M4" s="110"/>
      <c r="N4" s="110"/>
      <c r="O4" s="111" t="s">
        <v>2</v>
      </c>
      <c r="P4" s="111"/>
      <c r="Q4" s="111"/>
    </row>
    <row r="5" spans="2:26" x14ac:dyDescent="0.25">
      <c r="C5" s="134" t="s">
        <v>5</v>
      </c>
      <c r="D5" s="135"/>
      <c r="E5" s="126" t="s">
        <v>6</v>
      </c>
      <c r="F5" s="127" t="s">
        <v>8</v>
      </c>
      <c r="G5" s="125" t="s">
        <v>7</v>
      </c>
      <c r="H5" s="126" t="s">
        <v>6</v>
      </c>
      <c r="I5" s="127" t="s">
        <v>8</v>
      </c>
      <c r="J5" s="125" t="s">
        <v>7</v>
      </c>
      <c r="K5" s="68"/>
      <c r="L5" s="70" t="s">
        <v>6</v>
      </c>
      <c r="M5" s="71" t="s">
        <v>8</v>
      </c>
      <c r="N5" s="69" t="s">
        <v>7</v>
      </c>
      <c r="O5" s="70" t="s">
        <v>6</v>
      </c>
      <c r="P5" s="71" t="s">
        <v>8</v>
      </c>
      <c r="Q5" s="69" t="s">
        <v>7</v>
      </c>
      <c r="S5" s="144" t="s">
        <v>51</v>
      </c>
      <c r="T5" s="144"/>
      <c r="U5" s="144"/>
      <c r="V5" s="144"/>
      <c r="W5" s="144"/>
      <c r="X5" s="144"/>
      <c r="Y5" s="144"/>
      <c r="Z5" s="144"/>
    </row>
    <row r="6" spans="2:26" x14ac:dyDescent="0.25">
      <c r="B6" s="89" t="s">
        <v>38</v>
      </c>
      <c r="C6" s="86" t="s">
        <v>42</v>
      </c>
      <c r="D6" s="79">
        <v>2.6</v>
      </c>
      <c r="E6" s="76">
        <v>0.4</v>
      </c>
      <c r="F6" s="76">
        <v>3.6</v>
      </c>
      <c r="G6" s="76">
        <v>1.4</v>
      </c>
      <c r="H6" s="76">
        <v>0.5</v>
      </c>
      <c r="I6" s="76">
        <v>5.5</v>
      </c>
      <c r="J6" s="76">
        <v>3.8</v>
      </c>
      <c r="K6" s="68"/>
      <c r="L6" s="79">
        <v>3</v>
      </c>
      <c r="M6" s="80">
        <v>6.2</v>
      </c>
      <c r="N6" s="80">
        <v>4</v>
      </c>
      <c r="O6" s="79">
        <v>3.1</v>
      </c>
      <c r="P6" s="79">
        <v>8.1</v>
      </c>
      <c r="Q6" s="79">
        <v>6.4</v>
      </c>
      <c r="S6" s="119" t="s">
        <v>53</v>
      </c>
      <c r="T6" s="119"/>
      <c r="U6" s="119"/>
      <c r="V6" s="119"/>
      <c r="W6" s="119"/>
      <c r="X6" s="119"/>
      <c r="Y6" s="119"/>
      <c r="Z6" s="119"/>
    </row>
    <row r="7" spans="2:26" x14ac:dyDescent="0.25">
      <c r="B7" s="159" t="s">
        <v>40</v>
      </c>
      <c r="C7" s="160" t="s">
        <v>42</v>
      </c>
      <c r="D7" s="161">
        <v>4.5999999999999996</v>
      </c>
      <c r="E7" s="161">
        <v>2</v>
      </c>
      <c r="F7" s="161">
        <v>3.2</v>
      </c>
      <c r="G7" s="161">
        <v>3.2</v>
      </c>
      <c r="H7" s="161">
        <v>3.2</v>
      </c>
      <c r="I7" s="161">
        <v>4.7</v>
      </c>
      <c r="J7" s="161">
        <v>6.3</v>
      </c>
      <c r="K7" s="68"/>
      <c r="L7" s="161">
        <v>6.6</v>
      </c>
      <c r="M7" s="162">
        <v>7.8</v>
      </c>
      <c r="N7" s="162">
        <v>7.8</v>
      </c>
      <c r="O7" s="161">
        <v>7.8</v>
      </c>
      <c r="P7" s="161">
        <v>9.3000000000000007</v>
      </c>
      <c r="Q7" s="161">
        <v>10.9</v>
      </c>
      <c r="S7" s="89" t="s">
        <v>41</v>
      </c>
      <c r="T7" s="145">
        <v>10</v>
      </c>
      <c r="U7" s="145">
        <v>1000000</v>
      </c>
      <c r="V7" s="89">
        <f>E24</f>
        <v>3.637833333333333</v>
      </c>
      <c r="W7" s="89">
        <v>1</v>
      </c>
      <c r="X7" s="89">
        <v>2300</v>
      </c>
      <c r="Y7" s="145">
        <v>1000000</v>
      </c>
      <c r="Z7" s="89">
        <f>T7*U7*V7*(W7/(X7*Y7))</f>
        <v>1.5816666666666663E-2</v>
      </c>
    </row>
    <row r="8" spans="2:26" x14ac:dyDescent="0.25">
      <c r="B8" s="89" t="s">
        <v>39</v>
      </c>
      <c r="C8" s="86" t="s">
        <v>42</v>
      </c>
      <c r="D8" s="95">
        <v>5.4</v>
      </c>
      <c r="E8" s="95">
        <f>L8-D8</f>
        <v>1.2999999999999998</v>
      </c>
      <c r="F8" s="95">
        <f>M8-D8</f>
        <v>1.2999999999999998</v>
      </c>
      <c r="G8" s="95">
        <f>N8-D8</f>
        <v>0.29999999999999982</v>
      </c>
      <c r="H8" s="95">
        <f>O8-D8</f>
        <v>1.6999999999999993</v>
      </c>
      <c r="I8" s="95">
        <f>P8-D8</f>
        <v>2.7999999999999989</v>
      </c>
      <c r="J8" s="95">
        <f>Q8-D8</f>
        <v>2.9000000000000004</v>
      </c>
      <c r="K8" s="68"/>
      <c r="L8" s="95">
        <v>6.7</v>
      </c>
      <c r="M8" s="95">
        <v>6.7</v>
      </c>
      <c r="N8" s="95">
        <v>5.7</v>
      </c>
      <c r="O8" s="95">
        <v>7.1</v>
      </c>
      <c r="P8" s="95">
        <v>8.1999999999999993</v>
      </c>
      <c r="Q8" s="95">
        <v>8.3000000000000007</v>
      </c>
      <c r="R8" s="143"/>
      <c r="S8" s="89" t="s">
        <v>40</v>
      </c>
      <c r="T8" s="145">
        <v>10</v>
      </c>
      <c r="U8" s="145">
        <v>1000000</v>
      </c>
      <c r="V8" s="89">
        <f>E23</f>
        <v>1.7226666666666668</v>
      </c>
      <c r="W8" s="89">
        <v>1</v>
      </c>
      <c r="X8" s="89">
        <v>3800</v>
      </c>
      <c r="Y8" s="145">
        <v>1000000</v>
      </c>
      <c r="Z8" s="89">
        <f t="shared" ref="Z8:Z15" si="0">T8*U8*V8*(W8/(X8*Y8))</f>
        <v>4.5333333333333337E-3</v>
      </c>
    </row>
    <row r="9" spans="2:26" x14ac:dyDescent="0.25">
      <c r="B9" s="159" t="s">
        <v>41</v>
      </c>
      <c r="C9" s="160" t="s">
        <v>42</v>
      </c>
      <c r="D9" s="161">
        <v>11.5</v>
      </c>
      <c r="E9" s="161">
        <v>11.2</v>
      </c>
      <c r="F9" s="161">
        <v>11.3</v>
      </c>
      <c r="G9" s="161">
        <v>15.899999999999999</v>
      </c>
      <c r="H9" s="161">
        <v>12.399999999999999</v>
      </c>
      <c r="I9" s="161">
        <v>12</v>
      </c>
      <c r="J9" s="161">
        <v>20.6</v>
      </c>
      <c r="K9" s="68"/>
      <c r="L9" s="161">
        <v>22.7</v>
      </c>
      <c r="M9" s="162">
        <v>22.8</v>
      </c>
      <c r="N9" s="162">
        <v>27.4</v>
      </c>
      <c r="O9" s="161">
        <v>23.9</v>
      </c>
      <c r="P9" s="161">
        <v>23.5</v>
      </c>
      <c r="Q9" s="161">
        <v>32.1</v>
      </c>
      <c r="R9" s="142"/>
      <c r="S9" s="89" t="s">
        <v>39</v>
      </c>
      <c r="T9" s="145">
        <v>10</v>
      </c>
      <c r="U9" s="145">
        <v>1000000</v>
      </c>
      <c r="V9" s="89">
        <f>E21</f>
        <v>1.1251666666666664</v>
      </c>
      <c r="W9" s="89">
        <v>1</v>
      </c>
      <c r="X9" s="89">
        <v>4300</v>
      </c>
      <c r="Y9" s="145">
        <v>1000000</v>
      </c>
      <c r="Z9" s="89">
        <f t="shared" si="0"/>
        <v>2.616666666666666E-3</v>
      </c>
    </row>
    <row r="10" spans="2:26" x14ac:dyDescent="0.25">
      <c r="K10" s="68"/>
      <c r="S10" s="89" t="s">
        <v>38</v>
      </c>
      <c r="T10" s="145">
        <v>10</v>
      </c>
      <c r="U10" s="145">
        <v>1000000</v>
      </c>
      <c r="V10" s="89">
        <f>E22</f>
        <v>1.3646666666666665</v>
      </c>
      <c r="W10" s="89">
        <v>1</v>
      </c>
      <c r="X10" s="89">
        <v>4600</v>
      </c>
      <c r="Y10" s="145">
        <v>1000000</v>
      </c>
      <c r="Z10" s="89">
        <f t="shared" si="0"/>
        <v>2.9666666666666661E-3</v>
      </c>
    </row>
    <row r="11" spans="2:26" x14ac:dyDescent="0.25">
      <c r="G11" s="136" t="s">
        <v>46</v>
      </c>
      <c r="H11" s="137"/>
      <c r="I11" s="137"/>
      <c r="J11" s="138"/>
      <c r="K11" s="68"/>
      <c r="L11" s="136" t="s">
        <v>46</v>
      </c>
      <c r="M11" s="137"/>
      <c r="N11" s="137"/>
      <c r="O11" s="138"/>
      <c r="S11" s="119" t="s">
        <v>54</v>
      </c>
      <c r="T11" s="119"/>
      <c r="U11" s="119"/>
      <c r="V11" s="119"/>
      <c r="W11" s="119"/>
      <c r="X11" s="119"/>
      <c r="Y11" s="119"/>
      <c r="Z11" s="119"/>
    </row>
    <row r="12" spans="2:26" x14ac:dyDescent="0.25">
      <c r="E12" s="132" t="s">
        <v>1</v>
      </c>
      <c r="F12" s="133"/>
      <c r="G12" s="128" t="s">
        <v>44</v>
      </c>
      <c r="H12" s="129"/>
      <c r="I12" s="130" t="s">
        <v>45</v>
      </c>
      <c r="J12" s="131"/>
      <c r="K12" s="68"/>
      <c r="L12" s="128" t="s">
        <v>44</v>
      </c>
      <c r="M12" s="129"/>
      <c r="N12" s="130" t="s">
        <v>45</v>
      </c>
      <c r="O12" s="131"/>
      <c r="S12" s="89" t="s">
        <v>41</v>
      </c>
      <c r="T12" s="145">
        <v>10</v>
      </c>
      <c r="U12" s="145">
        <v>1000000</v>
      </c>
      <c r="V12" s="89">
        <f>H22</f>
        <v>7.2104999999999997</v>
      </c>
      <c r="W12" s="89">
        <v>1</v>
      </c>
      <c r="X12" s="89">
        <v>2300</v>
      </c>
      <c r="Y12" s="145">
        <v>1000000</v>
      </c>
      <c r="Z12" s="89">
        <f t="shared" si="0"/>
        <v>3.1349999999999996E-2</v>
      </c>
    </row>
    <row r="13" spans="2:26" x14ac:dyDescent="0.25">
      <c r="E13" s="134" t="s">
        <v>5</v>
      </c>
      <c r="F13" s="135"/>
      <c r="G13" s="126" t="s">
        <v>6</v>
      </c>
      <c r="H13" s="125" t="s">
        <v>7</v>
      </c>
      <c r="I13" s="126" t="s">
        <v>6</v>
      </c>
      <c r="J13" s="125" t="s">
        <v>7</v>
      </c>
      <c r="K13" s="68"/>
      <c r="L13" s="126" t="s">
        <v>6</v>
      </c>
      <c r="M13" s="125" t="s">
        <v>7</v>
      </c>
      <c r="N13" s="126" t="s">
        <v>6</v>
      </c>
      <c r="O13" s="125" t="s">
        <v>7</v>
      </c>
      <c r="S13" s="89" t="s">
        <v>40</v>
      </c>
      <c r="T13" s="145">
        <v>10</v>
      </c>
      <c r="U13" s="145">
        <v>1000000</v>
      </c>
      <c r="V13" s="89">
        <f>H21</f>
        <v>6.9977</v>
      </c>
      <c r="W13" s="89">
        <v>1</v>
      </c>
      <c r="X13" s="89">
        <v>3800</v>
      </c>
      <c r="Y13" s="145">
        <v>1000000</v>
      </c>
      <c r="Z13" s="89">
        <f t="shared" si="0"/>
        <v>1.8414999999999997E-2</v>
      </c>
    </row>
    <row r="14" spans="2:26" x14ac:dyDescent="0.25">
      <c r="D14" s="89" t="s">
        <v>38</v>
      </c>
      <c r="E14" s="86" t="s">
        <v>43</v>
      </c>
      <c r="F14" s="79">
        <v>3.2</v>
      </c>
      <c r="G14" s="76">
        <v>24.6</v>
      </c>
      <c r="H14" s="76">
        <v>22.8</v>
      </c>
      <c r="I14" s="76">
        <v>41.4</v>
      </c>
      <c r="J14" s="76">
        <v>39.799999999999997</v>
      </c>
      <c r="K14" s="68"/>
      <c r="L14" s="79">
        <v>27.8</v>
      </c>
      <c r="M14" s="79">
        <v>26</v>
      </c>
      <c r="N14" s="79">
        <v>44.6</v>
      </c>
      <c r="O14" s="79">
        <v>43</v>
      </c>
      <c r="S14" s="89" t="s">
        <v>39</v>
      </c>
      <c r="T14" s="145">
        <v>10</v>
      </c>
      <c r="U14" s="145">
        <v>1000000</v>
      </c>
      <c r="V14" s="89">
        <f>H23</f>
        <v>10.868249999999998</v>
      </c>
      <c r="W14" s="89">
        <v>1</v>
      </c>
      <c r="X14" s="89">
        <v>4300</v>
      </c>
      <c r="Y14" s="145">
        <v>1000000</v>
      </c>
      <c r="Z14" s="89">
        <f t="shared" si="0"/>
        <v>2.5274999999999995E-2</v>
      </c>
    </row>
    <row r="15" spans="2:26" x14ac:dyDescent="0.25">
      <c r="D15" s="146" t="s">
        <v>39</v>
      </c>
      <c r="E15" s="147" t="s">
        <v>43</v>
      </c>
      <c r="F15" s="148">
        <v>5.6</v>
      </c>
      <c r="G15" s="148">
        <v>1.1000000000000005</v>
      </c>
      <c r="H15" s="148">
        <v>32.199999999999996</v>
      </c>
      <c r="I15" s="148">
        <v>32.299999999999997</v>
      </c>
      <c r="J15" s="148">
        <v>35.5</v>
      </c>
      <c r="K15" s="68"/>
      <c r="L15" s="148">
        <v>6.7</v>
      </c>
      <c r="M15" s="148">
        <v>37.799999999999997</v>
      </c>
      <c r="N15" s="148">
        <v>37.9</v>
      </c>
      <c r="O15" s="148">
        <v>41.1</v>
      </c>
      <c r="S15" s="89" t="s">
        <v>38</v>
      </c>
      <c r="T15" s="145">
        <v>10</v>
      </c>
      <c r="U15" s="145">
        <v>1000000</v>
      </c>
      <c r="V15" s="89">
        <f>H24</f>
        <v>14.789</v>
      </c>
      <c r="W15" s="89">
        <v>1</v>
      </c>
      <c r="X15" s="89">
        <v>4600</v>
      </c>
      <c r="Y15" s="145">
        <v>1000000</v>
      </c>
      <c r="Z15" s="89">
        <f t="shared" si="0"/>
        <v>3.2149999999999998E-2</v>
      </c>
    </row>
    <row r="16" spans="2:26" x14ac:dyDescent="0.25">
      <c r="D16" s="89" t="s">
        <v>40</v>
      </c>
      <c r="E16" s="86" t="s">
        <v>43</v>
      </c>
      <c r="F16" s="76">
        <v>7</v>
      </c>
      <c r="G16" s="76">
        <v>18.399999999999999</v>
      </c>
      <c r="H16" s="76">
        <v>18.43</v>
      </c>
      <c r="I16" s="76">
        <v>18.41</v>
      </c>
      <c r="J16" s="76">
        <v>18.420000000000002</v>
      </c>
      <c r="K16" s="68"/>
      <c r="L16" s="76">
        <v>25.4</v>
      </c>
      <c r="M16" s="76">
        <v>25.43</v>
      </c>
      <c r="N16" s="76">
        <v>25.41</v>
      </c>
      <c r="O16" s="76">
        <v>25.42</v>
      </c>
    </row>
    <row r="17" spans="4:15" x14ac:dyDescent="0.25">
      <c r="D17" s="146" t="s">
        <v>41</v>
      </c>
      <c r="E17" s="147" t="s">
        <v>43</v>
      </c>
      <c r="F17" s="146">
        <v>11.5</v>
      </c>
      <c r="G17" s="146">
        <v>35.4</v>
      </c>
      <c r="H17" s="146">
        <v>32.700000000000003</v>
      </c>
      <c r="I17" s="146">
        <v>29.299999999999997</v>
      </c>
      <c r="J17" s="146">
        <v>28</v>
      </c>
      <c r="K17" s="68"/>
      <c r="L17" s="146">
        <v>46.9</v>
      </c>
      <c r="M17" s="146">
        <v>44.2</v>
      </c>
      <c r="N17" s="146">
        <v>40.799999999999997</v>
      </c>
      <c r="O17" s="146">
        <v>39.5</v>
      </c>
    </row>
    <row r="18" spans="4:15" x14ac:dyDescent="0.25">
      <c r="D18" s="140"/>
      <c r="E18" s="141"/>
      <c r="F18" s="140"/>
      <c r="G18" s="140"/>
      <c r="H18" s="140"/>
      <c r="I18" s="140"/>
      <c r="J18" s="140"/>
      <c r="L18" s="140"/>
      <c r="M18" s="140"/>
      <c r="N18" s="140"/>
      <c r="O18" s="140"/>
    </row>
    <row r="20" spans="4:15" x14ac:dyDescent="0.25">
      <c r="D20" s="149" t="s">
        <v>42</v>
      </c>
      <c r="E20" s="150" t="s">
        <v>47</v>
      </c>
      <c r="G20" s="149" t="s">
        <v>43</v>
      </c>
      <c r="H20" s="150" t="s">
        <v>47</v>
      </c>
      <c r="L20" s="151" t="s">
        <v>48</v>
      </c>
      <c r="M20" s="151"/>
      <c r="N20" s="150" t="s">
        <v>49</v>
      </c>
      <c r="O20" s="150" t="s">
        <v>50</v>
      </c>
    </row>
    <row r="21" spans="4:15" x14ac:dyDescent="0.25">
      <c r="D21" s="89" t="s">
        <v>39</v>
      </c>
      <c r="E21" s="89">
        <f>SUM(Paulo!E42:J42)/6</f>
        <v>1.1251666666666664</v>
      </c>
      <c r="G21" s="89" t="s">
        <v>40</v>
      </c>
      <c r="H21" s="89">
        <f>SUM(Gabriel!E44:J44)/4</f>
        <v>6.9977</v>
      </c>
      <c r="J21" s="119" t="s">
        <v>38</v>
      </c>
      <c r="K21" s="119"/>
      <c r="L21" s="119">
        <v>4.5999999999999996</v>
      </c>
      <c r="M21" s="119"/>
      <c r="N21" s="89">
        <v>6</v>
      </c>
      <c r="O21" s="89">
        <v>12</v>
      </c>
    </row>
    <row r="22" spans="4:15" x14ac:dyDescent="0.25">
      <c r="D22" s="152" t="s">
        <v>38</v>
      </c>
      <c r="E22" s="152">
        <f>SUM(Welbert!E42:J42)/6</f>
        <v>1.3646666666666665</v>
      </c>
      <c r="F22" s="156"/>
      <c r="G22" s="152" t="s">
        <v>41</v>
      </c>
      <c r="H22" s="152">
        <f>SUM(Mauricio!D41:J41)/4</f>
        <v>7.2104999999999997</v>
      </c>
      <c r="I22" s="156"/>
      <c r="J22" s="153" t="s">
        <v>40</v>
      </c>
      <c r="K22" s="154"/>
      <c r="L22" s="155">
        <v>3.8</v>
      </c>
      <c r="M22" s="155"/>
      <c r="N22" s="152">
        <v>4</v>
      </c>
      <c r="O22" s="152">
        <v>8</v>
      </c>
    </row>
    <row r="23" spans="4:15" x14ac:dyDescent="0.25">
      <c r="D23" s="89" t="s">
        <v>40</v>
      </c>
      <c r="E23" s="89">
        <f>SUM(Gabriel!E42:J42)/6</f>
        <v>1.7226666666666668</v>
      </c>
      <c r="G23" s="89" t="s">
        <v>39</v>
      </c>
      <c r="H23" s="89">
        <f>SUM(Paulo!E44:J44)/4</f>
        <v>10.868249999999998</v>
      </c>
      <c r="J23" s="136" t="s">
        <v>39</v>
      </c>
      <c r="K23" s="138" t="s">
        <v>39</v>
      </c>
      <c r="L23" s="119">
        <v>4.3</v>
      </c>
      <c r="M23" s="119"/>
      <c r="N23" s="89">
        <v>8</v>
      </c>
      <c r="O23" s="89">
        <v>16</v>
      </c>
    </row>
    <row r="24" spans="4:15" x14ac:dyDescent="0.25">
      <c r="D24" s="152" t="s">
        <v>41</v>
      </c>
      <c r="E24" s="152">
        <f>SUM(Mauricio!D40:J40)/6</f>
        <v>3.637833333333333</v>
      </c>
      <c r="F24" s="156"/>
      <c r="G24" s="152" t="s">
        <v>38</v>
      </c>
      <c r="H24" s="152">
        <f>SUM(Welbert!E44:J44)/4</f>
        <v>14.789</v>
      </c>
      <c r="I24" s="156"/>
      <c r="J24" s="153" t="s">
        <v>41</v>
      </c>
      <c r="K24" s="154" t="s">
        <v>41</v>
      </c>
      <c r="L24" s="155">
        <v>2.2999999999999998</v>
      </c>
      <c r="M24" s="155"/>
      <c r="N24" s="152">
        <v>2</v>
      </c>
      <c r="O24" s="152">
        <v>4</v>
      </c>
    </row>
    <row r="26" spans="4:15" x14ac:dyDescent="0.25">
      <c r="D26" s="157" t="s">
        <v>52</v>
      </c>
      <c r="E26" s="158" t="s">
        <v>42</v>
      </c>
      <c r="F26" s="159" t="s">
        <v>43</v>
      </c>
    </row>
    <row r="27" spans="4:15" x14ac:dyDescent="0.25">
      <c r="D27" s="89" t="s">
        <v>41</v>
      </c>
      <c r="E27" s="89">
        <v>1.5816666666666663E-2</v>
      </c>
      <c r="F27" s="89">
        <v>3.1349999999999996E-2</v>
      </c>
    </row>
    <row r="28" spans="4:15" x14ac:dyDescent="0.25">
      <c r="D28" s="146" t="s">
        <v>40</v>
      </c>
      <c r="E28" s="146">
        <v>4.5333333333333337E-3</v>
      </c>
      <c r="F28" s="159">
        <v>1.8414999999999997E-2</v>
      </c>
    </row>
    <row r="29" spans="4:15" x14ac:dyDescent="0.25">
      <c r="D29" s="89" t="s">
        <v>39</v>
      </c>
      <c r="E29" s="89">
        <v>2.616666666666666E-3</v>
      </c>
      <c r="F29" s="89">
        <v>2.5274999999999995E-2</v>
      </c>
    </row>
    <row r="30" spans="4:15" x14ac:dyDescent="0.25">
      <c r="D30" s="146" t="s">
        <v>38</v>
      </c>
      <c r="E30" s="146">
        <v>2.9666666666666661E-3</v>
      </c>
      <c r="F30" s="159">
        <v>3.2149999999999998E-2</v>
      </c>
    </row>
  </sheetData>
  <mergeCells count="25">
    <mergeCell ref="S11:Z11"/>
    <mergeCell ref="S6:Z6"/>
    <mergeCell ref="S5:Z5"/>
    <mergeCell ref="L24:M24"/>
    <mergeCell ref="J21:K21"/>
    <mergeCell ref="J22:K22"/>
    <mergeCell ref="J23:K23"/>
    <mergeCell ref="J24:K24"/>
    <mergeCell ref="C5:D5"/>
    <mergeCell ref="E13:F13"/>
    <mergeCell ref="L20:M20"/>
    <mergeCell ref="L21:M21"/>
    <mergeCell ref="L22:M22"/>
    <mergeCell ref="L23:M23"/>
    <mergeCell ref="G12:H12"/>
    <mergeCell ref="L12:M12"/>
    <mergeCell ref="G11:J11"/>
    <mergeCell ref="E12:F12"/>
    <mergeCell ref="L11:O11"/>
    <mergeCell ref="L3:Q3"/>
    <mergeCell ref="C4:D4"/>
    <mergeCell ref="E4:G4"/>
    <mergeCell ref="H4:J4"/>
    <mergeCell ref="L4:N4"/>
    <mergeCell ref="O4:Q4"/>
  </mergeCells>
  <pageMargins left="0.25" right="0.25" top="0.75" bottom="0.75" header="0.3" footer="0.3"/>
  <pageSetup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7E8A-1654-4646-850C-386627128B0D}">
  <dimension ref="A2:XFD68"/>
  <sheetViews>
    <sheetView topLeftCell="A25" workbookViewId="0">
      <selection activeCell="M42" sqref="M42"/>
    </sheetView>
  </sheetViews>
  <sheetFormatPr defaultRowHeight="15" x14ac:dyDescent="0.25"/>
  <cols>
    <col min="1" max="1" width="9.140625" style="1"/>
    <col min="2" max="2" width="10.85546875" style="1" customWidth="1"/>
    <col min="3" max="3" width="13.28515625" style="1" customWidth="1"/>
    <col min="4" max="4" width="11.28515625" style="1" customWidth="1"/>
    <col min="5" max="5" width="19.5703125" style="1" customWidth="1"/>
    <col min="6" max="10" width="9.140625" style="1"/>
    <col min="11" max="11" width="1.7109375" style="1" customWidth="1"/>
    <col min="12" max="16384" width="9.140625" style="1"/>
  </cols>
  <sheetData>
    <row r="2" spans="1:2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108" t="s">
        <v>0</v>
      </c>
      <c r="M2" s="108"/>
      <c r="N2" s="108"/>
      <c r="O2" s="108"/>
      <c r="P2" s="108"/>
      <c r="Q2" s="108"/>
      <c r="R2" s="61"/>
      <c r="S2" s="112" t="s">
        <v>24</v>
      </c>
      <c r="T2" s="66">
        <v>1000000</v>
      </c>
      <c r="U2" s="67" t="s">
        <v>25</v>
      </c>
    </row>
    <row r="3" spans="1:21" ht="15" customHeight="1" x14ac:dyDescent="0.25">
      <c r="A3" s="61"/>
      <c r="B3" s="113"/>
      <c r="C3" s="109" t="s">
        <v>1</v>
      </c>
      <c r="D3" s="109"/>
      <c r="E3" s="110" t="s">
        <v>3</v>
      </c>
      <c r="F3" s="110"/>
      <c r="G3" s="110"/>
      <c r="H3" s="111" t="s">
        <v>2</v>
      </c>
      <c r="I3" s="111"/>
      <c r="J3" s="111"/>
      <c r="K3" s="68"/>
      <c r="L3" s="110" t="s">
        <v>3</v>
      </c>
      <c r="M3" s="110"/>
      <c r="N3" s="110"/>
      <c r="O3" s="111" t="s">
        <v>2</v>
      </c>
      <c r="P3" s="111"/>
      <c r="Q3" s="111"/>
      <c r="R3" s="61"/>
      <c r="S3" s="112"/>
      <c r="T3" s="66">
        <v>1000</v>
      </c>
      <c r="U3" s="67" t="s">
        <v>26</v>
      </c>
    </row>
    <row r="4" spans="1:21" x14ac:dyDescent="0.25">
      <c r="A4" s="61"/>
      <c r="B4" s="113"/>
      <c r="C4" s="64" t="s">
        <v>4</v>
      </c>
      <c r="D4" s="69" t="s">
        <v>5</v>
      </c>
      <c r="E4" s="70" t="s">
        <v>6</v>
      </c>
      <c r="F4" s="71" t="s">
        <v>8</v>
      </c>
      <c r="G4" s="69" t="s">
        <v>7</v>
      </c>
      <c r="H4" s="70" t="s">
        <v>6</v>
      </c>
      <c r="I4" s="71" t="s">
        <v>8</v>
      </c>
      <c r="J4" s="69" t="s">
        <v>7</v>
      </c>
      <c r="K4" s="68"/>
      <c r="L4" s="70" t="s">
        <v>6</v>
      </c>
      <c r="M4" s="71" t="s">
        <v>8</v>
      </c>
      <c r="N4" s="69" t="s">
        <v>7</v>
      </c>
      <c r="O4" s="70" t="s">
        <v>6</v>
      </c>
      <c r="P4" s="71" t="s">
        <v>8</v>
      </c>
      <c r="Q4" s="69" t="s">
        <v>7</v>
      </c>
      <c r="R4" s="61"/>
      <c r="S4" s="61"/>
      <c r="T4" s="61"/>
      <c r="U4" s="61"/>
    </row>
    <row r="5" spans="1:21" ht="15" customHeight="1" x14ac:dyDescent="0.25">
      <c r="A5" s="61"/>
      <c r="B5" s="105" t="s">
        <v>9</v>
      </c>
      <c r="C5" s="72" t="s">
        <v>10</v>
      </c>
      <c r="D5" s="73">
        <v>2462956</v>
      </c>
      <c r="E5" s="72">
        <v>62900</v>
      </c>
      <c r="F5" s="72">
        <v>63111</v>
      </c>
      <c r="G5" s="72">
        <v>189444</v>
      </c>
      <c r="H5" s="72">
        <v>189440</v>
      </c>
      <c r="I5" s="74">
        <v>378880</v>
      </c>
      <c r="J5" s="72">
        <v>378880</v>
      </c>
      <c r="K5" s="68"/>
      <c r="L5" s="73">
        <v>2525856</v>
      </c>
      <c r="M5" s="73">
        <v>2526067</v>
      </c>
      <c r="N5" s="73">
        <v>2652400</v>
      </c>
      <c r="O5" s="73">
        <v>2652396</v>
      </c>
      <c r="P5" s="73">
        <v>2841836</v>
      </c>
      <c r="Q5" s="73">
        <v>2841836</v>
      </c>
      <c r="R5" s="61"/>
      <c r="S5" s="61"/>
      <c r="T5" s="61"/>
      <c r="U5" s="61"/>
    </row>
    <row r="6" spans="1:21" x14ac:dyDescent="0.25">
      <c r="A6" s="61"/>
      <c r="B6" s="105"/>
      <c r="C6" s="64" t="s">
        <v>11</v>
      </c>
      <c r="D6" s="75">
        <v>2715292</v>
      </c>
      <c r="E6" s="76">
        <v>757992</v>
      </c>
      <c r="F6" s="76">
        <v>63360</v>
      </c>
      <c r="G6" s="76">
        <v>315984</v>
      </c>
      <c r="H6" s="76">
        <v>379132</v>
      </c>
      <c r="I6" s="76">
        <v>505176</v>
      </c>
      <c r="J6" s="77">
        <v>884300</v>
      </c>
      <c r="K6" s="68"/>
      <c r="L6" s="75">
        <v>3473284</v>
      </c>
      <c r="M6" s="75">
        <v>2778652</v>
      </c>
      <c r="N6" s="75">
        <v>3031276</v>
      </c>
      <c r="O6" s="75">
        <v>3094424</v>
      </c>
      <c r="P6" s="75">
        <v>3220468</v>
      </c>
      <c r="Q6" s="75">
        <v>3599592</v>
      </c>
      <c r="R6" s="61"/>
      <c r="S6" s="61"/>
      <c r="T6" s="61"/>
      <c r="U6" s="61"/>
    </row>
    <row r="7" spans="1:21" x14ac:dyDescent="0.25">
      <c r="A7" s="61"/>
      <c r="B7" s="105"/>
      <c r="C7" s="72" t="s">
        <v>12</v>
      </c>
      <c r="D7" s="73">
        <v>3220712</v>
      </c>
      <c r="E7" s="72">
        <v>9216888</v>
      </c>
      <c r="F7" s="72" t="s">
        <v>13</v>
      </c>
      <c r="G7" s="72">
        <v>7135452</v>
      </c>
      <c r="H7" s="72">
        <v>9469720</v>
      </c>
      <c r="I7" s="72" t="s">
        <v>13</v>
      </c>
      <c r="J7" s="72">
        <v>7388288</v>
      </c>
      <c r="K7" s="68"/>
      <c r="L7" s="73">
        <v>12437600</v>
      </c>
      <c r="M7" s="73" t="s">
        <v>13</v>
      </c>
      <c r="N7" s="73">
        <v>10356164</v>
      </c>
      <c r="O7" s="73">
        <v>12690432</v>
      </c>
      <c r="P7" s="73" t="s">
        <v>13</v>
      </c>
      <c r="Q7" s="73">
        <v>10609000</v>
      </c>
      <c r="R7" s="61"/>
      <c r="S7" s="61"/>
      <c r="T7" s="61"/>
      <c r="U7" s="61"/>
    </row>
    <row r="8" spans="1:21" x14ac:dyDescent="0.25">
      <c r="A8" s="61"/>
      <c r="B8" s="78"/>
      <c r="C8" s="78"/>
      <c r="D8" s="78"/>
      <c r="E8" s="78"/>
      <c r="F8" s="78"/>
      <c r="G8" s="78"/>
      <c r="H8" s="78"/>
      <c r="I8" s="78"/>
      <c r="J8" s="78"/>
      <c r="K8" s="68"/>
      <c r="L8" s="62"/>
      <c r="M8" s="62"/>
      <c r="N8" s="62"/>
      <c r="O8" s="62"/>
      <c r="P8" s="62"/>
      <c r="Q8" s="62"/>
      <c r="R8" s="61"/>
      <c r="S8" s="61"/>
      <c r="T8" s="61"/>
      <c r="U8" s="61"/>
    </row>
    <row r="9" spans="1:21" x14ac:dyDescent="0.25">
      <c r="A9" s="61"/>
      <c r="B9" s="105" t="s">
        <v>14</v>
      </c>
      <c r="C9" s="72" t="s">
        <v>15</v>
      </c>
      <c r="D9" s="73">
        <v>2.2000000000000002</v>
      </c>
      <c r="E9" s="72">
        <v>13.8</v>
      </c>
      <c r="F9" s="72">
        <v>0.5</v>
      </c>
      <c r="G9" s="72">
        <v>15.8</v>
      </c>
      <c r="H9" s="72">
        <v>14.8</v>
      </c>
      <c r="I9" s="72">
        <v>4.2</v>
      </c>
      <c r="J9" s="72">
        <v>16.8</v>
      </c>
      <c r="K9" s="68"/>
      <c r="L9" s="73">
        <v>16</v>
      </c>
      <c r="M9" s="73">
        <v>2.7</v>
      </c>
      <c r="N9" s="73">
        <v>18</v>
      </c>
      <c r="O9" s="73">
        <v>17</v>
      </c>
      <c r="P9" s="73">
        <v>6.4</v>
      </c>
      <c r="Q9" s="73">
        <v>19</v>
      </c>
      <c r="R9" s="61"/>
      <c r="S9" s="61"/>
      <c r="T9" s="61"/>
      <c r="U9" s="61"/>
    </row>
    <row r="10" spans="1:21" x14ac:dyDescent="0.25">
      <c r="A10" s="61"/>
      <c r="B10" s="105"/>
      <c r="C10" s="76" t="s">
        <v>11</v>
      </c>
      <c r="D10" s="79">
        <v>2.6</v>
      </c>
      <c r="E10" s="76">
        <v>0.4</v>
      </c>
      <c r="F10" s="76">
        <v>3.6</v>
      </c>
      <c r="G10" s="76">
        <v>1.4</v>
      </c>
      <c r="H10" s="76">
        <v>0.5</v>
      </c>
      <c r="I10" s="76">
        <v>5.5</v>
      </c>
      <c r="J10" s="76">
        <v>3.8</v>
      </c>
      <c r="K10" s="68"/>
      <c r="L10" s="79">
        <v>3</v>
      </c>
      <c r="M10" s="80">
        <v>6.2</v>
      </c>
      <c r="N10" s="80">
        <v>4</v>
      </c>
      <c r="O10" s="79">
        <v>3.1</v>
      </c>
      <c r="P10" s="79">
        <v>8.1</v>
      </c>
      <c r="Q10" s="79">
        <v>6.4</v>
      </c>
      <c r="R10" s="61"/>
      <c r="S10" s="61"/>
      <c r="T10" s="61"/>
      <c r="U10" s="61"/>
    </row>
    <row r="11" spans="1:21" x14ac:dyDescent="0.25">
      <c r="A11" s="61"/>
      <c r="B11" s="105"/>
      <c r="C11" s="74" t="s">
        <v>16</v>
      </c>
      <c r="D11" s="81">
        <v>2.2000000000000002</v>
      </c>
      <c r="E11" s="72">
        <v>1.3</v>
      </c>
      <c r="F11" s="72">
        <v>9.9999999999999603E-2</v>
      </c>
      <c r="G11" s="72">
        <v>3.4</v>
      </c>
      <c r="H11" s="72">
        <v>2.8</v>
      </c>
      <c r="I11" s="72">
        <v>8.4</v>
      </c>
      <c r="J11" s="72">
        <v>6</v>
      </c>
      <c r="K11" s="68"/>
      <c r="L11" s="81">
        <v>3.5</v>
      </c>
      <c r="M11" s="81">
        <v>2.2999999999999998</v>
      </c>
      <c r="N11" s="81">
        <v>5.6</v>
      </c>
      <c r="O11" s="81">
        <v>5</v>
      </c>
      <c r="P11" s="81">
        <v>10.6</v>
      </c>
      <c r="Q11" s="81">
        <v>8.1999999999999993</v>
      </c>
      <c r="R11" s="61"/>
      <c r="S11" s="61"/>
      <c r="T11" s="61"/>
      <c r="U11" s="61"/>
    </row>
    <row r="12" spans="1:21" x14ac:dyDescent="0.25">
      <c r="A12" s="61"/>
      <c r="B12" s="105"/>
      <c r="C12" s="76" t="s">
        <v>12</v>
      </c>
      <c r="D12" s="79">
        <v>3.2</v>
      </c>
      <c r="E12" s="76">
        <v>24.6</v>
      </c>
      <c r="F12" s="76" t="s">
        <v>13</v>
      </c>
      <c r="G12" s="76">
        <v>22.8</v>
      </c>
      <c r="H12" s="76">
        <v>41.4</v>
      </c>
      <c r="I12" s="76" t="s">
        <v>13</v>
      </c>
      <c r="J12" s="76">
        <v>39.799999999999997</v>
      </c>
      <c r="K12" s="68"/>
      <c r="L12" s="79">
        <v>27.8</v>
      </c>
      <c r="M12" s="76" t="s">
        <v>13</v>
      </c>
      <c r="N12" s="79">
        <v>26</v>
      </c>
      <c r="O12" s="79">
        <v>44.6</v>
      </c>
      <c r="P12" s="76" t="s">
        <v>13</v>
      </c>
      <c r="Q12" s="79">
        <v>43</v>
      </c>
      <c r="R12" s="61"/>
      <c r="S12" s="61"/>
      <c r="T12" s="61"/>
      <c r="U12" s="61"/>
    </row>
    <row r="13" spans="1:21" x14ac:dyDescent="0.25">
      <c r="A13" s="61"/>
      <c r="B13" s="78"/>
      <c r="C13" s="78"/>
      <c r="D13" s="78"/>
      <c r="E13" s="78"/>
      <c r="F13" s="78"/>
      <c r="G13" s="78"/>
      <c r="H13" s="78"/>
      <c r="I13" s="78"/>
      <c r="J13" s="78"/>
      <c r="K13" s="68"/>
      <c r="L13" s="62"/>
      <c r="M13" s="62"/>
      <c r="N13" s="62"/>
      <c r="O13" s="62"/>
      <c r="P13" s="62"/>
      <c r="Q13" s="62"/>
      <c r="R13" s="61"/>
      <c r="S13" s="61"/>
      <c r="T13" s="61"/>
      <c r="U13" s="61"/>
    </row>
    <row r="14" spans="1:2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8"/>
      <c r="L14" s="67"/>
      <c r="M14" s="67"/>
      <c r="N14" s="67"/>
      <c r="O14" s="67"/>
      <c r="P14" s="67"/>
      <c r="Q14" s="67"/>
      <c r="R14" s="61"/>
      <c r="S14" s="61"/>
      <c r="T14" s="61"/>
      <c r="U14" s="61"/>
    </row>
    <row r="15" spans="1:21" x14ac:dyDescent="0.25">
      <c r="A15" s="61"/>
      <c r="B15" s="61"/>
      <c r="C15" s="106" t="s">
        <v>17</v>
      </c>
      <c r="D15" s="106"/>
      <c r="E15" s="106"/>
      <c r="F15" s="106"/>
      <c r="G15" s="106"/>
      <c r="H15" s="106"/>
      <c r="I15" s="106"/>
      <c r="J15" s="106"/>
      <c r="K15" s="68"/>
      <c r="L15" s="106" t="s">
        <v>17</v>
      </c>
      <c r="M15" s="106"/>
      <c r="N15" s="106"/>
      <c r="O15" s="106"/>
      <c r="P15" s="106"/>
      <c r="Q15" s="106"/>
      <c r="R15" s="61"/>
      <c r="S15" s="61"/>
      <c r="T15" s="61"/>
      <c r="U15" s="61"/>
    </row>
    <row r="16" spans="1:21" x14ac:dyDescent="0.25">
      <c r="A16" s="61"/>
      <c r="B16" s="61"/>
      <c r="C16" s="109" t="s">
        <v>1</v>
      </c>
      <c r="D16" s="109"/>
      <c r="E16" s="110" t="s">
        <v>3</v>
      </c>
      <c r="F16" s="110"/>
      <c r="G16" s="110"/>
      <c r="H16" s="111" t="s">
        <v>2</v>
      </c>
      <c r="I16" s="111"/>
      <c r="J16" s="111"/>
      <c r="K16" s="68"/>
      <c r="L16" s="108" t="s">
        <v>0</v>
      </c>
      <c r="M16" s="108"/>
      <c r="N16" s="108"/>
      <c r="O16" s="108"/>
      <c r="P16" s="108"/>
      <c r="Q16" s="108"/>
      <c r="R16" s="61"/>
      <c r="S16" s="61"/>
      <c r="T16" s="61"/>
      <c r="U16" s="61"/>
    </row>
    <row r="17" spans="3:17" x14ac:dyDescent="0.25">
      <c r="C17" s="82"/>
      <c r="D17" s="64" t="s">
        <v>4</v>
      </c>
      <c r="E17" s="70" t="s">
        <v>6</v>
      </c>
      <c r="F17" s="71" t="s">
        <v>8</v>
      </c>
      <c r="G17" s="69" t="s">
        <v>7</v>
      </c>
      <c r="H17" s="70" t="s">
        <v>6</v>
      </c>
      <c r="I17" s="71" t="s">
        <v>8</v>
      </c>
      <c r="J17" s="69" t="s">
        <v>7</v>
      </c>
      <c r="K17" s="68"/>
      <c r="L17" s="70" t="s">
        <v>6</v>
      </c>
      <c r="M17" s="71" t="s">
        <v>8</v>
      </c>
      <c r="N17" s="69" t="s">
        <v>7</v>
      </c>
      <c r="O17" s="70" t="s">
        <v>6</v>
      </c>
      <c r="P17" s="71" t="s">
        <v>8</v>
      </c>
      <c r="Q17" s="69" t="s">
        <v>7</v>
      </c>
    </row>
    <row r="18" spans="3:17" x14ac:dyDescent="0.25">
      <c r="C18" s="105" t="s">
        <v>9</v>
      </c>
      <c r="D18" s="72" t="s">
        <v>10</v>
      </c>
      <c r="E18" s="72">
        <v>15.8982511923688</v>
      </c>
      <c r="F18" s="72">
        <v>15.845098318835101</v>
      </c>
      <c r="G18" s="72">
        <v>5.27860475919005</v>
      </c>
      <c r="H18" s="72">
        <v>5.2787162162162202</v>
      </c>
      <c r="I18" s="72">
        <v>2.6393581081081101</v>
      </c>
      <c r="J18" s="72">
        <v>2.6393581081081101</v>
      </c>
      <c r="K18" s="68"/>
      <c r="L18" s="72">
        <v>6.2899999999999998E-2</v>
      </c>
      <c r="M18" s="72">
        <v>6.3111E-2</v>
      </c>
      <c r="N18" s="72">
        <v>0.189444</v>
      </c>
      <c r="O18" s="72">
        <v>0.18944</v>
      </c>
      <c r="P18" s="72">
        <v>0.37887999999999999</v>
      </c>
      <c r="Q18" s="72">
        <v>0.37887999999999999</v>
      </c>
    </row>
    <row r="19" spans="3:17" x14ac:dyDescent="0.25">
      <c r="C19" s="105"/>
      <c r="D19" s="64" t="s">
        <v>11</v>
      </c>
      <c r="E19" s="76">
        <v>1.3192751374684699</v>
      </c>
      <c r="F19" s="76">
        <v>15.7828282828283</v>
      </c>
      <c r="G19" s="76">
        <v>3.1647172008709301</v>
      </c>
      <c r="H19" s="76">
        <v>2.6376037897091198</v>
      </c>
      <c r="I19" s="76">
        <v>1.9795081318194101</v>
      </c>
      <c r="J19" s="76">
        <v>1.13083795092163</v>
      </c>
      <c r="K19" s="68"/>
      <c r="L19" s="76">
        <v>0.757992</v>
      </c>
      <c r="M19" s="76">
        <v>6.336E-2</v>
      </c>
      <c r="N19" s="76">
        <v>0.31598399999999999</v>
      </c>
      <c r="O19" s="76">
        <v>0.37913200000000002</v>
      </c>
      <c r="P19" s="76">
        <v>0.50517599999999996</v>
      </c>
      <c r="Q19" s="76">
        <v>0.88429999999999997</v>
      </c>
    </row>
    <row r="20" spans="3:17" x14ac:dyDescent="0.25">
      <c r="C20" s="105"/>
      <c r="D20" s="106" t="s">
        <v>36</v>
      </c>
      <c r="E20" s="106"/>
      <c r="F20" s="106"/>
      <c r="G20" s="106"/>
      <c r="H20" s="106"/>
      <c r="I20" s="106"/>
      <c r="J20" s="106"/>
      <c r="K20" s="68"/>
      <c r="L20" s="106" t="s">
        <v>36</v>
      </c>
      <c r="M20" s="106"/>
      <c r="N20" s="106"/>
      <c r="O20" s="106"/>
      <c r="P20" s="106"/>
      <c r="Q20" s="106"/>
    </row>
    <row r="21" spans="3:17" x14ac:dyDescent="0.25">
      <c r="C21" s="105"/>
      <c r="D21" s="72" t="s">
        <v>12</v>
      </c>
      <c r="E21" s="72">
        <v>0.10849649035553</v>
      </c>
      <c r="F21" s="72" t="s">
        <v>13</v>
      </c>
      <c r="G21" s="72">
        <v>0.14014529142652801</v>
      </c>
      <c r="H21" s="72">
        <v>0.105599743181425</v>
      </c>
      <c r="I21" s="72" t="s">
        <v>13</v>
      </c>
      <c r="J21" s="72">
        <v>0.13534935292181399</v>
      </c>
      <c r="K21" s="68"/>
      <c r="L21" s="72">
        <v>9.2168880000000009</v>
      </c>
      <c r="M21" s="72" t="s">
        <v>13</v>
      </c>
      <c r="N21" s="72">
        <v>7.1354519999999999</v>
      </c>
      <c r="O21" s="72">
        <v>9.4697200000000006</v>
      </c>
      <c r="P21" s="72" t="s">
        <v>13</v>
      </c>
      <c r="Q21" s="72">
        <v>7.3882880000000002</v>
      </c>
    </row>
    <row r="22" spans="3:17" x14ac:dyDescent="0.25">
      <c r="C22" s="78"/>
      <c r="D22" s="78"/>
      <c r="E22" s="78"/>
      <c r="F22" s="78"/>
      <c r="G22" s="78"/>
      <c r="H22" s="78"/>
      <c r="I22" s="78"/>
      <c r="J22" s="78"/>
      <c r="K22" s="68"/>
      <c r="L22" s="107"/>
      <c r="M22" s="107"/>
      <c r="N22" s="107"/>
      <c r="O22" s="107"/>
      <c r="P22" s="107"/>
      <c r="Q22" s="107"/>
    </row>
    <row r="23" spans="3:17" x14ac:dyDescent="0.25">
      <c r="C23" s="105" t="s">
        <v>14</v>
      </c>
      <c r="D23" s="72" t="s">
        <v>15</v>
      </c>
      <c r="E23" s="72">
        <v>724.63768115942003</v>
      </c>
      <c r="F23" s="72">
        <v>20000</v>
      </c>
      <c r="G23" s="72">
        <v>632.911392405063</v>
      </c>
      <c r="H23" s="72">
        <v>588.23529411764696</v>
      </c>
      <c r="I23" s="72">
        <v>2380.9523809523798</v>
      </c>
      <c r="J23" s="72">
        <v>595.23809523809496</v>
      </c>
      <c r="K23" s="68"/>
      <c r="L23" s="72">
        <v>1.38E-2</v>
      </c>
      <c r="M23" s="72">
        <v>5.0000000000000001E-4</v>
      </c>
      <c r="N23" s="72">
        <v>1.5800000000000002E-2</v>
      </c>
      <c r="O23" s="72">
        <v>1.7000000000000001E-2</v>
      </c>
      <c r="P23" s="72">
        <v>4.1999999999999997E-3</v>
      </c>
      <c r="Q23" s="72">
        <v>1.6799999999999999E-2</v>
      </c>
    </row>
    <row r="24" spans="3:17" x14ac:dyDescent="0.25">
      <c r="C24" s="105"/>
      <c r="D24" s="76" t="s">
        <v>11</v>
      </c>
      <c r="E24" s="76">
        <v>25000</v>
      </c>
      <c r="F24" s="76">
        <v>2777.7777777777801</v>
      </c>
      <c r="G24" s="76">
        <v>7142.8571428571404</v>
      </c>
      <c r="H24" s="76">
        <v>3225.8064516129002</v>
      </c>
      <c r="I24" s="76">
        <v>1818.1818181818201</v>
      </c>
      <c r="J24" s="76">
        <v>2631.5789473684199</v>
      </c>
      <c r="K24" s="68"/>
      <c r="L24" s="80">
        <v>4.0000000000000002E-4</v>
      </c>
      <c r="M24" s="76">
        <v>3.5999999999999999E-3</v>
      </c>
      <c r="N24" s="80">
        <v>1.4E-3</v>
      </c>
      <c r="O24" s="80">
        <v>3.0999999999999999E-3</v>
      </c>
      <c r="P24" s="80">
        <v>5.4999999999999997E-3</v>
      </c>
      <c r="Q24" s="80">
        <v>3.8E-3</v>
      </c>
    </row>
    <row r="25" spans="3:17" x14ac:dyDescent="0.25">
      <c r="C25" s="105"/>
      <c r="D25" s="74" t="s">
        <v>16</v>
      </c>
      <c r="E25" s="72">
        <v>7692.3076923076896</v>
      </c>
      <c r="F25" s="72">
        <v>100000</v>
      </c>
      <c r="G25" s="72">
        <v>2941.1764705882401</v>
      </c>
      <c r="H25" s="72">
        <v>2000</v>
      </c>
      <c r="I25" s="72">
        <v>1190.4761904761899</v>
      </c>
      <c r="J25" s="72">
        <v>1666.6666666666699</v>
      </c>
      <c r="K25" s="68"/>
      <c r="L25" s="83">
        <v>1.2999999999999999E-3</v>
      </c>
      <c r="M25" s="72">
        <v>9.9999999999999598E-5</v>
      </c>
      <c r="N25" s="83">
        <v>3.3999999999999998E-3</v>
      </c>
      <c r="O25" s="83">
        <v>5.0000000000000001E-3</v>
      </c>
      <c r="P25" s="83">
        <v>8.3999999999999995E-3</v>
      </c>
      <c r="Q25" s="83">
        <v>6.0000000000000001E-3</v>
      </c>
    </row>
    <row r="26" spans="3:17" x14ac:dyDescent="0.25">
      <c r="C26" s="105"/>
      <c r="D26" s="106" t="s">
        <v>36</v>
      </c>
      <c r="E26" s="106"/>
      <c r="F26" s="106"/>
      <c r="G26" s="106"/>
      <c r="H26" s="106"/>
      <c r="I26" s="106"/>
      <c r="J26" s="106"/>
      <c r="K26" s="68"/>
      <c r="L26" s="106" t="s">
        <v>36</v>
      </c>
      <c r="M26" s="106"/>
      <c r="N26" s="106"/>
      <c r="O26" s="106"/>
      <c r="P26" s="106"/>
      <c r="Q26" s="106"/>
    </row>
    <row r="27" spans="3:17" x14ac:dyDescent="0.25">
      <c r="C27" s="105"/>
      <c r="D27" s="72" t="s">
        <v>12</v>
      </c>
      <c r="E27" s="72">
        <v>406.50406504065</v>
      </c>
      <c r="F27" s="72" t="s">
        <v>13</v>
      </c>
      <c r="G27" s="72">
        <v>438.59649122807002</v>
      </c>
      <c r="H27" s="72">
        <v>241.545893719807</v>
      </c>
      <c r="I27" s="72" t="s">
        <v>13</v>
      </c>
      <c r="J27" s="72">
        <v>251.256281407035</v>
      </c>
      <c r="K27" s="68"/>
      <c r="L27" s="72">
        <v>2.46E-2</v>
      </c>
      <c r="M27" s="72" t="s">
        <v>13</v>
      </c>
      <c r="N27" s="72">
        <v>2.2800000000000001E-2</v>
      </c>
      <c r="O27" s="72">
        <v>4.1399999999999999E-2</v>
      </c>
      <c r="P27" s="72" t="s">
        <v>13</v>
      </c>
      <c r="Q27" s="72">
        <v>3.9800000000000002E-2</v>
      </c>
    </row>
    <row r="28" spans="3:17" x14ac:dyDescent="0.25">
      <c r="C28" s="78"/>
      <c r="D28" s="78"/>
      <c r="E28" s="78"/>
      <c r="F28" s="78"/>
      <c r="G28" s="78"/>
      <c r="H28" s="78"/>
      <c r="I28" s="78"/>
      <c r="J28" s="78"/>
      <c r="K28" s="68"/>
      <c r="L28" s="107"/>
      <c r="M28" s="107"/>
      <c r="N28" s="107"/>
      <c r="O28" s="107"/>
      <c r="P28" s="107"/>
      <c r="Q28" s="107"/>
    </row>
    <row r="29" spans="3:17" x14ac:dyDescent="0.25">
      <c r="C29" s="61"/>
      <c r="D29" s="61"/>
      <c r="E29" s="61"/>
      <c r="F29" s="61"/>
      <c r="G29" s="61"/>
      <c r="H29" s="61"/>
      <c r="I29" s="61"/>
      <c r="J29" s="61"/>
      <c r="K29" s="68"/>
      <c r="L29" s="67"/>
      <c r="M29" s="67"/>
      <c r="N29" s="67"/>
      <c r="O29" s="67"/>
      <c r="P29" s="67"/>
      <c r="Q29" s="67"/>
    </row>
    <row r="30" spans="3:17" x14ac:dyDescent="0.25">
      <c r="C30" s="106" t="s">
        <v>18</v>
      </c>
      <c r="D30" s="106" t="s">
        <v>19</v>
      </c>
      <c r="E30" s="84" t="s">
        <v>20</v>
      </c>
      <c r="F30" s="61"/>
      <c r="G30" s="67"/>
      <c r="H30" s="67"/>
      <c r="I30" s="61"/>
      <c r="J30" s="61"/>
      <c r="K30" s="61"/>
      <c r="L30" s="67"/>
      <c r="M30" s="67"/>
      <c r="N30" s="67"/>
      <c r="O30" s="67"/>
      <c r="P30" s="67"/>
      <c r="Q30" s="67"/>
    </row>
    <row r="31" spans="3:17" x14ac:dyDescent="0.25">
      <c r="C31" s="85" t="s">
        <v>21</v>
      </c>
      <c r="D31" s="65">
        <v>16</v>
      </c>
      <c r="E31" s="65">
        <v>1</v>
      </c>
      <c r="F31" s="61"/>
      <c r="G31" s="67"/>
      <c r="H31" s="67"/>
      <c r="I31" s="61"/>
      <c r="J31" s="61"/>
      <c r="K31" s="61"/>
      <c r="L31" s="67"/>
      <c r="M31" s="67"/>
      <c r="N31" s="67"/>
      <c r="O31" s="67"/>
      <c r="P31" s="67"/>
      <c r="Q31" s="67"/>
    </row>
    <row r="32" spans="3:17" x14ac:dyDescent="0.25">
      <c r="C32" s="63" t="s">
        <v>22</v>
      </c>
      <c r="D32" s="65">
        <v>4600</v>
      </c>
      <c r="E32" s="65">
        <v>10</v>
      </c>
      <c r="F32" s="61"/>
      <c r="G32" s="61"/>
      <c r="H32" s="61"/>
      <c r="I32" s="61"/>
      <c r="J32" s="61"/>
      <c r="K32" s="61"/>
      <c r="L32" s="67"/>
      <c r="M32" s="67"/>
      <c r="N32" s="67"/>
      <c r="O32" s="67"/>
      <c r="P32" s="67"/>
      <c r="Q32" s="67"/>
    </row>
    <row r="33" spans="1:33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106" t="s">
        <v>23</v>
      </c>
      <c r="M33" s="106"/>
      <c r="N33" s="106"/>
      <c r="O33" s="106"/>
      <c r="P33" s="106"/>
      <c r="Q33" s="106"/>
    </row>
    <row r="34" spans="1:33" x14ac:dyDescent="0.25">
      <c r="A34" s="61"/>
      <c r="B34" s="61"/>
      <c r="C34" s="106" t="s">
        <v>23</v>
      </c>
      <c r="D34" s="106"/>
      <c r="E34" s="106"/>
      <c r="F34" s="106"/>
      <c r="G34" s="106"/>
      <c r="H34" s="106"/>
      <c r="I34" s="106"/>
      <c r="J34" s="106"/>
      <c r="K34" s="61"/>
      <c r="L34" s="108" t="s">
        <v>0</v>
      </c>
      <c r="M34" s="108"/>
      <c r="N34" s="108"/>
      <c r="O34" s="108"/>
      <c r="P34" s="108"/>
      <c r="Q34" s="108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61"/>
      <c r="B35" s="61"/>
      <c r="C35" s="109" t="s">
        <v>1</v>
      </c>
      <c r="D35" s="109"/>
      <c r="E35" s="110" t="s">
        <v>3</v>
      </c>
      <c r="F35" s="110"/>
      <c r="G35" s="110"/>
      <c r="H35" s="111" t="s">
        <v>2</v>
      </c>
      <c r="I35" s="111"/>
      <c r="J35" s="111"/>
      <c r="K35" s="61"/>
      <c r="L35" s="110" t="s">
        <v>3</v>
      </c>
      <c r="M35" s="110"/>
      <c r="N35" s="110"/>
      <c r="O35" s="111" t="s">
        <v>2</v>
      </c>
      <c r="P35" s="111"/>
      <c r="Q35" s="11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61"/>
      <c r="B36" s="61"/>
      <c r="C36" s="82"/>
      <c r="D36" s="64" t="s">
        <v>4</v>
      </c>
      <c r="E36" s="70" t="s">
        <v>6</v>
      </c>
      <c r="F36" s="71" t="s">
        <v>8</v>
      </c>
      <c r="G36" s="69" t="s">
        <v>7</v>
      </c>
      <c r="H36" s="70" t="s">
        <v>6</v>
      </c>
      <c r="I36" s="71" t="s">
        <v>8</v>
      </c>
      <c r="J36" s="69" t="s">
        <v>7</v>
      </c>
      <c r="K36" s="61"/>
      <c r="L36" s="70" t="s">
        <v>6</v>
      </c>
      <c r="M36" s="71" t="s">
        <v>8</v>
      </c>
      <c r="N36" s="69" t="s">
        <v>7</v>
      </c>
      <c r="O36" s="70" t="s">
        <v>6</v>
      </c>
      <c r="P36" s="71" t="s">
        <v>8</v>
      </c>
      <c r="Q36" s="69" t="s">
        <v>7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61"/>
      <c r="B37" s="61"/>
      <c r="C37" s="105" t="s">
        <v>9</v>
      </c>
      <c r="D37" s="72" t="s">
        <v>10</v>
      </c>
      <c r="E37" s="72">
        <v>1.0064</v>
      </c>
      <c r="F37" s="72">
        <v>1.009776</v>
      </c>
      <c r="G37" s="72">
        <v>3.031104</v>
      </c>
      <c r="H37" s="72">
        <v>3.03104</v>
      </c>
      <c r="I37" s="72">
        <v>6.0620799999999999</v>
      </c>
      <c r="J37" s="72">
        <v>6.0620799999999999</v>
      </c>
      <c r="K37" s="61"/>
      <c r="L37" s="72">
        <v>6.2899999999999998E-2</v>
      </c>
      <c r="M37" s="72">
        <v>6.3111E-2</v>
      </c>
      <c r="N37" s="72">
        <v>0.189444</v>
      </c>
      <c r="O37" s="72">
        <v>0.18944</v>
      </c>
      <c r="P37" s="72">
        <v>0.37887999999999999</v>
      </c>
      <c r="Q37" s="72">
        <v>0.37887999999999999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61"/>
      <c r="B38" s="61"/>
      <c r="C38" s="105"/>
      <c r="D38" s="64" t="s">
        <v>11</v>
      </c>
      <c r="E38" s="76">
        <v>12.127872</v>
      </c>
      <c r="F38" s="76">
        <v>1.01376</v>
      </c>
      <c r="G38" s="76">
        <v>5.0557439999999998</v>
      </c>
      <c r="H38" s="76">
        <v>6.0661120000000004</v>
      </c>
      <c r="I38" s="76">
        <v>8.0828159999999993</v>
      </c>
      <c r="J38" s="76">
        <v>14.1488</v>
      </c>
      <c r="K38" s="61"/>
      <c r="L38" s="76">
        <v>0.757992</v>
      </c>
      <c r="M38" s="76">
        <v>6.336E-2</v>
      </c>
      <c r="N38" s="76">
        <v>0.31598399999999999</v>
      </c>
      <c r="O38" s="76">
        <v>0.37913200000000002</v>
      </c>
      <c r="P38" s="76">
        <v>0.50517599999999996</v>
      </c>
      <c r="Q38" s="76">
        <v>0.88429999999999997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61"/>
      <c r="B39" s="61"/>
      <c r="C39" s="105"/>
      <c r="D39" s="72" t="s">
        <v>12</v>
      </c>
      <c r="E39" s="72">
        <v>147.47020800000001</v>
      </c>
      <c r="F39" s="72" t="s">
        <v>13</v>
      </c>
      <c r="G39" s="72">
        <v>114.167232</v>
      </c>
      <c r="H39" s="72">
        <v>151.51552000000001</v>
      </c>
      <c r="I39" s="72" t="s">
        <v>13</v>
      </c>
      <c r="J39" s="72">
        <v>118.212608</v>
      </c>
      <c r="K39" s="66"/>
      <c r="L39" s="72">
        <v>9.2168880000000009</v>
      </c>
      <c r="M39" s="72" t="s">
        <v>13</v>
      </c>
      <c r="N39" s="72">
        <v>7.1354519999999999</v>
      </c>
      <c r="O39" s="72">
        <v>9.4697200000000006</v>
      </c>
      <c r="P39" s="72" t="s">
        <v>13</v>
      </c>
      <c r="Q39" s="72">
        <v>7.3882880000000002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61"/>
      <c r="B40" s="61"/>
      <c r="C40" s="78"/>
      <c r="D40" s="78"/>
      <c r="E40" s="78"/>
      <c r="F40" s="78"/>
      <c r="G40" s="78"/>
      <c r="H40" s="78"/>
      <c r="I40" s="78"/>
      <c r="J40" s="78"/>
      <c r="K40" s="61"/>
      <c r="L40" s="107"/>
      <c r="M40" s="107"/>
      <c r="N40" s="107"/>
      <c r="O40" s="107"/>
      <c r="P40" s="107"/>
      <c r="Q40" s="10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61"/>
      <c r="B41" s="61"/>
      <c r="C41" s="105" t="s">
        <v>14</v>
      </c>
      <c r="D41" s="72" t="s">
        <v>15</v>
      </c>
      <c r="E41" s="72">
        <v>6.3479999999999999</v>
      </c>
      <c r="F41" s="72">
        <v>0.23</v>
      </c>
      <c r="G41" s="72">
        <v>7.2679999999999998</v>
      </c>
      <c r="H41" s="72">
        <v>7.82</v>
      </c>
      <c r="I41" s="72">
        <v>1.9319999999999999</v>
      </c>
      <c r="J41" s="72">
        <v>7.7279999999999998</v>
      </c>
      <c r="K41" s="61"/>
      <c r="L41" s="72">
        <v>1.38E-2</v>
      </c>
      <c r="M41" s="72">
        <v>5.0000000000000001E-4</v>
      </c>
      <c r="N41" s="72">
        <v>1.5800000000000002E-2</v>
      </c>
      <c r="O41" s="72">
        <v>1.7000000000000001E-2</v>
      </c>
      <c r="P41" s="72">
        <v>4.1999999999999997E-3</v>
      </c>
      <c r="Q41" s="72">
        <v>1.6799999999999999E-2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61"/>
      <c r="B42" s="61"/>
      <c r="C42" s="105"/>
      <c r="D42" s="76" t="s">
        <v>11</v>
      </c>
      <c r="E42" s="76">
        <v>0.184</v>
      </c>
      <c r="F42" s="76">
        <v>1.6559999999999999</v>
      </c>
      <c r="G42" s="76">
        <v>0.64400000000000002</v>
      </c>
      <c r="H42" s="76">
        <v>1.4259999999999999</v>
      </c>
      <c r="I42" s="76">
        <v>2.5299999999999998</v>
      </c>
      <c r="J42" s="76">
        <v>1.748</v>
      </c>
      <c r="K42" s="61"/>
      <c r="L42" s="76">
        <v>4.0000000000000002E-4</v>
      </c>
      <c r="M42" s="76">
        <v>3.5999999999999999E-3</v>
      </c>
      <c r="N42" s="76">
        <v>1.4E-3</v>
      </c>
      <c r="O42" s="76">
        <v>3.0999999999999999E-3</v>
      </c>
      <c r="P42" s="76">
        <v>5.4999999999999997E-3</v>
      </c>
      <c r="Q42" s="76">
        <v>3.8E-3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61"/>
      <c r="B43" s="61"/>
      <c r="C43" s="105"/>
      <c r="D43" s="74" t="s">
        <v>16</v>
      </c>
      <c r="E43" s="72">
        <v>0.59799999999999998</v>
      </c>
      <c r="F43" s="72">
        <v>4.5999999999999798E-2</v>
      </c>
      <c r="G43" s="72">
        <v>1.5640000000000001</v>
      </c>
      <c r="H43" s="72">
        <v>2.2999999999999998</v>
      </c>
      <c r="I43" s="72">
        <v>3.8639999999999999</v>
      </c>
      <c r="J43" s="72">
        <v>2.76</v>
      </c>
      <c r="K43" s="61"/>
      <c r="L43" s="72">
        <v>1.2999999999999999E-3</v>
      </c>
      <c r="M43" s="72">
        <v>9.9999999999999598E-5</v>
      </c>
      <c r="N43" s="72">
        <v>3.3999999999999998E-3</v>
      </c>
      <c r="O43" s="72">
        <v>5.0000000000000001E-3</v>
      </c>
      <c r="P43" s="72">
        <v>8.3999999999999995E-3</v>
      </c>
      <c r="Q43" s="72">
        <v>6.0000000000000001E-3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61"/>
      <c r="B44" s="61"/>
      <c r="C44" s="105"/>
      <c r="D44" s="76" t="s">
        <v>12</v>
      </c>
      <c r="E44" s="76">
        <v>11.316000000000001</v>
      </c>
      <c r="F44" s="76" t="s">
        <v>13</v>
      </c>
      <c r="G44" s="76">
        <v>10.488</v>
      </c>
      <c r="H44" s="76">
        <v>19.044</v>
      </c>
      <c r="I44" s="76" t="s">
        <v>13</v>
      </c>
      <c r="J44" s="76">
        <v>18.308</v>
      </c>
      <c r="K44" s="61"/>
      <c r="L44" s="76">
        <v>2.46E-2</v>
      </c>
      <c r="M44" s="76" t="s">
        <v>13</v>
      </c>
      <c r="N44" s="76">
        <v>2.2800000000000001E-2</v>
      </c>
      <c r="O44" s="76">
        <v>4.1399999999999999E-2</v>
      </c>
      <c r="P44" s="76" t="s">
        <v>13</v>
      </c>
      <c r="Q44" s="76">
        <v>3.9800000000000002E-2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61"/>
      <c r="B45" s="61"/>
      <c r="C45" s="78"/>
      <c r="D45" s="78"/>
      <c r="E45" s="78"/>
      <c r="F45" s="78"/>
      <c r="G45" s="78"/>
      <c r="H45" s="78"/>
      <c r="I45" s="78"/>
      <c r="J45" s="78"/>
      <c r="K45" s="61"/>
      <c r="L45" s="107"/>
      <c r="M45" s="107"/>
      <c r="N45" s="107"/>
      <c r="O45" s="107"/>
      <c r="P45" s="107"/>
      <c r="Q45" s="107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2"/>
      <c r="S46" s="8"/>
      <c r="T46" s="8"/>
      <c r="U46" s="4"/>
      <c r="V46" s="5"/>
      <c r="W46" s="6"/>
      <c r="X46" s="4"/>
      <c r="Y46" s="5"/>
      <c r="Z46" s="6"/>
      <c r="AA46" s="7"/>
      <c r="AB46" s="4"/>
      <c r="AC46" s="5"/>
      <c r="AD46" s="6"/>
      <c r="AE46" s="4"/>
      <c r="AF46" s="5"/>
      <c r="AG46" s="6"/>
    </row>
    <row r="47" spans="1:33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6"/>
      <c r="P47" s="61"/>
      <c r="Q47" s="61"/>
      <c r="R47" s="2"/>
      <c r="S47" s="60"/>
      <c r="T47" s="8"/>
      <c r="U47" s="8"/>
      <c r="V47" s="8"/>
      <c r="W47" s="8"/>
      <c r="X47" s="8"/>
      <c r="Y47" s="8"/>
      <c r="Z47" s="8"/>
      <c r="AA47" s="7"/>
      <c r="AB47" s="8"/>
      <c r="AC47" s="8"/>
      <c r="AD47" s="8"/>
      <c r="AE47" s="8"/>
      <c r="AF47" s="8"/>
      <c r="AG47" s="8"/>
    </row>
    <row r="48" spans="1:33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6"/>
      <c r="P48" s="61"/>
      <c r="Q48" s="61"/>
      <c r="R48" s="2"/>
      <c r="S48" s="60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1:33 16377:16384" x14ac:dyDescent="0.25">
      <c r="K49" s="66"/>
      <c r="S49" s="60"/>
      <c r="T49" s="8"/>
      <c r="U49" s="8"/>
      <c r="V49" s="8"/>
      <c r="W49" s="8"/>
      <c r="X49" s="8"/>
      <c r="Y49" s="8"/>
      <c r="Z49" s="8"/>
      <c r="AA49" s="7"/>
      <c r="AB49" s="8"/>
      <c r="AC49" s="8"/>
      <c r="AD49" s="8"/>
      <c r="AE49" s="8"/>
      <c r="AF49" s="8"/>
      <c r="AG49" s="8"/>
      <c r="XEW49" s="2"/>
      <c r="XEX49" s="2"/>
      <c r="XEY49" s="2"/>
      <c r="XEZ49" s="2"/>
      <c r="XFA49" s="2"/>
      <c r="XFB49" s="2"/>
      <c r="XFC49" s="2"/>
      <c r="XFD49" s="2"/>
    </row>
    <row r="50" spans="11:33 16377:16384" x14ac:dyDescent="0.25">
      <c r="K50" s="66"/>
      <c r="S50" s="60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XEW50" s="2"/>
      <c r="XEX50" s="2"/>
      <c r="XEY50" s="2"/>
      <c r="XEZ50" s="2"/>
      <c r="XFA50" s="2"/>
      <c r="XFB50" s="2"/>
      <c r="XFC50" s="2"/>
      <c r="XFD50" s="2"/>
    </row>
    <row r="51" spans="11:33 16377:16384" x14ac:dyDescent="0.25">
      <c r="K51" s="66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XEW51" s="3"/>
      <c r="XEX51" s="3"/>
      <c r="XEY51" s="3"/>
      <c r="XEZ51" s="3"/>
      <c r="XFA51" s="3"/>
      <c r="XFB51" s="3"/>
      <c r="XFC51" s="3"/>
      <c r="XFD51" s="3"/>
    </row>
    <row r="52" spans="11:33 16377:16384" x14ac:dyDescent="0.25">
      <c r="K52" s="66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XEW52" s="3"/>
      <c r="XEX52" s="3"/>
      <c r="XEY52" s="3"/>
      <c r="XEZ52" s="3"/>
      <c r="XFA52" s="3"/>
      <c r="XFB52" s="3"/>
      <c r="XFC52" s="3"/>
      <c r="XFD52" s="3"/>
    </row>
    <row r="53" spans="11:33 16377:16384" x14ac:dyDescent="0.25">
      <c r="K53" s="66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XEW53" s="3"/>
      <c r="XEX53" s="3"/>
      <c r="XEY53" s="3"/>
      <c r="XEZ53" s="3"/>
      <c r="XFA53" s="3"/>
      <c r="XFB53" s="3"/>
      <c r="XFC53" s="3"/>
      <c r="XFD53" s="3"/>
    </row>
    <row r="54" spans="11:33 16377:16384" x14ac:dyDescent="0.25">
      <c r="K54" s="66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XEW54" s="3"/>
      <c r="XEX54" s="3"/>
      <c r="XEY54" s="3"/>
      <c r="XEZ54" s="3"/>
      <c r="XFA54" s="3"/>
      <c r="XFB54" s="3"/>
      <c r="XFC54" s="3"/>
      <c r="XFD54" s="3"/>
    </row>
    <row r="55" spans="11:33 16377:16384" x14ac:dyDescent="0.25">
      <c r="K55" s="66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XEW55" s="3"/>
      <c r="XEX55" s="3"/>
      <c r="XEY55" s="3"/>
      <c r="XEZ55" s="3"/>
      <c r="XFA55" s="3"/>
      <c r="XFB55" s="3"/>
      <c r="XFC55" s="3"/>
      <c r="XFD55" s="3"/>
    </row>
    <row r="56" spans="11:33 16377:16384" x14ac:dyDescent="0.25">
      <c r="K56" s="66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XEW56" s="3"/>
      <c r="XEX56" s="3"/>
      <c r="XEY56" s="3"/>
      <c r="XEZ56" s="3"/>
      <c r="XFA56" s="3"/>
      <c r="XFB56" s="3"/>
      <c r="XFC56" s="3"/>
      <c r="XFD56" s="3"/>
    </row>
    <row r="57" spans="11:33 16377:16384" x14ac:dyDescent="0.25">
      <c r="K57" s="66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XEW57" s="2"/>
      <c r="XEX57" s="2"/>
      <c r="XEY57" s="2"/>
      <c r="XEZ57" s="2"/>
      <c r="XFA57" s="2"/>
      <c r="XFB57" s="2"/>
      <c r="XFC57" s="2"/>
      <c r="XFD57" s="2"/>
    </row>
    <row r="58" spans="11:33 16377:16384" x14ac:dyDescent="0.25">
      <c r="K58" s="66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XEW58" s="3"/>
      <c r="XEX58" s="3"/>
      <c r="XEY58" s="3"/>
      <c r="XEZ58" s="3"/>
      <c r="XFA58" s="3"/>
      <c r="XFB58" s="3"/>
      <c r="XFC58" s="3"/>
      <c r="XFD58" s="3"/>
    </row>
    <row r="59" spans="11:33 16377:16384" x14ac:dyDescent="0.25">
      <c r="K59" s="66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XEW59" s="3"/>
      <c r="XEX59" s="3"/>
      <c r="XEY59" s="3"/>
      <c r="XEZ59" s="3"/>
      <c r="XFA59" s="3"/>
      <c r="XFB59" s="3"/>
      <c r="XFC59" s="3"/>
      <c r="XFD59" s="3"/>
    </row>
    <row r="60" spans="11:33 16377:16384" x14ac:dyDescent="0.25">
      <c r="K60" s="66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XEW60" s="3"/>
      <c r="XEX60" s="3"/>
      <c r="XEY60" s="3"/>
      <c r="XEZ60" s="3"/>
      <c r="XFA60" s="3"/>
      <c r="XFB60" s="3"/>
      <c r="XFC60" s="3"/>
      <c r="XFD60" s="3"/>
    </row>
    <row r="61" spans="11:33 16377:16384" x14ac:dyDescent="0.25">
      <c r="K61" s="66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XEW61" s="3"/>
      <c r="XEX61" s="3"/>
      <c r="XEY61" s="3"/>
      <c r="XEZ61" s="3"/>
      <c r="XFA61" s="3"/>
      <c r="XFB61" s="3"/>
      <c r="XFC61" s="3"/>
      <c r="XFD61" s="3"/>
    </row>
    <row r="62" spans="11:33 16377:16384" x14ac:dyDescent="0.25">
      <c r="K62" s="66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XEW62" s="3"/>
      <c r="XEX62" s="3"/>
      <c r="XEY62" s="3"/>
      <c r="XEZ62" s="3"/>
      <c r="XFA62" s="3"/>
      <c r="XFB62" s="3"/>
      <c r="XFC62" s="3"/>
      <c r="XFD62" s="3"/>
    </row>
    <row r="63" spans="11:33 16377:16384" x14ac:dyDescent="0.25">
      <c r="K63" s="66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XEW63" s="3"/>
      <c r="XEX63" s="3"/>
      <c r="XEY63" s="3"/>
      <c r="XEZ63" s="3"/>
      <c r="XFA63" s="3"/>
      <c r="XFB63" s="3"/>
      <c r="XFC63" s="3"/>
      <c r="XFD63" s="3"/>
    </row>
    <row r="64" spans="11:33 16377:16384" x14ac:dyDescent="0.25">
      <c r="K64" s="66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XEW64" s="3"/>
      <c r="XEX64" s="3"/>
      <c r="XEY64" s="3"/>
      <c r="XEZ64" s="3"/>
      <c r="XFA64" s="3"/>
      <c r="XFB64" s="3"/>
      <c r="XFC64" s="3"/>
      <c r="XFD64" s="3"/>
    </row>
    <row r="65" spans="11:11" x14ac:dyDescent="0.25">
      <c r="K65" s="66"/>
    </row>
    <row r="66" spans="11:11" x14ac:dyDescent="0.25">
      <c r="K66" s="66"/>
    </row>
    <row r="67" spans="11:11" x14ac:dyDescent="0.25">
      <c r="K67" s="66"/>
    </row>
    <row r="68" spans="11:11" x14ac:dyDescent="0.25">
      <c r="K68" s="66"/>
    </row>
  </sheetData>
  <mergeCells count="37">
    <mergeCell ref="S2:S3"/>
    <mergeCell ref="B3:B4"/>
    <mergeCell ref="C3:D3"/>
    <mergeCell ref="E3:G3"/>
    <mergeCell ref="H3:J3"/>
    <mergeCell ref="L3:N3"/>
    <mergeCell ref="O3:Q3"/>
    <mergeCell ref="L2:Q2"/>
    <mergeCell ref="B5:B7"/>
    <mergeCell ref="B9:B12"/>
    <mergeCell ref="C15:J15"/>
    <mergeCell ref="L15:Q15"/>
    <mergeCell ref="C16:D16"/>
    <mergeCell ref="E16:G16"/>
    <mergeCell ref="H16:J16"/>
    <mergeCell ref="L16:Q16"/>
    <mergeCell ref="C41:C44"/>
    <mergeCell ref="L45:Q45"/>
    <mergeCell ref="C35:D35"/>
    <mergeCell ref="E35:G35"/>
    <mergeCell ref="H35:J35"/>
    <mergeCell ref="L35:N35"/>
    <mergeCell ref="O35:Q35"/>
    <mergeCell ref="C37:C39"/>
    <mergeCell ref="L40:Q40"/>
    <mergeCell ref="L28:Q28"/>
    <mergeCell ref="C30:D30"/>
    <mergeCell ref="L33:Q33"/>
    <mergeCell ref="C34:J34"/>
    <mergeCell ref="L34:Q34"/>
    <mergeCell ref="C18:C21"/>
    <mergeCell ref="D20:J20"/>
    <mergeCell ref="L20:Q20"/>
    <mergeCell ref="L22:Q22"/>
    <mergeCell ref="C23:C27"/>
    <mergeCell ref="D26:J26"/>
    <mergeCell ref="L26:Q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B1C5-57DF-463A-8EB2-F6FCB59902C7}">
  <dimension ref="A2:U65"/>
  <sheetViews>
    <sheetView topLeftCell="A25" workbookViewId="0">
      <selection activeCell="D45" sqref="D45"/>
    </sheetView>
  </sheetViews>
  <sheetFormatPr defaultRowHeight="15" x14ac:dyDescent="0.25"/>
  <cols>
    <col min="1" max="1" width="9.140625" style="1"/>
    <col min="2" max="2" width="14.42578125" style="1" customWidth="1"/>
    <col min="3" max="3" width="10.5703125" style="1" customWidth="1"/>
    <col min="4" max="4" width="12.5703125" style="1" customWidth="1"/>
    <col min="5" max="5" width="18.5703125" style="1" bestFit="1" customWidth="1"/>
    <col min="6" max="10" width="9.140625" style="1"/>
    <col min="11" max="11" width="1.7109375" style="1" customWidth="1"/>
    <col min="12" max="16384" width="9.140625" style="1"/>
  </cols>
  <sheetData>
    <row r="2" spans="1:2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108" t="s">
        <v>0</v>
      </c>
      <c r="M2" s="108"/>
      <c r="N2" s="108"/>
      <c r="O2" s="108"/>
      <c r="P2" s="108"/>
      <c r="Q2" s="108"/>
      <c r="R2" s="32"/>
      <c r="S2" s="112" t="s">
        <v>24</v>
      </c>
      <c r="T2" s="33">
        <v>1000000</v>
      </c>
      <c r="U2" s="34" t="s">
        <v>25</v>
      </c>
    </row>
    <row r="3" spans="1:21" x14ac:dyDescent="0.25">
      <c r="A3" s="32"/>
      <c r="B3" s="113"/>
      <c r="C3" s="109" t="s">
        <v>1</v>
      </c>
      <c r="D3" s="109"/>
      <c r="E3" s="110" t="s">
        <v>3</v>
      </c>
      <c r="F3" s="110"/>
      <c r="G3" s="110"/>
      <c r="H3" s="111" t="s">
        <v>2</v>
      </c>
      <c r="I3" s="111"/>
      <c r="J3" s="111"/>
      <c r="K3" s="37"/>
      <c r="L3" s="110" t="s">
        <v>3</v>
      </c>
      <c r="M3" s="110"/>
      <c r="N3" s="110"/>
      <c r="O3" s="111" t="s">
        <v>2</v>
      </c>
      <c r="P3" s="111"/>
      <c r="Q3" s="111"/>
      <c r="R3" s="32"/>
      <c r="S3" s="112"/>
      <c r="T3" s="33">
        <v>1000</v>
      </c>
      <c r="U3" s="34" t="s">
        <v>26</v>
      </c>
    </row>
    <row r="4" spans="1:21" x14ac:dyDescent="0.25">
      <c r="A4" s="32"/>
      <c r="B4" s="113"/>
      <c r="C4" s="36" t="s">
        <v>4</v>
      </c>
      <c r="D4" s="38" t="s">
        <v>5</v>
      </c>
      <c r="E4" s="39" t="s">
        <v>6</v>
      </c>
      <c r="F4" s="40" t="s">
        <v>8</v>
      </c>
      <c r="G4" s="38" t="s">
        <v>7</v>
      </c>
      <c r="H4" s="39" t="s">
        <v>6</v>
      </c>
      <c r="I4" s="40" t="s">
        <v>8</v>
      </c>
      <c r="J4" s="38" t="s">
        <v>7</v>
      </c>
      <c r="K4" s="37"/>
      <c r="L4" s="39" t="s">
        <v>6</v>
      </c>
      <c r="M4" s="40" t="s">
        <v>8</v>
      </c>
      <c r="N4" s="38" t="s">
        <v>7</v>
      </c>
      <c r="O4" s="39" t="s">
        <v>6</v>
      </c>
      <c r="P4" s="40" t="s">
        <v>8</v>
      </c>
      <c r="Q4" s="38" t="s">
        <v>7</v>
      </c>
      <c r="R4" s="32"/>
      <c r="S4" s="32"/>
      <c r="T4" s="32"/>
      <c r="U4" s="32"/>
    </row>
    <row r="5" spans="1:21" x14ac:dyDescent="0.25">
      <c r="A5" s="32"/>
      <c r="B5" s="105" t="s">
        <v>9</v>
      </c>
      <c r="C5" s="41" t="s">
        <v>10</v>
      </c>
      <c r="D5" s="50">
        <v>2462933</v>
      </c>
      <c r="E5" s="41">
        <v>63190</v>
      </c>
      <c r="F5" s="41">
        <v>63134</v>
      </c>
      <c r="G5" s="41">
        <v>189426</v>
      </c>
      <c r="H5" s="41">
        <v>189426</v>
      </c>
      <c r="I5" s="42">
        <v>189426</v>
      </c>
      <c r="J5" s="41">
        <v>631465</v>
      </c>
      <c r="K5" s="37"/>
      <c r="L5" s="50">
        <v>2526123</v>
      </c>
      <c r="M5" s="50">
        <v>2526067</v>
      </c>
      <c r="N5" s="50">
        <v>2652359</v>
      </c>
      <c r="O5" s="50">
        <v>2652359</v>
      </c>
      <c r="P5" s="50">
        <v>2652359</v>
      </c>
      <c r="Q5" s="50">
        <v>3094398</v>
      </c>
      <c r="R5" s="32"/>
      <c r="S5" s="32"/>
      <c r="T5" s="32"/>
      <c r="U5" s="32"/>
    </row>
    <row r="6" spans="1:21" x14ac:dyDescent="0.25">
      <c r="A6" s="32"/>
      <c r="B6" s="105"/>
      <c r="C6" s="36" t="s">
        <v>11</v>
      </c>
      <c r="D6" s="51">
        <v>2715518</v>
      </c>
      <c r="E6" s="42">
        <v>126295</v>
      </c>
      <c r="F6" s="42">
        <v>63134</v>
      </c>
      <c r="G6" s="42">
        <v>315734</v>
      </c>
      <c r="H6" s="42">
        <v>378879</v>
      </c>
      <c r="I6" s="42">
        <v>378866</v>
      </c>
      <c r="J6" s="54">
        <v>884111</v>
      </c>
      <c r="K6" s="37"/>
      <c r="L6" s="51">
        <v>2841813</v>
      </c>
      <c r="M6" s="51">
        <v>2778652</v>
      </c>
      <c r="N6" s="51">
        <v>3031252</v>
      </c>
      <c r="O6" s="51">
        <v>3094397</v>
      </c>
      <c r="P6" s="51">
        <v>3094384</v>
      </c>
      <c r="Q6" s="59">
        <v>3599629</v>
      </c>
      <c r="R6" s="32"/>
      <c r="S6" s="32"/>
      <c r="T6" s="32"/>
      <c r="U6" s="32"/>
    </row>
    <row r="7" spans="1:21" x14ac:dyDescent="0.25">
      <c r="A7" s="32"/>
      <c r="B7" s="105"/>
      <c r="C7" s="41" t="s">
        <v>12</v>
      </c>
      <c r="D7" s="52">
        <v>3220690</v>
      </c>
      <c r="E7" s="41">
        <v>10887323</v>
      </c>
      <c r="F7" s="41" t="s">
        <v>13</v>
      </c>
      <c r="G7" s="41">
        <v>5241145</v>
      </c>
      <c r="H7" s="41">
        <v>6504070</v>
      </c>
      <c r="I7" s="41" t="s">
        <v>13</v>
      </c>
      <c r="J7" s="41">
        <v>5809462</v>
      </c>
      <c r="K7" s="37"/>
      <c r="L7" s="52">
        <v>14108013</v>
      </c>
      <c r="M7" s="52" t="s">
        <v>13</v>
      </c>
      <c r="N7" s="52">
        <v>8461835</v>
      </c>
      <c r="O7" s="52">
        <v>9724760</v>
      </c>
      <c r="P7" s="52" t="s">
        <v>13</v>
      </c>
      <c r="Q7" s="52">
        <v>9030152</v>
      </c>
      <c r="R7" s="32"/>
      <c r="S7" s="32"/>
      <c r="T7" s="32"/>
      <c r="U7" s="32"/>
    </row>
    <row r="8" spans="1:21" x14ac:dyDescent="0.25">
      <c r="A8" s="32"/>
      <c r="B8" s="43"/>
      <c r="C8" s="43"/>
      <c r="D8" s="43"/>
      <c r="E8" s="43"/>
      <c r="F8" s="43"/>
      <c r="G8" s="43"/>
      <c r="H8" s="43"/>
      <c r="I8" s="43"/>
      <c r="J8" s="43"/>
      <c r="K8" s="37"/>
      <c r="L8" s="44"/>
      <c r="M8" s="44"/>
      <c r="N8" s="44"/>
      <c r="O8" s="44"/>
      <c r="P8" s="44"/>
      <c r="Q8" s="44"/>
      <c r="R8" s="32"/>
      <c r="S8" s="32"/>
      <c r="T8" s="32"/>
      <c r="U8" s="32"/>
    </row>
    <row r="9" spans="1:21" ht="15" customHeight="1" x14ac:dyDescent="0.25">
      <c r="A9" s="32"/>
      <c r="B9" s="114" t="s">
        <v>37</v>
      </c>
      <c r="C9" s="41" t="s">
        <v>15</v>
      </c>
      <c r="D9" s="41">
        <v>11.5</v>
      </c>
      <c r="E9" s="41">
        <v>12.899999999999999</v>
      </c>
      <c r="F9" s="41">
        <v>10.399999999999999</v>
      </c>
      <c r="G9" s="41">
        <v>12.899999999999999</v>
      </c>
      <c r="H9" s="41">
        <v>13.5</v>
      </c>
      <c r="I9" s="41">
        <v>13.100000000000001</v>
      </c>
      <c r="J9" s="41">
        <v>22.4</v>
      </c>
      <c r="K9" s="37"/>
      <c r="L9" s="41">
        <v>24.4</v>
      </c>
      <c r="M9" s="41">
        <v>21.9</v>
      </c>
      <c r="N9" s="41">
        <v>24.4</v>
      </c>
      <c r="O9" s="41">
        <v>25</v>
      </c>
      <c r="P9" s="41">
        <v>24.6</v>
      </c>
      <c r="Q9" s="41">
        <v>33.9</v>
      </c>
      <c r="R9" s="32"/>
      <c r="S9" s="32"/>
      <c r="T9" s="32"/>
      <c r="U9" s="32"/>
    </row>
    <row r="10" spans="1:21" x14ac:dyDescent="0.25">
      <c r="A10" s="32"/>
      <c r="B10" s="115"/>
      <c r="C10" s="42" t="s">
        <v>11</v>
      </c>
      <c r="D10" s="42">
        <v>11.5</v>
      </c>
      <c r="E10" s="42">
        <v>11.2</v>
      </c>
      <c r="F10" s="42">
        <v>11.3</v>
      </c>
      <c r="G10" s="42">
        <v>15.899999999999999</v>
      </c>
      <c r="H10" s="42">
        <v>12.399999999999999</v>
      </c>
      <c r="I10" s="42">
        <v>12</v>
      </c>
      <c r="J10" s="42">
        <v>20.6</v>
      </c>
      <c r="K10" s="37"/>
      <c r="L10" s="42">
        <v>22.7</v>
      </c>
      <c r="M10" s="45">
        <v>22.8</v>
      </c>
      <c r="N10" s="45">
        <v>27.4</v>
      </c>
      <c r="O10" s="42">
        <v>23.9</v>
      </c>
      <c r="P10" s="42">
        <v>23.5</v>
      </c>
      <c r="Q10" s="42">
        <v>32.1</v>
      </c>
      <c r="R10" s="32"/>
      <c r="S10" s="32"/>
      <c r="T10" s="32"/>
      <c r="U10" s="32"/>
    </row>
    <row r="11" spans="1:21" x14ac:dyDescent="0.25">
      <c r="A11" s="32"/>
      <c r="B11" s="115"/>
      <c r="C11" s="53" t="s">
        <v>12</v>
      </c>
      <c r="D11" s="53">
        <v>11.5</v>
      </c>
      <c r="E11" s="53">
        <v>35.4</v>
      </c>
      <c r="F11" s="53" t="s">
        <v>13</v>
      </c>
      <c r="G11" s="53">
        <v>32.700000000000003</v>
      </c>
      <c r="H11" s="53">
        <v>29.299999999999997</v>
      </c>
      <c r="I11" s="53" t="s">
        <v>13</v>
      </c>
      <c r="J11" s="53">
        <v>28</v>
      </c>
      <c r="K11" s="37"/>
      <c r="L11" s="53">
        <v>46.9</v>
      </c>
      <c r="M11" s="53" t="s">
        <v>13</v>
      </c>
      <c r="N11" s="53">
        <v>44.2</v>
      </c>
      <c r="O11" s="53">
        <v>40.799999999999997</v>
      </c>
      <c r="P11" s="53" t="s">
        <v>13</v>
      </c>
      <c r="Q11" s="53">
        <v>39.5</v>
      </c>
      <c r="R11" s="32"/>
      <c r="S11" s="32"/>
      <c r="T11" s="32"/>
      <c r="U11" s="32"/>
    </row>
    <row r="12" spans="1:21" x14ac:dyDescent="0.25">
      <c r="A12" s="32"/>
      <c r="B12" s="116"/>
      <c r="C12" s="43"/>
      <c r="D12" s="43"/>
      <c r="E12" s="43"/>
      <c r="F12" s="43"/>
      <c r="G12" s="43"/>
      <c r="H12" s="43"/>
      <c r="I12" s="43"/>
      <c r="J12" s="43"/>
      <c r="K12" s="37"/>
      <c r="L12" s="44"/>
      <c r="M12" s="44"/>
      <c r="N12" s="44"/>
      <c r="O12" s="44"/>
      <c r="P12" s="44"/>
      <c r="Q12" s="44"/>
      <c r="R12" s="32"/>
      <c r="S12" s="32"/>
      <c r="T12" s="32"/>
      <c r="U12" s="32"/>
    </row>
    <row r="13" spans="1:2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7"/>
      <c r="L13" s="34"/>
      <c r="M13" s="34"/>
      <c r="N13" s="34"/>
      <c r="O13" s="34"/>
      <c r="P13" s="34"/>
      <c r="Q13" s="34"/>
      <c r="R13" s="32"/>
      <c r="S13" s="32"/>
      <c r="T13" s="32"/>
      <c r="U13" s="32"/>
    </row>
    <row r="14" spans="1:21" x14ac:dyDescent="0.25">
      <c r="A14" s="32"/>
      <c r="B14" s="32"/>
      <c r="C14" s="106" t="s">
        <v>17</v>
      </c>
      <c r="D14" s="106"/>
      <c r="E14" s="106"/>
      <c r="F14" s="106"/>
      <c r="G14" s="106"/>
      <c r="H14" s="106"/>
      <c r="I14" s="106"/>
      <c r="J14" s="106"/>
      <c r="K14" s="37"/>
      <c r="L14" s="106" t="s">
        <v>17</v>
      </c>
      <c r="M14" s="106"/>
      <c r="N14" s="106"/>
      <c r="O14" s="106"/>
      <c r="P14" s="106"/>
      <c r="Q14" s="106"/>
      <c r="R14" s="32"/>
      <c r="S14" s="32"/>
      <c r="T14" s="32"/>
      <c r="U14" s="32"/>
    </row>
    <row r="15" spans="1:21" x14ac:dyDescent="0.25">
      <c r="A15" s="32"/>
      <c r="B15" s="32"/>
      <c r="C15" s="109" t="s">
        <v>1</v>
      </c>
      <c r="D15" s="109"/>
      <c r="E15" s="110" t="s">
        <v>3</v>
      </c>
      <c r="F15" s="110"/>
      <c r="G15" s="110"/>
      <c r="H15" s="111" t="s">
        <v>2</v>
      </c>
      <c r="I15" s="111"/>
      <c r="J15" s="111"/>
      <c r="K15" s="37"/>
      <c r="L15" s="108" t="s">
        <v>0</v>
      </c>
      <c r="M15" s="108"/>
      <c r="N15" s="108"/>
      <c r="O15" s="108"/>
      <c r="P15" s="108"/>
      <c r="Q15" s="108"/>
      <c r="R15" s="32"/>
      <c r="S15" s="32"/>
      <c r="T15" s="32"/>
      <c r="U15" s="32"/>
    </row>
    <row r="16" spans="1:21" x14ac:dyDescent="0.25">
      <c r="A16" s="32"/>
      <c r="B16" s="32"/>
      <c r="C16" s="47"/>
      <c r="D16" s="36" t="s">
        <v>4</v>
      </c>
      <c r="E16" s="39" t="s">
        <v>6</v>
      </c>
      <c r="F16" s="40" t="s">
        <v>8</v>
      </c>
      <c r="G16" s="38" t="s">
        <v>7</v>
      </c>
      <c r="H16" s="39" t="s">
        <v>6</v>
      </c>
      <c r="I16" s="40" t="s">
        <v>8</v>
      </c>
      <c r="J16" s="38" t="s">
        <v>7</v>
      </c>
      <c r="K16" s="37"/>
      <c r="L16" s="39" t="s">
        <v>6</v>
      </c>
      <c r="M16" s="40" t="s">
        <v>8</v>
      </c>
      <c r="N16" s="38" t="s">
        <v>7</v>
      </c>
      <c r="O16" s="39" t="s">
        <v>6</v>
      </c>
      <c r="P16" s="40" t="s">
        <v>8</v>
      </c>
      <c r="Q16" s="38" t="s">
        <v>7</v>
      </c>
      <c r="R16" s="32"/>
      <c r="S16" s="32"/>
      <c r="T16" s="32"/>
      <c r="U16" s="32"/>
    </row>
    <row r="17" spans="1:17" x14ac:dyDescent="0.25">
      <c r="C17" s="105" t="s">
        <v>9</v>
      </c>
      <c r="D17" s="41" t="s">
        <v>10</v>
      </c>
      <c r="E17" s="41">
        <v>15.825288811520812</v>
      </c>
      <c r="F17" s="41">
        <v>15.839325878290621</v>
      </c>
      <c r="G17" s="41">
        <v>5.2791063528765845</v>
      </c>
      <c r="H17" s="41">
        <v>5.2791063528765845</v>
      </c>
      <c r="I17" s="41">
        <v>5.2791063528765845</v>
      </c>
      <c r="J17" s="41">
        <v>1.5836190446026304</v>
      </c>
      <c r="K17" s="37"/>
      <c r="L17" s="41">
        <v>6.3189999999999996E-2</v>
      </c>
      <c r="M17" s="41">
        <v>6.3133999999999996E-2</v>
      </c>
      <c r="N17" s="41">
        <v>0.18942600000000001</v>
      </c>
      <c r="O17" s="41">
        <v>0.18942600000000001</v>
      </c>
      <c r="P17" s="41">
        <v>0.18942600000000001</v>
      </c>
      <c r="Q17" s="41">
        <v>0.63146500000000005</v>
      </c>
    </row>
    <row r="18" spans="1:17" x14ac:dyDescent="0.25">
      <c r="C18" s="105"/>
      <c r="D18" s="58" t="s">
        <v>11</v>
      </c>
      <c r="E18" s="54">
        <v>7.917969832534939</v>
      </c>
      <c r="F18" s="54">
        <v>15.839325878290621</v>
      </c>
      <c r="G18" s="54">
        <v>3.1672230421810763</v>
      </c>
      <c r="H18" s="54">
        <v>2.6393650743377171</v>
      </c>
      <c r="I18" s="54">
        <v>2.6394556386690811</v>
      </c>
      <c r="J18" s="54">
        <v>1.1310796947442121</v>
      </c>
      <c r="K18" s="56"/>
      <c r="L18" s="54">
        <v>0.12629499999999999</v>
      </c>
      <c r="M18" s="54">
        <v>6.3133999999999996E-2</v>
      </c>
      <c r="N18" s="54">
        <v>0.31573400000000001</v>
      </c>
      <c r="O18" s="54">
        <v>0.37887900000000002</v>
      </c>
      <c r="P18" s="54">
        <v>0.37886599999999998</v>
      </c>
      <c r="Q18" s="54">
        <v>0.88411099999999998</v>
      </c>
    </row>
    <row r="19" spans="1:17" x14ac:dyDescent="0.25">
      <c r="C19" s="105"/>
      <c r="D19" s="106" t="s">
        <v>36</v>
      </c>
      <c r="E19" s="106"/>
      <c r="F19" s="106"/>
      <c r="G19" s="106"/>
      <c r="H19" s="106"/>
      <c r="I19" s="106"/>
      <c r="J19" s="106"/>
      <c r="K19" s="37"/>
      <c r="L19" s="106" t="s">
        <v>36</v>
      </c>
      <c r="M19" s="106"/>
      <c r="N19" s="106"/>
      <c r="O19" s="106"/>
      <c r="P19" s="106"/>
      <c r="Q19" s="106"/>
    </row>
    <row r="20" spans="1:17" x14ac:dyDescent="0.25">
      <c r="C20" s="105"/>
      <c r="D20" s="41" t="s">
        <v>12</v>
      </c>
      <c r="E20" s="41">
        <v>9.1849943278067531E-2</v>
      </c>
      <c r="F20" s="41" t="s">
        <v>13</v>
      </c>
      <c r="G20" s="41">
        <v>0.19079800310809947</v>
      </c>
      <c r="H20" s="41">
        <v>0.15374988276571441</v>
      </c>
      <c r="I20" s="41" t="s">
        <v>13</v>
      </c>
      <c r="J20" s="41">
        <v>0.17213297892300528</v>
      </c>
      <c r="K20" s="37"/>
      <c r="L20" s="41">
        <v>10.887323</v>
      </c>
      <c r="M20" s="41" t="s">
        <v>13</v>
      </c>
      <c r="N20" s="41">
        <v>5.2411450000000004</v>
      </c>
      <c r="O20" s="41">
        <v>6.5040699999999996</v>
      </c>
      <c r="P20" s="41" t="s">
        <v>13</v>
      </c>
      <c r="Q20" s="41">
        <v>5.8094619999999999</v>
      </c>
    </row>
    <row r="21" spans="1:17" x14ac:dyDescent="0.25">
      <c r="C21" s="43"/>
      <c r="D21" s="43"/>
      <c r="E21" s="43"/>
      <c r="F21" s="43"/>
      <c r="G21" s="43"/>
      <c r="H21" s="43"/>
      <c r="I21" s="43"/>
      <c r="J21" s="43"/>
      <c r="K21" s="37"/>
      <c r="L21" s="107"/>
      <c r="M21" s="107"/>
      <c r="N21" s="107"/>
      <c r="O21" s="107"/>
      <c r="P21" s="107"/>
      <c r="Q21" s="107"/>
    </row>
    <row r="22" spans="1:17" ht="15" customHeight="1" x14ac:dyDescent="0.25">
      <c r="C22" s="114" t="s">
        <v>14</v>
      </c>
      <c r="D22" s="41" t="s">
        <v>15</v>
      </c>
      <c r="E22" s="41">
        <v>775.19379844961247</v>
      </c>
      <c r="F22" s="41">
        <v>961.53846153846177</v>
      </c>
      <c r="G22" s="41">
        <v>775.19379844961247</v>
      </c>
      <c r="H22" s="41">
        <v>400</v>
      </c>
      <c r="I22" s="41">
        <v>763.35877862595407</v>
      </c>
      <c r="J22" s="41">
        <v>446.42857142857144</v>
      </c>
      <c r="K22" s="37"/>
      <c r="L22" s="41">
        <v>1.2899999999999998E-2</v>
      </c>
      <c r="M22" s="41">
        <v>1.0399999999999998E-2</v>
      </c>
      <c r="N22" s="41">
        <v>1.2899999999999998E-2</v>
      </c>
      <c r="O22" s="41">
        <v>2.5000000000000001E-2</v>
      </c>
      <c r="P22" s="41">
        <v>1.3100000000000002E-2</v>
      </c>
      <c r="Q22" s="41">
        <v>2.24E-2</v>
      </c>
    </row>
    <row r="23" spans="1:17" x14ac:dyDescent="0.25">
      <c r="C23" s="115"/>
      <c r="D23" s="54" t="s">
        <v>11</v>
      </c>
      <c r="E23" s="54">
        <v>892.85714285714289</v>
      </c>
      <c r="F23" s="54">
        <v>884.95575221238926</v>
      </c>
      <c r="G23" s="54">
        <v>628.93081761006295</v>
      </c>
      <c r="H23" s="54">
        <v>418.41004184100422</v>
      </c>
      <c r="I23" s="54">
        <v>833.33333333333337</v>
      </c>
      <c r="J23" s="54">
        <v>485.43689320388347</v>
      </c>
      <c r="K23" s="56"/>
      <c r="L23" s="57">
        <v>1.12E-2</v>
      </c>
      <c r="M23" s="54">
        <v>1.1300000000000001E-2</v>
      </c>
      <c r="N23" s="57">
        <v>1.5899999999999997E-2</v>
      </c>
      <c r="O23" s="57">
        <v>2.3899999999999998E-2</v>
      </c>
      <c r="P23" s="57">
        <v>1.2E-2</v>
      </c>
      <c r="Q23" s="57">
        <v>2.06E-2</v>
      </c>
    </row>
    <row r="24" spans="1:17" x14ac:dyDescent="0.25">
      <c r="C24" s="115"/>
      <c r="D24" s="106" t="s">
        <v>36</v>
      </c>
      <c r="E24" s="106"/>
      <c r="F24" s="106"/>
      <c r="G24" s="106"/>
      <c r="H24" s="106"/>
      <c r="I24" s="106"/>
      <c r="J24" s="106"/>
      <c r="K24" s="37"/>
      <c r="L24" s="106" t="s">
        <v>36</v>
      </c>
      <c r="M24" s="106"/>
      <c r="N24" s="106"/>
      <c r="O24" s="106"/>
      <c r="P24" s="106"/>
      <c r="Q24" s="106"/>
    </row>
    <row r="25" spans="1:17" x14ac:dyDescent="0.25">
      <c r="C25" s="115"/>
      <c r="D25" s="41" t="s">
        <v>12</v>
      </c>
      <c r="E25" s="41">
        <v>282.4858757062147</v>
      </c>
      <c r="F25" s="41" t="s">
        <v>13</v>
      </c>
      <c r="G25" s="41">
        <v>305.81039755351679</v>
      </c>
      <c r="H25" s="41">
        <v>341.29692832764511</v>
      </c>
      <c r="I25" s="41" t="s">
        <v>13</v>
      </c>
      <c r="J25" s="41">
        <v>357.14285714285711</v>
      </c>
      <c r="K25" s="37"/>
      <c r="L25" s="41">
        <v>3.5400000000000001E-2</v>
      </c>
      <c r="M25" s="41" t="s">
        <v>13</v>
      </c>
      <c r="N25" s="41">
        <v>3.27E-2</v>
      </c>
      <c r="O25" s="41">
        <v>2.9299999999999996E-2</v>
      </c>
      <c r="P25" s="41" t="s">
        <v>13</v>
      </c>
      <c r="Q25" s="41">
        <v>2.8000000000000001E-2</v>
      </c>
    </row>
    <row r="26" spans="1:17" x14ac:dyDescent="0.25">
      <c r="C26" s="116"/>
      <c r="D26" s="43"/>
      <c r="E26" s="43"/>
      <c r="F26" s="43"/>
      <c r="G26" s="43"/>
      <c r="H26" s="43"/>
      <c r="I26" s="43"/>
      <c r="J26" s="43"/>
      <c r="K26" s="37"/>
      <c r="L26" s="107"/>
      <c r="M26" s="107"/>
      <c r="N26" s="107"/>
      <c r="O26" s="107"/>
      <c r="P26" s="107"/>
      <c r="Q26" s="107"/>
    </row>
    <row r="27" spans="1:17" x14ac:dyDescent="0.25">
      <c r="C27" s="32"/>
      <c r="D27" s="32"/>
      <c r="E27" s="32"/>
      <c r="F27" s="32"/>
      <c r="G27" s="32"/>
      <c r="H27" s="32"/>
      <c r="I27" s="32"/>
      <c r="J27" s="32"/>
      <c r="K27" s="37"/>
      <c r="L27" s="34"/>
      <c r="M27" s="34"/>
      <c r="N27" s="34"/>
      <c r="O27" s="34"/>
      <c r="P27" s="34"/>
      <c r="Q27" s="34"/>
    </row>
    <row r="28" spans="1:17" x14ac:dyDescent="0.25">
      <c r="C28" s="106" t="s">
        <v>18</v>
      </c>
      <c r="D28" s="106" t="s">
        <v>19</v>
      </c>
      <c r="E28" s="48" t="s">
        <v>20</v>
      </c>
      <c r="F28" s="32"/>
      <c r="G28" s="34"/>
      <c r="H28" s="34"/>
      <c r="I28" s="32"/>
      <c r="J28" s="32"/>
      <c r="K28" s="32"/>
      <c r="L28" s="34"/>
      <c r="M28" s="34"/>
      <c r="N28" s="34"/>
      <c r="O28" s="34"/>
      <c r="P28" s="34"/>
      <c r="Q28" s="34"/>
    </row>
    <row r="29" spans="1:17" x14ac:dyDescent="0.25">
      <c r="C29" s="49" t="s">
        <v>21</v>
      </c>
      <c r="D29" s="35">
        <v>16</v>
      </c>
      <c r="E29" s="35">
        <v>1</v>
      </c>
      <c r="F29" s="32"/>
      <c r="G29" s="34"/>
      <c r="H29" s="34"/>
      <c r="I29" s="32"/>
      <c r="J29" s="32"/>
      <c r="K29" s="32"/>
      <c r="L29" s="34"/>
      <c r="M29" s="34"/>
      <c r="N29" s="34"/>
      <c r="O29" s="34"/>
      <c r="P29" s="34"/>
      <c r="Q29" s="34"/>
    </row>
    <row r="30" spans="1:17" x14ac:dyDescent="0.25">
      <c r="C30" s="46" t="s">
        <v>22</v>
      </c>
      <c r="D30" s="35">
        <v>2300</v>
      </c>
      <c r="E30" s="35">
        <v>10</v>
      </c>
      <c r="F30" s="32"/>
      <c r="G30" s="32"/>
      <c r="H30" s="32"/>
      <c r="I30" s="32"/>
      <c r="J30" s="32"/>
      <c r="K30" s="32"/>
      <c r="L30" s="34"/>
      <c r="M30" s="34"/>
      <c r="N30" s="34"/>
      <c r="O30" s="34"/>
      <c r="P30" s="34"/>
      <c r="Q30" s="34"/>
    </row>
    <row r="31" spans="1:17" x14ac:dyDescent="0.25">
      <c r="C31" s="32"/>
      <c r="D31" s="32"/>
      <c r="E31" s="32"/>
      <c r="F31" s="32"/>
      <c r="G31" s="32"/>
      <c r="H31" s="32"/>
      <c r="I31" s="32"/>
      <c r="J31" s="32"/>
      <c r="K31" s="32"/>
      <c r="L31" s="106" t="s">
        <v>23</v>
      </c>
      <c r="M31" s="106"/>
      <c r="N31" s="106"/>
      <c r="O31" s="106"/>
      <c r="P31" s="106"/>
      <c r="Q31" s="106"/>
    </row>
    <row r="32" spans="1:17" x14ac:dyDescent="0.25">
      <c r="A32" s="32"/>
      <c r="B32" s="32"/>
      <c r="C32" s="106" t="s">
        <v>23</v>
      </c>
      <c r="D32" s="106"/>
      <c r="E32" s="106"/>
      <c r="F32" s="106"/>
      <c r="G32" s="106"/>
      <c r="H32" s="106"/>
      <c r="I32" s="106"/>
      <c r="J32" s="106"/>
      <c r="K32" s="32"/>
      <c r="L32" s="108" t="s">
        <v>0</v>
      </c>
      <c r="M32" s="108"/>
      <c r="N32" s="108"/>
      <c r="O32" s="108"/>
      <c r="P32" s="108"/>
      <c r="Q32" s="108"/>
    </row>
    <row r="33" spans="1:17" x14ac:dyDescent="0.25">
      <c r="A33" s="32"/>
      <c r="B33" s="32"/>
      <c r="C33" s="109" t="s">
        <v>1</v>
      </c>
      <c r="D33" s="109"/>
      <c r="E33" s="110" t="s">
        <v>3</v>
      </c>
      <c r="F33" s="110"/>
      <c r="G33" s="110"/>
      <c r="H33" s="111" t="s">
        <v>2</v>
      </c>
      <c r="I33" s="111"/>
      <c r="J33" s="111"/>
      <c r="K33" s="32"/>
      <c r="L33" s="110" t="s">
        <v>3</v>
      </c>
      <c r="M33" s="110"/>
      <c r="N33" s="110"/>
      <c r="O33" s="111" t="s">
        <v>2</v>
      </c>
      <c r="P33" s="111"/>
      <c r="Q33" s="111"/>
    </row>
    <row r="34" spans="1:17" x14ac:dyDescent="0.25">
      <c r="A34" s="32"/>
      <c r="B34" s="32"/>
      <c r="C34" s="47"/>
      <c r="D34" s="36" t="s">
        <v>4</v>
      </c>
      <c r="E34" s="39" t="s">
        <v>6</v>
      </c>
      <c r="F34" s="40" t="s">
        <v>8</v>
      </c>
      <c r="G34" s="38" t="s">
        <v>7</v>
      </c>
      <c r="H34" s="39" t="s">
        <v>6</v>
      </c>
      <c r="I34" s="40" t="s">
        <v>8</v>
      </c>
      <c r="J34" s="38" t="s">
        <v>7</v>
      </c>
      <c r="K34" s="32"/>
      <c r="L34" s="39" t="s">
        <v>6</v>
      </c>
      <c r="M34" s="40" t="s">
        <v>8</v>
      </c>
      <c r="N34" s="38" t="s">
        <v>7</v>
      </c>
      <c r="O34" s="39" t="s">
        <v>6</v>
      </c>
      <c r="P34" s="40" t="s">
        <v>8</v>
      </c>
      <c r="Q34" s="38" t="s">
        <v>7</v>
      </c>
    </row>
    <row r="35" spans="1:17" x14ac:dyDescent="0.25">
      <c r="A35" s="32"/>
      <c r="B35" s="32"/>
      <c r="C35" s="105" t="s">
        <v>9</v>
      </c>
      <c r="D35" s="41" t="s">
        <v>10</v>
      </c>
      <c r="E35" s="41">
        <v>1.0110399999999999</v>
      </c>
      <c r="F35" s="41">
        <v>1.0101439999999999</v>
      </c>
      <c r="G35" s="41">
        <v>3.0308160000000002</v>
      </c>
      <c r="H35" s="41">
        <v>3.0308160000000002</v>
      </c>
      <c r="I35" s="41">
        <v>3.0308160000000002</v>
      </c>
      <c r="J35" s="41">
        <v>10.103440000000001</v>
      </c>
      <c r="K35" s="32"/>
      <c r="L35" s="41">
        <v>6.3189999999999996E-2</v>
      </c>
      <c r="M35" s="41">
        <v>6.3133999999999996E-2</v>
      </c>
      <c r="N35" s="41">
        <v>0.18942600000000001</v>
      </c>
      <c r="O35" s="41">
        <v>0.18942600000000001</v>
      </c>
      <c r="P35" s="41">
        <v>0.18942600000000001</v>
      </c>
      <c r="Q35" s="41">
        <v>0.63146500000000005</v>
      </c>
    </row>
    <row r="36" spans="1:17" x14ac:dyDescent="0.25">
      <c r="A36" s="32"/>
      <c r="B36" s="32"/>
      <c r="C36" s="105"/>
      <c r="D36" s="36" t="s">
        <v>11</v>
      </c>
      <c r="E36" s="54">
        <v>2.0207199999999998</v>
      </c>
      <c r="F36" s="54">
        <v>1.0101439999999999</v>
      </c>
      <c r="G36" s="54">
        <v>5.0517440000000002</v>
      </c>
      <c r="H36" s="54">
        <v>6.0620640000000003</v>
      </c>
      <c r="I36" s="54">
        <v>6.0618559999999997</v>
      </c>
      <c r="J36" s="54">
        <v>14.145776</v>
      </c>
      <c r="K36" s="55"/>
      <c r="L36" s="54">
        <v>0.12629499999999999</v>
      </c>
      <c r="M36" s="54">
        <v>6.3133999999999996E-2</v>
      </c>
      <c r="N36" s="54">
        <v>0.31573400000000001</v>
      </c>
      <c r="O36" s="54">
        <v>0.37887900000000002</v>
      </c>
      <c r="P36" s="54">
        <v>0.37886599999999998</v>
      </c>
      <c r="Q36" s="54">
        <v>0.88411099999999998</v>
      </c>
    </row>
    <row r="37" spans="1:17" x14ac:dyDescent="0.25">
      <c r="A37" s="32"/>
      <c r="B37" s="32"/>
      <c r="C37" s="105"/>
      <c r="D37" s="41" t="s">
        <v>12</v>
      </c>
      <c r="E37" s="41">
        <v>174.197168</v>
      </c>
      <c r="F37" s="41" t="s">
        <v>13</v>
      </c>
      <c r="G37" s="41">
        <v>83.858320000000006</v>
      </c>
      <c r="H37" s="41">
        <v>104.06511999999999</v>
      </c>
      <c r="I37" s="41" t="s">
        <v>13</v>
      </c>
      <c r="J37" s="41">
        <v>92.951391999999998</v>
      </c>
      <c r="K37" s="33"/>
      <c r="L37" s="41">
        <v>10.887323</v>
      </c>
      <c r="M37" s="41" t="s">
        <v>13</v>
      </c>
      <c r="N37" s="41">
        <v>5.2411450000000004</v>
      </c>
      <c r="O37" s="41">
        <v>6.5040699999999996</v>
      </c>
      <c r="P37" s="41" t="s">
        <v>13</v>
      </c>
      <c r="Q37" s="41">
        <v>5.8094619999999999</v>
      </c>
    </row>
    <row r="38" spans="1:17" x14ac:dyDescent="0.25">
      <c r="A38" s="32"/>
      <c r="B38" s="32"/>
      <c r="C38" s="43"/>
      <c r="D38" s="43"/>
      <c r="E38" s="43"/>
      <c r="F38" s="43"/>
      <c r="G38" s="43"/>
      <c r="H38" s="43"/>
      <c r="I38" s="43"/>
      <c r="J38" s="43"/>
      <c r="K38" s="32"/>
      <c r="L38" s="107"/>
      <c r="M38" s="107"/>
      <c r="N38" s="107"/>
      <c r="O38" s="107"/>
      <c r="P38" s="107"/>
      <c r="Q38" s="107"/>
    </row>
    <row r="39" spans="1:17" x14ac:dyDescent="0.25">
      <c r="A39" s="32"/>
      <c r="B39" s="32"/>
      <c r="C39" s="105" t="s">
        <v>14</v>
      </c>
      <c r="D39" s="41" t="s">
        <v>15</v>
      </c>
      <c r="E39" s="41">
        <v>2.9669999999999996</v>
      </c>
      <c r="F39" s="41">
        <v>2.3919999999999995</v>
      </c>
      <c r="G39" s="41">
        <v>2.9669999999999996</v>
      </c>
      <c r="H39" s="41">
        <v>5.75</v>
      </c>
      <c r="I39" s="41">
        <v>3.0130000000000003</v>
      </c>
      <c r="J39" s="41">
        <v>5.1519999999999992</v>
      </c>
      <c r="K39" s="32"/>
      <c r="L39" s="41">
        <v>1.2899999999999998E-2</v>
      </c>
      <c r="M39" s="41">
        <v>1.0399999999999998E-2</v>
      </c>
      <c r="N39" s="41">
        <v>1.2899999999999998E-2</v>
      </c>
      <c r="O39" s="41">
        <v>2.5000000000000001E-2</v>
      </c>
      <c r="P39" s="41">
        <v>1.3100000000000002E-2</v>
      </c>
      <c r="Q39" s="41">
        <v>2.24E-2</v>
      </c>
    </row>
    <row r="40" spans="1:17" x14ac:dyDescent="0.25">
      <c r="A40" s="32"/>
      <c r="B40" s="32"/>
      <c r="C40" s="105"/>
      <c r="D40" s="42" t="s">
        <v>11</v>
      </c>
      <c r="E40" s="54">
        <v>2.5759999999999996</v>
      </c>
      <c r="F40" s="54">
        <v>2.5990000000000002</v>
      </c>
      <c r="G40" s="54">
        <v>3.6569999999999996</v>
      </c>
      <c r="H40" s="54">
        <v>5.4969999999999999</v>
      </c>
      <c r="I40" s="54">
        <v>2.7600000000000002</v>
      </c>
      <c r="J40" s="54">
        <v>4.7380000000000004</v>
      </c>
      <c r="K40" s="55"/>
      <c r="L40" s="54">
        <v>1.12E-2</v>
      </c>
      <c r="M40" s="54">
        <v>1.1300000000000001E-2</v>
      </c>
      <c r="N40" s="54">
        <v>1.5899999999999997E-2</v>
      </c>
      <c r="O40" s="54">
        <v>2.3899999999999998E-2</v>
      </c>
      <c r="P40" s="54">
        <v>1.2E-2</v>
      </c>
      <c r="Q40" s="54">
        <v>2.06E-2</v>
      </c>
    </row>
    <row r="41" spans="1:17" x14ac:dyDescent="0.25">
      <c r="A41" s="32"/>
      <c r="B41" s="32"/>
      <c r="C41" s="105"/>
      <c r="D41" s="41" t="s">
        <v>12</v>
      </c>
      <c r="E41" s="41">
        <v>8.1420000000000012</v>
      </c>
      <c r="F41" s="41" t="s">
        <v>13</v>
      </c>
      <c r="G41" s="41">
        <v>7.5209999999999999</v>
      </c>
      <c r="H41" s="41">
        <v>6.738999999999999</v>
      </c>
      <c r="I41" s="41" t="s">
        <v>13</v>
      </c>
      <c r="J41" s="41">
        <v>6.4399999999999995</v>
      </c>
      <c r="K41" s="32"/>
      <c r="L41" s="42">
        <v>3.5400000000000001E-2</v>
      </c>
      <c r="M41" s="42" t="s">
        <v>13</v>
      </c>
      <c r="N41" s="42">
        <v>3.27E-2</v>
      </c>
      <c r="O41" s="42">
        <v>2.9299999999999996E-2</v>
      </c>
      <c r="P41" s="42" t="s">
        <v>13</v>
      </c>
      <c r="Q41" s="42">
        <v>2.8000000000000001E-2</v>
      </c>
    </row>
    <row r="42" spans="1:17" x14ac:dyDescent="0.25">
      <c r="A42" s="32"/>
      <c r="B42" s="32"/>
      <c r="C42" s="43"/>
      <c r="D42" s="43"/>
      <c r="E42" s="43"/>
      <c r="F42" s="43"/>
      <c r="G42" s="43"/>
      <c r="H42" s="43"/>
      <c r="I42" s="43"/>
      <c r="J42" s="43"/>
      <c r="K42" s="32"/>
      <c r="L42" s="107"/>
      <c r="M42" s="107"/>
      <c r="N42" s="107"/>
      <c r="O42" s="107"/>
      <c r="P42" s="107"/>
      <c r="Q42" s="107"/>
    </row>
    <row r="43" spans="1:17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1:17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/>
      <c r="L44" s="32"/>
      <c r="M44" s="32"/>
      <c r="N44" s="32"/>
      <c r="O44" s="32"/>
      <c r="P44" s="32"/>
      <c r="Q44" s="32"/>
    </row>
    <row r="45" spans="1:17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3"/>
      <c r="L45" s="32"/>
      <c r="M45" s="32"/>
      <c r="N45" s="32"/>
      <c r="O45" s="32"/>
      <c r="P45" s="32"/>
      <c r="Q45" s="32"/>
    </row>
    <row r="46" spans="1:17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3"/>
      <c r="L46" s="32"/>
      <c r="M46" s="32"/>
      <c r="N46" s="32"/>
      <c r="O46" s="32"/>
      <c r="P46" s="32"/>
      <c r="Q46" s="32"/>
    </row>
    <row r="47" spans="1:17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3"/>
      <c r="L47" s="32"/>
      <c r="M47" s="32"/>
      <c r="N47" s="32"/>
      <c r="O47" s="32"/>
      <c r="P47" s="32"/>
      <c r="Q47" s="32"/>
    </row>
    <row r="48" spans="1:17" x14ac:dyDescent="0.25">
      <c r="K48" s="33"/>
    </row>
    <row r="49" spans="11:11" x14ac:dyDescent="0.25">
      <c r="K49" s="33"/>
    </row>
    <row r="50" spans="11:11" x14ac:dyDescent="0.25">
      <c r="K50" s="33"/>
    </row>
    <row r="51" spans="11:11" x14ac:dyDescent="0.25">
      <c r="K51" s="33"/>
    </row>
    <row r="52" spans="11:11" x14ac:dyDescent="0.25">
      <c r="K52" s="33"/>
    </row>
    <row r="53" spans="11:11" x14ac:dyDescent="0.25">
      <c r="K53" s="33"/>
    </row>
    <row r="54" spans="11:11" x14ac:dyDescent="0.25">
      <c r="K54" s="33"/>
    </row>
    <row r="55" spans="11:11" x14ac:dyDescent="0.25">
      <c r="K55" s="33"/>
    </row>
    <row r="56" spans="11:11" x14ac:dyDescent="0.25">
      <c r="K56" s="33"/>
    </row>
    <row r="57" spans="11:11" x14ac:dyDescent="0.25">
      <c r="K57" s="33"/>
    </row>
    <row r="58" spans="11:11" x14ac:dyDescent="0.25">
      <c r="K58" s="33"/>
    </row>
    <row r="59" spans="11:11" x14ac:dyDescent="0.25">
      <c r="K59" s="33"/>
    </row>
    <row r="60" spans="11:11" x14ac:dyDescent="0.25">
      <c r="K60" s="33"/>
    </row>
    <row r="61" spans="11:11" x14ac:dyDescent="0.25">
      <c r="K61" s="33"/>
    </row>
    <row r="62" spans="11:11" x14ac:dyDescent="0.25">
      <c r="K62" s="33"/>
    </row>
    <row r="63" spans="11:11" x14ac:dyDescent="0.25">
      <c r="K63" s="33"/>
    </row>
    <row r="64" spans="11:11" x14ac:dyDescent="0.25">
      <c r="K64" s="33"/>
    </row>
    <row r="65" spans="11:11" x14ac:dyDescent="0.25">
      <c r="K65" s="33"/>
    </row>
  </sheetData>
  <mergeCells count="37">
    <mergeCell ref="C35:C37"/>
    <mergeCell ref="L38:Q38"/>
    <mergeCell ref="C39:C41"/>
    <mergeCell ref="L42:Q42"/>
    <mergeCell ref="C33:D33"/>
    <mergeCell ref="E33:G33"/>
    <mergeCell ref="H33:J33"/>
    <mergeCell ref="L33:N33"/>
    <mergeCell ref="O33:Q33"/>
    <mergeCell ref="L26:Q26"/>
    <mergeCell ref="C28:D28"/>
    <mergeCell ref="L31:Q31"/>
    <mergeCell ref="C32:J32"/>
    <mergeCell ref="L32:Q32"/>
    <mergeCell ref="C22:C26"/>
    <mergeCell ref="C17:C20"/>
    <mergeCell ref="D19:J19"/>
    <mergeCell ref="L19:Q19"/>
    <mergeCell ref="L21:Q21"/>
    <mergeCell ref="D24:J24"/>
    <mergeCell ref="L24:Q24"/>
    <mergeCell ref="B5:B7"/>
    <mergeCell ref="C14:J14"/>
    <mergeCell ref="L14:Q14"/>
    <mergeCell ref="C15:D15"/>
    <mergeCell ref="E15:G15"/>
    <mergeCell ref="H15:J15"/>
    <mergeCell ref="L15:Q15"/>
    <mergeCell ref="B9:B12"/>
    <mergeCell ref="L2:Q2"/>
    <mergeCell ref="S2:S3"/>
    <mergeCell ref="B3:B4"/>
    <mergeCell ref="C3:D3"/>
    <mergeCell ref="E3:G3"/>
    <mergeCell ref="H3:J3"/>
    <mergeCell ref="L3:N3"/>
    <mergeCell ref="O3:Q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BE0-1B3A-4A3B-AD12-1B6EBB14323D}">
  <dimension ref="A2:U68"/>
  <sheetViews>
    <sheetView topLeftCell="A25" zoomScale="90" zoomScaleNormal="90" workbookViewId="0">
      <selection activeCell="E44" sqref="E44"/>
    </sheetView>
  </sheetViews>
  <sheetFormatPr defaultColWidth="11.5703125" defaultRowHeight="15" x14ac:dyDescent="0.25"/>
  <cols>
    <col min="1" max="1" width="2.42578125" style="87" customWidth="1"/>
    <col min="2" max="2" width="11.28515625" style="87" customWidth="1"/>
    <col min="3" max="3" width="10.7109375" style="87" customWidth="1"/>
    <col min="4" max="4" width="12.140625" style="87" customWidth="1"/>
    <col min="5" max="5" width="25.5703125" style="87" customWidth="1"/>
    <col min="6" max="7" width="8.7109375" style="87" customWidth="1"/>
    <col min="8" max="8" width="25.5703125" style="87" customWidth="1"/>
    <col min="9" max="10" width="8.7109375" style="87" customWidth="1"/>
    <col min="11" max="11" width="3" style="88" customWidth="1"/>
    <col min="12" max="12" width="12.140625" style="87" customWidth="1"/>
    <col min="13" max="13" width="9.140625" style="87" customWidth="1"/>
    <col min="14" max="14" width="11.42578125" style="87" customWidth="1"/>
    <col min="15" max="15" width="12.28515625" style="87" customWidth="1"/>
    <col min="16" max="16" width="9.140625" style="87" customWidth="1"/>
    <col min="17" max="17" width="12.28515625" style="87" customWidth="1"/>
    <col min="18" max="20" width="9.140625" customWidth="1"/>
  </cols>
  <sheetData>
    <row r="2" spans="1:21" x14ac:dyDescent="0.25">
      <c r="L2" s="123" t="s">
        <v>0</v>
      </c>
      <c r="M2" s="123"/>
      <c r="N2" s="123"/>
      <c r="O2" s="123"/>
      <c r="P2" s="123"/>
      <c r="Q2" s="123"/>
      <c r="S2" s="124" t="s">
        <v>24</v>
      </c>
      <c r="T2" s="87">
        <v>1000000</v>
      </c>
      <c r="U2" t="s">
        <v>25</v>
      </c>
    </row>
    <row r="3" spans="1:21" x14ac:dyDescent="0.25">
      <c r="B3" s="119"/>
      <c r="C3" s="119" t="s">
        <v>1</v>
      </c>
      <c r="D3" s="119"/>
      <c r="E3" s="120" t="s">
        <v>3</v>
      </c>
      <c r="F3" s="120"/>
      <c r="G3" s="120"/>
      <c r="H3" s="121" t="s">
        <v>2</v>
      </c>
      <c r="I3" s="121"/>
      <c r="J3" s="121"/>
      <c r="L3" s="120" t="s">
        <v>3</v>
      </c>
      <c r="M3" s="120"/>
      <c r="N3" s="120"/>
      <c r="O3" s="121" t="s">
        <v>2</v>
      </c>
      <c r="P3" s="121"/>
      <c r="Q3" s="121"/>
      <c r="S3" s="124"/>
      <c r="T3" s="87">
        <v>1000</v>
      </c>
      <c r="U3" t="s">
        <v>26</v>
      </c>
    </row>
    <row r="4" spans="1:21" x14ac:dyDescent="0.25">
      <c r="B4" s="119"/>
      <c r="C4" s="89" t="s">
        <v>4</v>
      </c>
      <c r="D4" s="90" t="s">
        <v>5</v>
      </c>
      <c r="E4" s="91" t="s">
        <v>6</v>
      </c>
      <c r="F4" s="92" t="s">
        <v>8</v>
      </c>
      <c r="G4" s="90" t="s">
        <v>7</v>
      </c>
      <c r="H4" s="91" t="s">
        <v>6</v>
      </c>
      <c r="I4" s="92" t="s">
        <v>8</v>
      </c>
      <c r="J4" s="90" t="s">
        <v>7</v>
      </c>
      <c r="L4" s="91" t="s">
        <v>6</v>
      </c>
      <c r="M4" s="92" t="s">
        <v>8</v>
      </c>
      <c r="N4" s="90" t="s">
        <v>7</v>
      </c>
      <c r="O4" s="91" t="s">
        <v>6</v>
      </c>
      <c r="P4" s="92" t="s">
        <v>8</v>
      </c>
      <c r="Q4" s="90" t="s">
        <v>7</v>
      </c>
    </row>
    <row r="5" spans="1:21" ht="13.9" customHeight="1" x14ac:dyDescent="0.25">
      <c r="B5" s="117" t="s">
        <v>9</v>
      </c>
      <c r="C5" s="93" t="s">
        <v>10</v>
      </c>
      <c r="D5" s="94">
        <v>2462716</v>
      </c>
      <c r="E5" s="93">
        <f>L5-D5</f>
        <v>63145</v>
      </c>
      <c r="F5" s="93">
        <f>M5-D5</f>
        <v>63145</v>
      </c>
      <c r="G5" s="93">
        <f>N5-D5</f>
        <v>189439</v>
      </c>
      <c r="H5" s="93">
        <f>O5-D5</f>
        <v>189439</v>
      </c>
      <c r="I5" s="95">
        <f>P5-D5</f>
        <v>189439</v>
      </c>
      <c r="J5" s="93">
        <f>Q5-D5</f>
        <v>378877</v>
      </c>
      <c r="L5" s="96">
        <v>2525861</v>
      </c>
      <c r="M5" s="96">
        <v>2525861</v>
      </c>
      <c r="N5" s="96">
        <v>2652155</v>
      </c>
      <c r="O5" s="96">
        <v>2652155</v>
      </c>
      <c r="P5" s="96">
        <v>2652155</v>
      </c>
      <c r="Q5" s="96">
        <v>2841593</v>
      </c>
    </row>
    <row r="6" spans="1:21" x14ac:dyDescent="0.25">
      <c r="B6" s="117"/>
      <c r="C6" s="89" t="s">
        <v>11</v>
      </c>
      <c r="D6" s="89">
        <v>2715301</v>
      </c>
      <c r="E6" s="95">
        <f>L6-D6</f>
        <v>126294</v>
      </c>
      <c r="F6" s="95">
        <f>M6-D6</f>
        <v>63144</v>
      </c>
      <c r="G6" s="95">
        <f>N6-D6</f>
        <v>315732</v>
      </c>
      <c r="H6" s="95">
        <f>O6-D6</f>
        <v>378879</v>
      </c>
      <c r="I6" s="95">
        <f>P6-D6</f>
        <v>378879</v>
      </c>
      <c r="J6" s="97">
        <f>Q6-D6</f>
        <v>884049</v>
      </c>
      <c r="L6" s="89">
        <v>2841595</v>
      </c>
      <c r="M6" s="89">
        <v>2778445</v>
      </c>
      <c r="N6" s="89">
        <v>3031033</v>
      </c>
      <c r="O6" s="89">
        <v>3094180</v>
      </c>
      <c r="P6" s="89">
        <v>3094180</v>
      </c>
      <c r="Q6" s="89">
        <v>3599350</v>
      </c>
    </row>
    <row r="7" spans="1:21" x14ac:dyDescent="0.25">
      <c r="B7" s="117"/>
      <c r="C7" s="93" t="s">
        <v>12</v>
      </c>
      <c r="D7" s="94">
        <v>3220472</v>
      </c>
      <c r="E7" s="93">
        <f>L7-D7</f>
        <v>9217129</v>
      </c>
      <c r="F7" s="93" t="s">
        <v>13</v>
      </c>
      <c r="G7" s="93">
        <f>N7-D7</f>
        <v>7135697</v>
      </c>
      <c r="H7" s="93">
        <f>O7-D7</f>
        <v>9469715</v>
      </c>
      <c r="I7" s="93" t="s">
        <v>13</v>
      </c>
      <c r="J7" s="93">
        <f>Q7-D7</f>
        <v>7388284</v>
      </c>
      <c r="L7" s="93">
        <v>12437601</v>
      </c>
      <c r="M7" s="93" t="s">
        <v>13</v>
      </c>
      <c r="N7" s="93">
        <v>10356169</v>
      </c>
      <c r="O7" s="93">
        <v>12690187</v>
      </c>
      <c r="P7" s="93" t="s">
        <v>13</v>
      </c>
      <c r="Q7" s="93">
        <v>10608756</v>
      </c>
    </row>
    <row r="8" spans="1:21" x14ac:dyDescent="0.25">
      <c r="B8" s="98"/>
      <c r="C8" s="98"/>
      <c r="D8" s="98"/>
      <c r="E8" s="98"/>
      <c r="F8" s="98"/>
      <c r="G8" s="98"/>
      <c r="H8" s="98"/>
      <c r="I8" s="98"/>
      <c r="J8" s="98"/>
      <c r="L8" s="99"/>
      <c r="M8" s="99"/>
      <c r="N8" s="99"/>
      <c r="O8" s="99"/>
      <c r="P8" s="99"/>
      <c r="Q8" s="99"/>
    </row>
    <row r="9" spans="1:21" ht="13.9" customHeight="1" x14ac:dyDescent="0.25">
      <c r="B9" s="117" t="s">
        <v>14</v>
      </c>
      <c r="C9" s="93" t="s">
        <v>15</v>
      </c>
      <c r="D9" s="93">
        <v>4.9000000000000004</v>
      </c>
      <c r="E9" s="93">
        <f>L9-D9</f>
        <v>13.6</v>
      </c>
      <c r="F9" s="93">
        <f>M9-D9</f>
        <v>11.299999999999999</v>
      </c>
      <c r="G9" s="93">
        <f>N9-D9</f>
        <v>16.600000000000001</v>
      </c>
      <c r="H9" s="93">
        <f>O9-D9</f>
        <v>13.4</v>
      </c>
      <c r="I9" s="93">
        <f>P9-D9</f>
        <v>11.6</v>
      </c>
      <c r="J9" s="93">
        <f>Q9-D9</f>
        <v>19.899999999999999</v>
      </c>
      <c r="L9" s="93">
        <v>18.5</v>
      </c>
      <c r="M9" s="93">
        <v>16.2</v>
      </c>
      <c r="N9" s="93">
        <v>21.5</v>
      </c>
      <c r="O9" s="93">
        <v>18.3</v>
      </c>
      <c r="P9" s="93">
        <v>16.5</v>
      </c>
      <c r="Q9" s="93">
        <v>24.8</v>
      </c>
    </row>
    <row r="10" spans="1:21" x14ac:dyDescent="0.25">
      <c r="B10" s="117"/>
      <c r="C10" s="95" t="s">
        <v>11</v>
      </c>
      <c r="D10" s="95">
        <v>5.4</v>
      </c>
      <c r="E10" s="95">
        <f>L10-D10</f>
        <v>1.2999999999999998</v>
      </c>
      <c r="F10" s="95">
        <f>M10-D10</f>
        <v>1.2999999999999998</v>
      </c>
      <c r="G10" s="95">
        <f>N10-D10</f>
        <v>0.29999999999999982</v>
      </c>
      <c r="H10" s="95">
        <f>O10-D10</f>
        <v>1.6999999999999993</v>
      </c>
      <c r="I10" s="95">
        <f>P10-D10</f>
        <v>2.7999999999999989</v>
      </c>
      <c r="J10" s="95">
        <f>Q10-D10</f>
        <v>2.9000000000000004</v>
      </c>
      <c r="L10" s="95">
        <v>6.7</v>
      </c>
      <c r="M10" s="95">
        <v>6.7</v>
      </c>
      <c r="N10" s="95">
        <v>5.7</v>
      </c>
      <c r="O10" s="95">
        <v>7.1</v>
      </c>
      <c r="P10" s="95">
        <v>8.1999999999999993</v>
      </c>
      <c r="Q10" s="95">
        <v>8.3000000000000007</v>
      </c>
    </row>
    <row r="11" spans="1:21" x14ac:dyDescent="0.25">
      <c r="B11" s="117"/>
      <c r="C11" s="96" t="s">
        <v>16</v>
      </c>
      <c r="D11" s="96">
        <v>5.9</v>
      </c>
      <c r="E11" s="93">
        <f>L11-D11</f>
        <v>1.1999999999999993</v>
      </c>
      <c r="F11" s="93">
        <f>M11-D11</f>
        <v>1.7999999999999998</v>
      </c>
      <c r="G11" s="93">
        <f>N11-D11</f>
        <v>2.5</v>
      </c>
      <c r="H11" s="93">
        <f>O11-D11</f>
        <v>3.5</v>
      </c>
      <c r="I11" s="93">
        <f>P11-D11</f>
        <v>3.5</v>
      </c>
      <c r="J11" s="93">
        <f>Q11-D11</f>
        <v>4</v>
      </c>
      <c r="L11" s="96">
        <v>7.1</v>
      </c>
      <c r="M11" s="96">
        <v>7.7</v>
      </c>
      <c r="N11" s="96">
        <v>8.4</v>
      </c>
      <c r="O11" s="96">
        <v>9.4</v>
      </c>
      <c r="P11" s="96">
        <v>9.4</v>
      </c>
      <c r="Q11" s="96">
        <v>9.9</v>
      </c>
    </row>
    <row r="12" spans="1:21" x14ac:dyDescent="0.25">
      <c r="B12" s="117"/>
      <c r="C12" s="95" t="s">
        <v>12</v>
      </c>
      <c r="D12" s="95">
        <v>5.6</v>
      </c>
      <c r="E12" s="95">
        <f>L12-D12</f>
        <v>1.1000000000000005</v>
      </c>
      <c r="F12" s="95" t="s">
        <v>13</v>
      </c>
      <c r="G12" s="95">
        <f>N12-D12</f>
        <v>32.199999999999996</v>
      </c>
      <c r="H12" s="95">
        <f>O12-D12</f>
        <v>32.299999999999997</v>
      </c>
      <c r="I12" s="95" t="s">
        <v>13</v>
      </c>
      <c r="J12" s="95">
        <f>Q12-D12</f>
        <v>35.5</v>
      </c>
      <c r="L12" s="95">
        <v>6.7</v>
      </c>
      <c r="M12" s="95" t="s">
        <v>13</v>
      </c>
      <c r="N12" s="95">
        <v>37.799999999999997</v>
      </c>
      <c r="O12" s="95">
        <v>37.9</v>
      </c>
      <c r="P12" s="95" t="s">
        <v>13</v>
      </c>
      <c r="Q12" s="95">
        <v>41.1</v>
      </c>
    </row>
    <row r="13" spans="1:21" x14ac:dyDescent="0.25">
      <c r="B13" s="98"/>
      <c r="C13" s="98"/>
      <c r="D13" s="98"/>
      <c r="E13" s="98"/>
      <c r="F13" s="98"/>
      <c r="G13" s="98"/>
      <c r="H13" s="98"/>
      <c r="I13" s="98"/>
      <c r="J13" s="98"/>
      <c r="L13" s="99"/>
      <c r="M13" s="99"/>
      <c r="N13" s="99"/>
      <c r="O13" s="99"/>
      <c r="P13" s="99"/>
      <c r="Q13" s="99"/>
    </row>
    <row r="14" spans="1:21" x14ac:dyDescent="0.25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/>
      <c r="Q14"/>
    </row>
    <row r="15" spans="1:21" x14ac:dyDescent="0.25">
      <c r="C15" s="122" t="s">
        <v>17</v>
      </c>
      <c r="D15" s="122"/>
      <c r="E15" s="122"/>
      <c r="F15" s="122"/>
      <c r="G15" s="122"/>
      <c r="H15" s="122"/>
      <c r="I15" s="122"/>
      <c r="J15" s="122"/>
      <c r="L15" s="122" t="s">
        <v>17</v>
      </c>
      <c r="M15" s="122"/>
      <c r="N15" s="122"/>
      <c r="O15" s="122"/>
      <c r="P15" s="122"/>
      <c r="Q15" s="122"/>
    </row>
    <row r="16" spans="1:21" x14ac:dyDescent="0.25">
      <c r="C16" s="119" t="s">
        <v>1</v>
      </c>
      <c r="D16" s="119"/>
      <c r="E16" s="120" t="s">
        <v>3</v>
      </c>
      <c r="F16" s="120"/>
      <c r="G16" s="120"/>
      <c r="H16" s="121" t="s">
        <v>2</v>
      </c>
      <c r="I16" s="121"/>
      <c r="J16" s="121"/>
      <c r="L16" s="123" t="s">
        <v>0</v>
      </c>
      <c r="M16" s="123"/>
      <c r="N16" s="123"/>
      <c r="O16" s="123"/>
      <c r="P16" s="123"/>
      <c r="Q16" s="123"/>
    </row>
    <row r="17" spans="3:17" x14ac:dyDescent="0.25">
      <c r="C17" s="100"/>
      <c r="D17" s="89" t="s">
        <v>4</v>
      </c>
      <c r="E17" s="91" t="s">
        <v>6</v>
      </c>
      <c r="F17" s="92" t="s">
        <v>8</v>
      </c>
      <c r="G17" s="90" t="s">
        <v>7</v>
      </c>
      <c r="H17" s="91" t="s">
        <v>6</v>
      </c>
      <c r="I17" s="92" t="s">
        <v>8</v>
      </c>
      <c r="J17" s="90" t="s">
        <v>7</v>
      </c>
      <c r="L17" s="91" t="s">
        <v>6</v>
      </c>
      <c r="M17" s="92" t="s">
        <v>8</v>
      </c>
      <c r="N17" s="90" t="s">
        <v>7</v>
      </c>
      <c r="O17" s="91" t="s">
        <v>6</v>
      </c>
      <c r="P17" s="92" t="s">
        <v>8</v>
      </c>
      <c r="Q17" s="90" t="s">
        <v>7</v>
      </c>
    </row>
    <row r="18" spans="3:17" ht="13.9" customHeight="1" x14ac:dyDescent="0.25">
      <c r="C18" s="117" t="s">
        <v>9</v>
      </c>
      <c r="D18" s="93" t="s">
        <v>10</v>
      </c>
      <c r="E18" s="93">
        <f>E31/L18</f>
        <v>15.836566632354105</v>
      </c>
      <c r="F18" s="93">
        <f>E31/M18</f>
        <v>15.836566632354105</v>
      </c>
      <c r="G18" s="93">
        <f>E31/N18</f>
        <v>5.2787440812081989</v>
      </c>
      <c r="H18" s="93">
        <f>E31/O18</f>
        <v>5.2787440812081989</v>
      </c>
      <c r="I18" s="93">
        <f>E31/P18</f>
        <v>5.2787440812081989</v>
      </c>
      <c r="J18" s="93">
        <f>E31/Q18</f>
        <v>2.6393790069072547</v>
      </c>
      <c r="L18" s="93">
        <f>E5/T2</f>
        <v>6.3145000000000007E-2</v>
      </c>
      <c r="M18" s="93">
        <f>F5/T2</f>
        <v>6.3145000000000007E-2</v>
      </c>
      <c r="N18" s="93">
        <f>G5/T2</f>
        <v>0.189439</v>
      </c>
      <c r="O18" s="93">
        <f>H5/T2</f>
        <v>0.189439</v>
      </c>
      <c r="P18" s="93">
        <f>I5/T2</f>
        <v>0.189439</v>
      </c>
      <c r="Q18" s="93">
        <f>J5/T2</f>
        <v>0.37887700000000002</v>
      </c>
    </row>
    <row r="19" spans="3:17" x14ac:dyDescent="0.25">
      <c r="C19" s="117"/>
      <c r="D19" s="89" t="s">
        <v>11</v>
      </c>
      <c r="E19" s="97">
        <f>E31/L19</f>
        <v>7.9180325272776226</v>
      </c>
      <c r="F19" s="97">
        <f>E31/M19</f>
        <v>15.83681743316863</v>
      </c>
      <c r="G19" s="97">
        <f>E31/N19</f>
        <v>3.1672431049117606</v>
      </c>
      <c r="H19" s="97">
        <f>E31/O19</f>
        <v>2.6393650743377171</v>
      </c>
      <c r="I19" s="97">
        <f>E31/P19</f>
        <v>2.6393650743377171</v>
      </c>
      <c r="J19" s="97">
        <f>E31/Q19</f>
        <v>1.1311590194661156</v>
      </c>
      <c r="L19" s="95">
        <f>E6/T2</f>
        <v>0.12629399999999999</v>
      </c>
      <c r="M19" s="95">
        <f>F6/T2</f>
        <v>6.3144000000000006E-2</v>
      </c>
      <c r="N19" s="95">
        <f>G6/T2</f>
        <v>0.31573200000000001</v>
      </c>
      <c r="O19" s="95">
        <f>H6/T2</f>
        <v>0.37887900000000002</v>
      </c>
      <c r="P19" s="95">
        <f>I6/T2</f>
        <v>0.37887900000000002</v>
      </c>
      <c r="Q19" s="95">
        <f>J6/T2</f>
        <v>0.88404899999999997</v>
      </c>
    </row>
    <row r="20" spans="3:17" x14ac:dyDescent="0.25">
      <c r="C20" s="117"/>
      <c r="D20" s="122" t="s">
        <v>36</v>
      </c>
      <c r="E20" s="122"/>
      <c r="F20" s="122"/>
      <c r="G20" s="122"/>
      <c r="H20" s="122"/>
      <c r="I20" s="122"/>
      <c r="J20" s="122"/>
      <c r="L20" s="122" t="s">
        <v>36</v>
      </c>
      <c r="M20" s="122"/>
      <c r="N20" s="122"/>
      <c r="O20" s="122"/>
      <c r="P20" s="122"/>
      <c r="Q20" s="122"/>
    </row>
    <row r="21" spans="3:17" x14ac:dyDescent="0.25">
      <c r="C21" s="117"/>
      <c r="D21" s="93" t="s">
        <v>12</v>
      </c>
      <c r="E21" s="93">
        <f>E31/L21</f>
        <v>0.10849365350099797</v>
      </c>
      <c r="F21" s="93" t="s">
        <v>13</v>
      </c>
      <c r="G21" s="93">
        <f>E31/N21</f>
        <v>0.14014047961958026</v>
      </c>
      <c r="H21" s="93">
        <f>E31/O21</f>
        <v>0.10559979893798281</v>
      </c>
      <c r="I21" s="93" t="s">
        <v>13</v>
      </c>
      <c r="J21" s="93">
        <f>E31/Q21</f>
        <v>0.13534942619964258</v>
      </c>
      <c r="L21" s="93">
        <f>E7/T2</f>
        <v>9.2171289999999999</v>
      </c>
      <c r="M21" s="93" t="s">
        <v>13</v>
      </c>
      <c r="N21" s="93">
        <f>G7/T2</f>
        <v>7.1356970000000004</v>
      </c>
      <c r="O21" s="93">
        <f>H7/T2</f>
        <v>9.4697150000000008</v>
      </c>
      <c r="P21" s="93" t="s">
        <v>13</v>
      </c>
      <c r="Q21" s="93">
        <f>J7/T2</f>
        <v>7.3882839999999996</v>
      </c>
    </row>
    <row r="22" spans="3:17" x14ac:dyDescent="0.25">
      <c r="C22" s="98"/>
      <c r="D22" s="98"/>
      <c r="E22" s="98"/>
      <c r="F22" s="98"/>
      <c r="G22" s="98"/>
      <c r="H22" s="98"/>
      <c r="I22" s="98"/>
      <c r="J22" s="98"/>
      <c r="L22" s="118"/>
      <c r="M22" s="118"/>
      <c r="N22" s="118"/>
      <c r="O22" s="118"/>
      <c r="P22" s="118"/>
      <c r="Q22" s="118"/>
    </row>
    <row r="23" spans="3:17" ht="13.9" customHeight="1" x14ac:dyDescent="0.25">
      <c r="C23" s="117" t="s">
        <v>14</v>
      </c>
      <c r="D23" s="93" t="s">
        <v>15</v>
      </c>
      <c r="E23" s="93">
        <f>E32/L23</f>
        <v>735.2941176470589</v>
      </c>
      <c r="F23" s="93">
        <f>E32/M23</f>
        <v>884.95575221238948</v>
      </c>
      <c r="G23" s="93">
        <f>E32/N23</f>
        <v>602.40963855421683</v>
      </c>
      <c r="H23" s="93">
        <f>E32/O23</f>
        <v>546.44808743169403</v>
      </c>
      <c r="I23" s="93">
        <f>E32/P23</f>
        <v>862.06896551724139</v>
      </c>
      <c r="J23" s="93">
        <f>E32/Q23</f>
        <v>502.51256281407041</v>
      </c>
      <c r="L23" s="93">
        <f>E9/T3</f>
        <v>1.3599999999999999E-2</v>
      </c>
      <c r="M23" s="93">
        <f>F9/T3</f>
        <v>1.1299999999999999E-2</v>
      </c>
      <c r="N23" s="93">
        <f>G9/T3</f>
        <v>1.66E-2</v>
      </c>
      <c r="O23" s="93">
        <f>O9/T3</f>
        <v>1.83E-2</v>
      </c>
      <c r="P23" s="93">
        <f>I9/T3</f>
        <v>1.1599999999999999E-2</v>
      </c>
      <c r="Q23" s="93">
        <f>J9/T3</f>
        <v>1.9899999999999998E-2</v>
      </c>
    </row>
    <row r="24" spans="3:17" x14ac:dyDescent="0.25">
      <c r="C24" s="117"/>
      <c r="D24" s="95" t="s">
        <v>11</v>
      </c>
      <c r="E24" s="97">
        <f>E32/L24</f>
        <v>7692.3076923076942</v>
      </c>
      <c r="F24" s="97">
        <f>E32/M24</f>
        <v>7692.3076923076942</v>
      </c>
      <c r="G24" s="97">
        <f>E32/N24</f>
        <v>33333.333333333358</v>
      </c>
      <c r="H24" s="97">
        <f>E32/O24</f>
        <v>1408.4507042253522</v>
      </c>
      <c r="I24" s="97">
        <f>E32/P24</f>
        <v>3571.4285714285725</v>
      </c>
      <c r="J24" s="97">
        <f>E32/Q24</f>
        <v>3448.2758620689651</v>
      </c>
      <c r="L24" s="95">
        <f>E10/T3</f>
        <v>1.2999999999999997E-3</v>
      </c>
      <c r="M24" s="95">
        <f>F10/T3</f>
        <v>1.2999999999999997E-3</v>
      </c>
      <c r="N24" s="95">
        <f>G10/T3</f>
        <v>2.9999999999999981E-4</v>
      </c>
      <c r="O24" s="95">
        <f>O10/T3</f>
        <v>7.0999999999999995E-3</v>
      </c>
      <c r="P24" s="95">
        <f>I10/T3</f>
        <v>2.7999999999999991E-3</v>
      </c>
      <c r="Q24" s="95">
        <f>J10/T3</f>
        <v>2.9000000000000002E-3</v>
      </c>
    </row>
    <row r="25" spans="3:17" x14ac:dyDescent="0.25">
      <c r="C25" s="117"/>
      <c r="D25" s="101" t="s">
        <v>16</v>
      </c>
      <c r="E25" s="93">
        <f>E32/L25</f>
        <v>8333.3333333333394</v>
      </c>
      <c r="F25" s="93">
        <f>E32/M25</f>
        <v>5555.5555555555566</v>
      </c>
      <c r="G25" s="93">
        <f>E32/N25</f>
        <v>4000</v>
      </c>
      <c r="H25" s="93">
        <f>E32/O25</f>
        <v>1063.8297872340424</v>
      </c>
      <c r="I25" s="93">
        <f>E32/P25</f>
        <v>2857.1428571428569</v>
      </c>
      <c r="J25" s="93">
        <f>E32/Q25</f>
        <v>2500</v>
      </c>
      <c r="L25" s="96">
        <f>E11/T3</f>
        <v>1.1999999999999992E-3</v>
      </c>
      <c r="M25" s="93">
        <f>F11/T3</f>
        <v>1.7999999999999997E-3</v>
      </c>
      <c r="N25" s="96">
        <f>G11/T3</f>
        <v>2.5000000000000001E-3</v>
      </c>
      <c r="O25" s="96">
        <f>O11/T3</f>
        <v>9.4000000000000004E-3</v>
      </c>
      <c r="P25" s="96">
        <f>I11/T3</f>
        <v>3.5000000000000001E-3</v>
      </c>
      <c r="Q25" s="96">
        <f>J11/T3</f>
        <v>4.0000000000000001E-3</v>
      </c>
    </row>
    <row r="26" spans="3:17" x14ac:dyDescent="0.25">
      <c r="C26" s="117"/>
      <c r="D26" s="122" t="s">
        <v>36</v>
      </c>
      <c r="E26" s="122"/>
      <c r="F26" s="122"/>
      <c r="G26" s="122"/>
      <c r="H26" s="122"/>
      <c r="I26" s="122"/>
      <c r="J26" s="122"/>
      <c r="L26" s="122" t="s">
        <v>36</v>
      </c>
      <c r="M26" s="122"/>
      <c r="N26" s="122"/>
      <c r="O26" s="122"/>
      <c r="P26" s="122"/>
      <c r="Q26" s="122"/>
    </row>
    <row r="27" spans="3:17" x14ac:dyDescent="0.25">
      <c r="C27" s="117"/>
      <c r="D27" s="93" t="s">
        <v>12</v>
      </c>
      <c r="E27" s="93">
        <f>E32/L27</f>
        <v>9090.9090909090864</v>
      </c>
      <c r="F27" s="93" t="s">
        <v>13</v>
      </c>
      <c r="G27" s="93">
        <f>E32/N27</f>
        <v>310.55900621118019</v>
      </c>
      <c r="H27" s="93">
        <f>E32/O27</f>
        <v>309.59752321981426</v>
      </c>
      <c r="I27" s="93" t="s">
        <v>13</v>
      </c>
      <c r="J27" s="93">
        <f>E32/Q27</f>
        <v>281.69014084507046</v>
      </c>
      <c r="L27" s="93">
        <f>E12/T3</f>
        <v>1.1000000000000005E-3</v>
      </c>
      <c r="M27" s="93" t="s">
        <v>13</v>
      </c>
      <c r="N27" s="93">
        <f>G12/T3</f>
        <v>3.2199999999999993E-2</v>
      </c>
      <c r="O27" s="93">
        <f>H12/T3</f>
        <v>3.2299999999999995E-2</v>
      </c>
      <c r="P27" s="93" t="s">
        <v>13</v>
      </c>
      <c r="Q27" s="93">
        <f>J12/T3</f>
        <v>3.5499999999999997E-2</v>
      </c>
    </row>
    <row r="28" spans="3:17" x14ac:dyDescent="0.25">
      <c r="C28" s="98"/>
      <c r="D28" s="98"/>
      <c r="E28" s="98"/>
      <c r="F28" s="98"/>
      <c r="G28" s="98"/>
      <c r="H28" s="98"/>
      <c r="I28" s="98"/>
      <c r="J28" s="98"/>
      <c r="L28" s="118"/>
      <c r="M28" s="118"/>
      <c r="N28" s="118"/>
      <c r="O28" s="118"/>
      <c r="P28" s="118"/>
      <c r="Q28" s="118"/>
    </row>
    <row r="29" spans="3:17" x14ac:dyDescent="0.25">
      <c r="L29"/>
      <c r="M29"/>
      <c r="N29"/>
      <c r="O29"/>
      <c r="P29"/>
      <c r="Q29"/>
    </row>
    <row r="30" spans="3:17" x14ac:dyDescent="0.25">
      <c r="C30" s="122" t="s">
        <v>18</v>
      </c>
      <c r="D30" s="122" t="s">
        <v>19</v>
      </c>
      <c r="E30" s="102" t="s">
        <v>20</v>
      </c>
      <c r="G30"/>
      <c r="H30"/>
      <c r="L30"/>
      <c r="M30"/>
      <c r="N30"/>
      <c r="O30"/>
      <c r="P30"/>
      <c r="Q30"/>
    </row>
    <row r="31" spans="3:17" x14ac:dyDescent="0.25">
      <c r="C31" s="103" t="s">
        <v>21</v>
      </c>
      <c r="D31" s="89">
        <v>16</v>
      </c>
      <c r="E31" s="89">
        <v>1</v>
      </c>
      <c r="G31"/>
      <c r="H31"/>
      <c r="L31"/>
      <c r="M31"/>
      <c r="N31"/>
      <c r="O31"/>
      <c r="P31"/>
      <c r="Q31"/>
    </row>
    <row r="32" spans="3:17" x14ac:dyDescent="0.25">
      <c r="C32" s="104" t="s">
        <v>22</v>
      </c>
      <c r="D32" s="89">
        <v>4300</v>
      </c>
      <c r="E32" s="89">
        <v>10</v>
      </c>
      <c r="L32"/>
      <c r="M32"/>
      <c r="N32"/>
      <c r="O32"/>
      <c r="P32"/>
      <c r="Q32"/>
    </row>
    <row r="33" spans="1:17" x14ac:dyDescent="0.25">
      <c r="L33" s="122" t="s">
        <v>23</v>
      </c>
      <c r="M33" s="122"/>
      <c r="N33" s="122"/>
      <c r="O33" s="122"/>
      <c r="P33" s="122"/>
      <c r="Q33" s="122"/>
    </row>
    <row r="34" spans="1:17" x14ac:dyDescent="0.25">
      <c r="C34" s="122" t="s">
        <v>23</v>
      </c>
      <c r="D34" s="122"/>
      <c r="E34" s="122"/>
      <c r="F34" s="122"/>
      <c r="G34" s="122"/>
      <c r="H34" s="122"/>
      <c r="I34" s="122"/>
      <c r="J34" s="122"/>
      <c r="L34" s="123" t="s">
        <v>0</v>
      </c>
      <c r="M34" s="123"/>
      <c r="N34" s="123"/>
      <c r="O34" s="123"/>
      <c r="P34" s="123"/>
      <c r="Q34" s="123"/>
    </row>
    <row r="35" spans="1:17" x14ac:dyDescent="0.25">
      <c r="C35" s="119" t="s">
        <v>1</v>
      </c>
      <c r="D35" s="119"/>
      <c r="E35" s="120" t="s">
        <v>3</v>
      </c>
      <c r="F35" s="120"/>
      <c r="G35" s="120"/>
      <c r="H35" s="121" t="s">
        <v>2</v>
      </c>
      <c r="I35" s="121"/>
      <c r="J35" s="121"/>
      <c r="L35" s="120" t="s">
        <v>3</v>
      </c>
      <c r="M35" s="120"/>
      <c r="N35" s="120"/>
      <c r="O35" s="121" t="s">
        <v>2</v>
      </c>
      <c r="P35" s="121"/>
      <c r="Q35" s="121"/>
    </row>
    <row r="36" spans="1:17" x14ac:dyDescent="0.25">
      <c r="C36" s="100"/>
      <c r="D36" s="89" t="s">
        <v>4</v>
      </c>
      <c r="E36" s="91" t="s">
        <v>6</v>
      </c>
      <c r="F36" s="92" t="s">
        <v>8</v>
      </c>
      <c r="G36" s="90" t="s">
        <v>7</v>
      </c>
      <c r="H36" s="91" t="s">
        <v>6</v>
      </c>
      <c r="I36" s="92" t="s">
        <v>8</v>
      </c>
      <c r="J36" s="90" t="s">
        <v>7</v>
      </c>
      <c r="L36" s="91" t="s">
        <v>6</v>
      </c>
      <c r="M36" s="92" t="s">
        <v>8</v>
      </c>
      <c r="N36" s="90" t="s">
        <v>7</v>
      </c>
      <c r="O36" s="91" t="s">
        <v>6</v>
      </c>
      <c r="P36" s="92" t="s">
        <v>8</v>
      </c>
      <c r="Q36" s="90" t="s">
        <v>7</v>
      </c>
    </row>
    <row r="37" spans="1:17" ht="13.9" customHeight="1" x14ac:dyDescent="0.25">
      <c r="C37" s="117" t="s">
        <v>9</v>
      </c>
      <c r="D37" s="93" t="s">
        <v>10</v>
      </c>
      <c r="E37" s="93">
        <f>(L37/E31)*D31</f>
        <v>1.0103200000000001</v>
      </c>
      <c r="F37" s="93">
        <f>(M37/E31)*D31</f>
        <v>1.0103200000000001</v>
      </c>
      <c r="G37" s="93">
        <f>(N37/E31)*D31</f>
        <v>3.0310239999999999</v>
      </c>
      <c r="H37" s="93">
        <f>(O37/E31)*D31</f>
        <v>3.0310239999999999</v>
      </c>
      <c r="I37" s="93">
        <f>(P37/E31)*D31</f>
        <v>3.0310239999999999</v>
      </c>
      <c r="J37" s="93">
        <f>(Q37/E31)*D31</f>
        <v>6.0620320000000003</v>
      </c>
      <c r="L37" s="93">
        <f t="shared" ref="L37:Q38" si="0">L18</f>
        <v>6.3145000000000007E-2</v>
      </c>
      <c r="M37" s="93">
        <f t="shared" si="0"/>
        <v>6.3145000000000007E-2</v>
      </c>
      <c r="N37" s="93">
        <f t="shared" si="0"/>
        <v>0.189439</v>
      </c>
      <c r="O37" s="93">
        <f t="shared" si="0"/>
        <v>0.189439</v>
      </c>
      <c r="P37" s="93">
        <f t="shared" si="0"/>
        <v>0.189439</v>
      </c>
      <c r="Q37" s="93">
        <f t="shared" si="0"/>
        <v>0.37887700000000002</v>
      </c>
    </row>
    <row r="38" spans="1:17" x14ac:dyDescent="0.25">
      <c r="C38" s="117"/>
      <c r="D38" s="89" t="s">
        <v>11</v>
      </c>
      <c r="E38" s="97">
        <f>(L38/E31)*D31</f>
        <v>2.0207039999999998</v>
      </c>
      <c r="F38" s="97">
        <f>(M38/E31)*D31</f>
        <v>1.0103040000000001</v>
      </c>
      <c r="G38" s="97">
        <f>(N38/E31)*D31</f>
        <v>5.0517120000000002</v>
      </c>
      <c r="H38" s="97">
        <f>(O38/E31)*D31</f>
        <v>6.0620640000000003</v>
      </c>
      <c r="I38" s="97">
        <f>(P38/E31)*D31</f>
        <v>6.0620640000000003</v>
      </c>
      <c r="J38" s="97">
        <f>(Q38/E31)*D31</f>
        <v>14.144784</v>
      </c>
      <c r="L38" s="95">
        <f t="shared" si="0"/>
        <v>0.12629399999999999</v>
      </c>
      <c r="M38" s="95">
        <f t="shared" si="0"/>
        <v>6.3144000000000006E-2</v>
      </c>
      <c r="N38" s="95">
        <f t="shared" si="0"/>
        <v>0.31573200000000001</v>
      </c>
      <c r="O38" s="95">
        <f t="shared" si="0"/>
        <v>0.37887900000000002</v>
      </c>
      <c r="P38" s="95">
        <f t="shared" si="0"/>
        <v>0.37887900000000002</v>
      </c>
      <c r="Q38" s="95">
        <f t="shared" si="0"/>
        <v>0.88404899999999997</v>
      </c>
    </row>
    <row r="39" spans="1:17" x14ac:dyDescent="0.25">
      <c r="C39" s="117"/>
      <c r="D39" s="93" t="s">
        <v>12</v>
      </c>
      <c r="E39" s="93">
        <f>(L39/E31)*D31</f>
        <v>147.474064</v>
      </c>
      <c r="F39" s="93" t="s">
        <v>13</v>
      </c>
      <c r="G39" s="93">
        <f>(N39/E31)*D31</f>
        <v>114.17115200000001</v>
      </c>
      <c r="H39" s="93">
        <f>(O39/E31)*D31</f>
        <v>151.51544000000001</v>
      </c>
      <c r="I39" s="93" t="s">
        <v>13</v>
      </c>
      <c r="J39" s="93">
        <f>(Q39/E31)*D31</f>
        <v>118.21254399999999</v>
      </c>
      <c r="K39" s="87"/>
      <c r="L39" s="93">
        <f t="shared" ref="L39:Q39" si="1">L21</f>
        <v>9.2171289999999999</v>
      </c>
      <c r="M39" s="93" t="str">
        <f t="shared" si="1"/>
        <v>N/A</v>
      </c>
      <c r="N39" s="93">
        <f t="shared" si="1"/>
        <v>7.1356970000000004</v>
      </c>
      <c r="O39" s="93">
        <f t="shared" si="1"/>
        <v>9.4697150000000008</v>
      </c>
      <c r="P39" s="93" t="str">
        <f t="shared" si="1"/>
        <v>N/A</v>
      </c>
      <c r="Q39" s="93">
        <f t="shared" si="1"/>
        <v>7.3882839999999996</v>
      </c>
    </row>
    <row r="40" spans="1:17" x14ac:dyDescent="0.25">
      <c r="C40" s="98"/>
      <c r="D40" s="98"/>
      <c r="E40" s="98"/>
      <c r="F40" s="98"/>
      <c r="G40" s="98"/>
      <c r="H40" s="98"/>
      <c r="I40" s="98"/>
      <c r="J40" s="98"/>
      <c r="L40" s="118"/>
      <c r="M40" s="118"/>
      <c r="N40" s="118"/>
      <c r="O40" s="118"/>
      <c r="P40" s="118"/>
      <c r="Q40" s="118"/>
    </row>
    <row r="41" spans="1:17" ht="13.9" customHeight="1" x14ac:dyDescent="0.25">
      <c r="C41" s="117" t="s">
        <v>14</v>
      </c>
      <c r="D41" s="93" t="s">
        <v>15</v>
      </c>
      <c r="E41" s="93">
        <f>(L41/E32)*D32</f>
        <v>5.8479999999999999</v>
      </c>
      <c r="F41" s="93">
        <f>(M41/E32)*D32</f>
        <v>4.859</v>
      </c>
      <c r="G41" s="93">
        <f>(N41/E32)*D32</f>
        <v>7.1379999999999999</v>
      </c>
      <c r="H41" s="93">
        <f>(O41/E32)*D32</f>
        <v>7.8689999999999998</v>
      </c>
      <c r="I41" s="93">
        <f>(P41/E32)*D32</f>
        <v>4.9880000000000004</v>
      </c>
      <c r="J41" s="93">
        <f>(Q41/E32)*D32</f>
        <v>8.5569999999999986</v>
      </c>
      <c r="L41" s="93">
        <f t="shared" ref="L41:Q43" si="2">L23</f>
        <v>1.3599999999999999E-2</v>
      </c>
      <c r="M41" s="93">
        <f t="shared" si="2"/>
        <v>1.1299999999999999E-2</v>
      </c>
      <c r="N41" s="93">
        <f t="shared" si="2"/>
        <v>1.66E-2</v>
      </c>
      <c r="O41" s="93">
        <f t="shared" si="2"/>
        <v>1.83E-2</v>
      </c>
      <c r="P41" s="93">
        <f t="shared" si="2"/>
        <v>1.1599999999999999E-2</v>
      </c>
      <c r="Q41" s="93">
        <f t="shared" si="2"/>
        <v>1.9899999999999998E-2</v>
      </c>
    </row>
    <row r="42" spans="1:17" x14ac:dyDescent="0.25">
      <c r="C42" s="117"/>
      <c r="D42" s="95" t="s">
        <v>11</v>
      </c>
      <c r="E42" s="97">
        <f>(L42/E32)*D32</f>
        <v>0.55899999999999983</v>
      </c>
      <c r="F42" s="97">
        <f>(M42/E32)*D32</f>
        <v>0.55899999999999983</v>
      </c>
      <c r="G42" s="97">
        <f>(N42/E32)*D32</f>
        <v>0.12899999999999992</v>
      </c>
      <c r="H42" s="97">
        <f>(O42/E32)*D32</f>
        <v>3.0529999999999995</v>
      </c>
      <c r="I42" s="97">
        <f>(P42/E32)*D32</f>
        <v>1.2039999999999997</v>
      </c>
      <c r="J42" s="97">
        <f>(Q42/E32)*D32</f>
        <v>1.2470000000000001</v>
      </c>
      <c r="L42" s="95">
        <f t="shared" si="2"/>
        <v>1.2999999999999997E-3</v>
      </c>
      <c r="M42" s="95">
        <f t="shared" si="2"/>
        <v>1.2999999999999997E-3</v>
      </c>
      <c r="N42" s="95">
        <f t="shared" si="2"/>
        <v>2.9999999999999981E-4</v>
      </c>
      <c r="O42" s="95">
        <f t="shared" si="2"/>
        <v>7.0999999999999995E-3</v>
      </c>
      <c r="P42" s="95">
        <f t="shared" si="2"/>
        <v>2.7999999999999991E-3</v>
      </c>
      <c r="Q42" s="95">
        <f t="shared" si="2"/>
        <v>2.9000000000000002E-3</v>
      </c>
    </row>
    <row r="43" spans="1:17" x14ac:dyDescent="0.25">
      <c r="C43" s="117"/>
      <c r="D43" s="101" t="s">
        <v>16</v>
      </c>
      <c r="E43" s="93">
        <f>(L43/E32)*D32</f>
        <v>0.51599999999999968</v>
      </c>
      <c r="F43" s="93">
        <f>(M43/E32)*D32</f>
        <v>0.77399999999999991</v>
      </c>
      <c r="G43" s="93">
        <f>(N43/E32)*D32</f>
        <v>1.075</v>
      </c>
      <c r="H43" s="93">
        <f>(O43/E32)*D32</f>
        <v>4.0420000000000007</v>
      </c>
      <c r="I43" s="93">
        <f>(P43/E32)*D32</f>
        <v>1.5049999999999999</v>
      </c>
      <c r="J43" s="93">
        <f>(Q43/E32)*D32</f>
        <v>1.72</v>
      </c>
      <c r="L43" s="93">
        <f t="shared" si="2"/>
        <v>1.1999999999999992E-3</v>
      </c>
      <c r="M43" s="93">
        <f t="shared" si="2"/>
        <v>1.7999999999999997E-3</v>
      </c>
      <c r="N43" s="93">
        <f t="shared" si="2"/>
        <v>2.5000000000000001E-3</v>
      </c>
      <c r="O43" s="93">
        <f t="shared" si="2"/>
        <v>9.4000000000000004E-3</v>
      </c>
      <c r="P43" s="93">
        <f t="shared" si="2"/>
        <v>3.5000000000000001E-3</v>
      </c>
      <c r="Q43" s="93">
        <f t="shared" si="2"/>
        <v>4.0000000000000001E-3</v>
      </c>
    </row>
    <row r="44" spans="1:17" x14ac:dyDescent="0.25">
      <c r="C44" s="117"/>
      <c r="D44" s="97" t="s">
        <v>12</v>
      </c>
      <c r="E44" s="97">
        <f>(L44/E32)*D32</f>
        <v>0.4730000000000002</v>
      </c>
      <c r="F44" s="97" t="s">
        <v>13</v>
      </c>
      <c r="G44" s="97">
        <f>(N44/E32)*D32</f>
        <v>13.845999999999997</v>
      </c>
      <c r="H44" s="97">
        <f>(O44/E32)*D32</f>
        <v>13.888999999999998</v>
      </c>
      <c r="I44" s="97" t="s">
        <v>13</v>
      </c>
      <c r="J44" s="97">
        <f>(Q44/E32)*D32</f>
        <v>15.264999999999999</v>
      </c>
      <c r="L44" s="95">
        <f t="shared" ref="L44:Q44" si="3">L27</f>
        <v>1.1000000000000005E-3</v>
      </c>
      <c r="M44" s="95" t="str">
        <f t="shared" si="3"/>
        <v>N/A</v>
      </c>
      <c r="N44" s="95">
        <f t="shared" si="3"/>
        <v>3.2199999999999993E-2</v>
      </c>
      <c r="O44" s="95">
        <f t="shared" si="3"/>
        <v>3.2299999999999995E-2</v>
      </c>
      <c r="P44" s="95" t="str">
        <f t="shared" si="3"/>
        <v>N/A</v>
      </c>
      <c r="Q44" s="95">
        <f t="shared" si="3"/>
        <v>3.5499999999999997E-2</v>
      </c>
    </row>
    <row r="45" spans="1:17" x14ac:dyDescent="0.25">
      <c r="C45" s="98"/>
      <c r="D45" s="98"/>
      <c r="E45" s="98"/>
      <c r="F45" s="98"/>
      <c r="G45" s="98"/>
      <c r="H45" s="98"/>
      <c r="I45" s="98"/>
      <c r="J45" s="98"/>
      <c r="L45" s="118"/>
      <c r="M45" s="118"/>
      <c r="N45" s="118"/>
      <c r="O45" s="118"/>
      <c r="P45" s="118"/>
      <c r="Q45" s="118"/>
    </row>
    <row r="46" spans="1:1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5">
      <c r="K47" s="87"/>
    </row>
    <row r="48" spans="1:17" x14ac:dyDescent="0.25">
      <c r="K48" s="87"/>
    </row>
    <row r="49" spans="11:11" x14ac:dyDescent="0.25">
      <c r="K49" s="87"/>
    </row>
    <row r="50" spans="11:11" x14ac:dyDescent="0.25">
      <c r="K50" s="87"/>
    </row>
    <row r="51" spans="11:11" x14ac:dyDescent="0.25">
      <c r="K51" s="87"/>
    </row>
    <row r="52" spans="11:11" x14ac:dyDescent="0.25">
      <c r="K52" s="87"/>
    </row>
    <row r="53" spans="11:11" x14ac:dyDescent="0.25">
      <c r="K53" s="87"/>
    </row>
    <row r="54" spans="11:11" x14ac:dyDescent="0.25">
      <c r="K54" s="87"/>
    </row>
    <row r="55" spans="11:11" x14ac:dyDescent="0.25">
      <c r="K55" s="87"/>
    </row>
    <row r="56" spans="11:11" x14ac:dyDescent="0.25">
      <c r="K56" s="87"/>
    </row>
    <row r="57" spans="11:11" x14ac:dyDescent="0.25">
      <c r="K57" s="87"/>
    </row>
    <row r="58" spans="11:11" x14ac:dyDescent="0.25">
      <c r="K58" s="87"/>
    </row>
    <row r="59" spans="11:11" x14ac:dyDescent="0.25">
      <c r="K59" s="87"/>
    </row>
    <row r="60" spans="11:11" x14ac:dyDescent="0.25">
      <c r="K60" s="87"/>
    </row>
    <row r="61" spans="11:11" x14ac:dyDescent="0.25">
      <c r="K61" s="87"/>
    </row>
    <row r="62" spans="11:11" x14ac:dyDescent="0.25">
      <c r="K62" s="87"/>
    </row>
    <row r="63" spans="11:11" x14ac:dyDescent="0.25">
      <c r="K63" s="87"/>
    </row>
    <row r="64" spans="11:11" x14ac:dyDescent="0.25">
      <c r="K64" s="87"/>
    </row>
    <row r="65" spans="11:11" x14ac:dyDescent="0.25">
      <c r="K65" s="87"/>
    </row>
    <row r="66" spans="11:11" x14ac:dyDescent="0.25">
      <c r="K66" s="87"/>
    </row>
    <row r="67" spans="11:11" x14ac:dyDescent="0.25">
      <c r="K67" s="87"/>
    </row>
    <row r="68" spans="11:11" x14ac:dyDescent="0.25">
      <c r="K68" s="87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7:C39"/>
    <mergeCell ref="L40:Q40"/>
    <mergeCell ref="C41:C44"/>
    <mergeCell ref="L45:Q45"/>
    <mergeCell ref="C35:D35"/>
    <mergeCell ref="E35:G35"/>
    <mergeCell ref="H35:J35"/>
    <mergeCell ref="L35:N35"/>
    <mergeCell ref="O35:Q3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6ADA-0F3E-49A0-9BBD-FCC97298CB3A}">
  <dimension ref="A2:U68"/>
  <sheetViews>
    <sheetView topLeftCell="A28" workbookViewId="0">
      <selection activeCell="Q12" activeCellId="3" sqref="L12 N12 O12 Q12"/>
    </sheetView>
  </sheetViews>
  <sheetFormatPr defaultRowHeight="15" x14ac:dyDescent="0.25"/>
  <cols>
    <col min="1" max="1" width="7.85546875" style="1" customWidth="1"/>
    <col min="2" max="2" width="11.5703125" style="1" customWidth="1"/>
    <col min="3" max="3" width="10.7109375" style="1" customWidth="1"/>
    <col min="4" max="4" width="12.140625" style="1" bestFit="1" customWidth="1"/>
    <col min="5" max="5" width="18.5703125" style="1" bestFit="1" customWidth="1"/>
    <col min="6" max="10" width="12" style="1" bestFit="1" customWidth="1"/>
    <col min="11" max="11" width="2.85546875" style="1" customWidth="1"/>
    <col min="12" max="12" width="10" style="1" bestFit="1" customWidth="1"/>
    <col min="13" max="17" width="9" style="1" bestFit="1" customWidth="1"/>
    <col min="18" max="18" width="9.140625" style="1"/>
    <col min="19" max="19" width="18.7109375" style="1" bestFit="1" customWidth="1"/>
    <col min="20" max="20" width="8" style="1" bestFit="1" customWidth="1"/>
    <col min="21" max="21" width="15.42578125" style="1" bestFit="1" customWidth="1"/>
    <col min="22" max="16384" width="9.140625" style="1"/>
  </cols>
  <sheetData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08" t="s">
        <v>0</v>
      </c>
      <c r="M2" s="108"/>
      <c r="N2" s="108"/>
      <c r="O2" s="108"/>
      <c r="P2" s="108"/>
      <c r="Q2" s="108"/>
      <c r="R2" s="9"/>
      <c r="S2" s="112" t="s">
        <v>24</v>
      </c>
      <c r="T2" s="14">
        <v>1000000</v>
      </c>
      <c r="U2" s="15" t="s">
        <v>25</v>
      </c>
    </row>
    <row r="3" spans="1:21" x14ac:dyDescent="0.25">
      <c r="A3" s="9"/>
      <c r="B3" s="113"/>
      <c r="C3" s="109" t="s">
        <v>1</v>
      </c>
      <c r="D3" s="109"/>
      <c r="E3" s="110" t="s">
        <v>3</v>
      </c>
      <c r="F3" s="110"/>
      <c r="G3" s="110"/>
      <c r="H3" s="111" t="s">
        <v>2</v>
      </c>
      <c r="I3" s="111"/>
      <c r="J3" s="111"/>
      <c r="K3" s="16"/>
      <c r="L3" s="110" t="s">
        <v>3</v>
      </c>
      <c r="M3" s="110"/>
      <c r="N3" s="110"/>
      <c r="O3" s="111" t="s">
        <v>2</v>
      </c>
      <c r="P3" s="111"/>
      <c r="Q3" s="111"/>
      <c r="R3" s="9"/>
      <c r="S3" s="112"/>
      <c r="T3" s="14">
        <v>1000</v>
      </c>
      <c r="U3" s="15" t="s">
        <v>26</v>
      </c>
    </row>
    <row r="4" spans="1:21" x14ac:dyDescent="0.25">
      <c r="A4" s="9"/>
      <c r="B4" s="113"/>
      <c r="C4" s="12" t="s">
        <v>4</v>
      </c>
      <c r="D4" s="17" t="s">
        <v>5</v>
      </c>
      <c r="E4" s="18" t="s">
        <v>6</v>
      </c>
      <c r="F4" s="19" t="s">
        <v>8</v>
      </c>
      <c r="G4" s="17" t="s">
        <v>7</v>
      </c>
      <c r="H4" s="18" t="s">
        <v>6</v>
      </c>
      <c r="I4" s="19" t="s">
        <v>8</v>
      </c>
      <c r="J4" s="17" t="s">
        <v>7</v>
      </c>
      <c r="K4" s="16"/>
      <c r="L4" s="18" t="s">
        <v>6</v>
      </c>
      <c r="M4" s="19" t="s">
        <v>8</v>
      </c>
      <c r="N4" s="17" t="s">
        <v>7</v>
      </c>
      <c r="O4" s="18" t="s">
        <v>6</v>
      </c>
      <c r="P4" s="19" t="s">
        <v>8</v>
      </c>
      <c r="Q4" s="17" t="s">
        <v>7</v>
      </c>
      <c r="R4" s="9"/>
      <c r="S4" s="9"/>
      <c r="T4" s="9"/>
      <c r="U4" s="9"/>
    </row>
    <row r="5" spans="1:21" x14ac:dyDescent="0.25">
      <c r="A5" s="9"/>
      <c r="B5" s="105" t="s">
        <v>9</v>
      </c>
      <c r="C5" s="20" t="s">
        <v>10</v>
      </c>
      <c r="D5" s="21">
        <v>2462933</v>
      </c>
      <c r="E5" s="20">
        <v>63190</v>
      </c>
      <c r="F5" s="20">
        <v>63134</v>
      </c>
      <c r="G5" s="20">
        <v>189426</v>
      </c>
      <c r="H5" s="20">
        <v>189426</v>
      </c>
      <c r="I5" s="53">
        <v>189426</v>
      </c>
      <c r="J5" s="20">
        <v>631465</v>
      </c>
      <c r="K5" s="16"/>
      <c r="L5" s="21">
        <v>2526123</v>
      </c>
      <c r="M5" s="21">
        <v>2526067</v>
      </c>
      <c r="N5" s="21">
        <v>2652359</v>
      </c>
      <c r="O5" s="21">
        <v>2652359</v>
      </c>
      <c r="P5" s="21">
        <v>2652359</v>
      </c>
      <c r="Q5" s="21">
        <v>3094398</v>
      </c>
      <c r="R5" s="9"/>
      <c r="S5" s="9"/>
      <c r="T5" s="9"/>
      <c r="U5" s="9"/>
    </row>
    <row r="6" spans="1:21" x14ac:dyDescent="0.25">
      <c r="A6" s="9"/>
      <c r="B6" s="105"/>
      <c r="C6" s="12" t="s">
        <v>11</v>
      </c>
      <c r="D6" s="13">
        <v>2715518</v>
      </c>
      <c r="E6" s="22">
        <v>126295</v>
      </c>
      <c r="F6" s="22">
        <v>63134</v>
      </c>
      <c r="G6" s="22">
        <v>315734</v>
      </c>
      <c r="H6" s="22">
        <v>378879</v>
      </c>
      <c r="I6" s="22">
        <v>378866</v>
      </c>
      <c r="J6" s="54">
        <v>884111</v>
      </c>
      <c r="K6" s="16"/>
      <c r="L6" s="13">
        <v>2841813</v>
      </c>
      <c r="M6" s="13">
        <v>2778652</v>
      </c>
      <c r="N6" s="13">
        <v>3031252</v>
      </c>
      <c r="O6" s="13">
        <v>3094397</v>
      </c>
      <c r="P6" s="13">
        <v>3094384</v>
      </c>
      <c r="Q6" s="13">
        <v>3599629</v>
      </c>
      <c r="R6" s="9"/>
      <c r="S6" s="9"/>
      <c r="T6" s="9"/>
      <c r="U6" s="9"/>
    </row>
    <row r="7" spans="1:21" x14ac:dyDescent="0.25">
      <c r="A7" s="9"/>
      <c r="B7" s="105"/>
      <c r="C7" s="20" t="s">
        <v>12</v>
      </c>
      <c r="D7" s="23">
        <v>3220690</v>
      </c>
      <c r="E7" s="20">
        <v>10887323</v>
      </c>
      <c r="F7" s="20" t="s">
        <v>13</v>
      </c>
      <c r="G7" s="20">
        <v>5241145</v>
      </c>
      <c r="H7" s="20">
        <v>6504070</v>
      </c>
      <c r="I7" s="20" t="s">
        <v>13</v>
      </c>
      <c r="J7" s="20">
        <v>5809462</v>
      </c>
      <c r="K7" s="16"/>
      <c r="L7" s="20">
        <v>14108013</v>
      </c>
      <c r="M7" s="20" t="s">
        <v>13</v>
      </c>
      <c r="N7" s="20">
        <v>8461835</v>
      </c>
      <c r="O7" s="20">
        <v>9724760</v>
      </c>
      <c r="P7" s="20" t="s">
        <v>13</v>
      </c>
      <c r="Q7" s="20">
        <v>9030152</v>
      </c>
      <c r="R7" s="9"/>
      <c r="S7" s="9"/>
      <c r="T7" s="9"/>
      <c r="U7" s="9"/>
    </row>
    <row r="8" spans="1:21" x14ac:dyDescent="0.25">
      <c r="A8" s="9"/>
      <c r="B8" s="24"/>
      <c r="C8" s="24"/>
      <c r="D8" s="24"/>
      <c r="E8" s="24"/>
      <c r="F8" s="24"/>
      <c r="G8" s="24"/>
      <c r="H8" s="24"/>
      <c r="I8" s="24"/>
      <c r="J8" s="24"/>
      <c r="K8" s="16"/>
      <c r="L8" s="10"/>
      <c r="M8" s="10"/>
      <c r="N8" s="10"/>
      <c r="O8" s="10"/>
      <c r="P8" s="10"/>
      <c r="Q8" s="10"/>
      <c r="R8" s="9"/>
      <c r="S8" s="109" t="s">
        <v>27</v>
      </c>
      <c r="T8" s="109"/>
      <c r="U8" s="109"/>
    </row>
    <row r="9" spans="1:21" x14ac:dyDescent="0.25">
      <c r="A9" s="9"/>
      <c r="B9" s="105" t="s">
        <v>14</v>
      </c>
      <c r="C9" s="20" t="s">
        <v>15</v>
      </c>
      <c r="D9" s="20">
        <v>6.2</v>
      </c>
      <c r="E9" s="20">
        <v>10.9</v>
      </c>
      <c r="F9" s="20">
        <v>10.9</v>
      </c>
      <c r="G9" s="20">
        <v>14.1</v>
      </c>
      <c r="H9" s="20">
        <v>12.5</v>
      </c>
      <c r="I9" s="20">
        <v>9.4</v>
      </c>
      <c r="J9" s="20">
        <v>17.2</v>
      </c>
      <c r="K9" s="16"/>
      <c r="L9" s="20">
        <v>17.100000000000001</v>
      </c>
      <c r="M9" s="20">
        <v>17.100000000000001</v>
      </c>
      <c r="N9" s="20">
        <v>20.3</v>
      </c>
      <c r="O9" s="20">
        <v>18.7</v>
      </c>
      <c r="P9" s="20">
        <v>15.6</v>
      </c>
      <c r="Q9" s="20">
        <v>23.4</v>
      </c>
      <c r="R9" s="9"/>
      <c r="S9" s="109"/>
      <c r="T9" s="109"/>
      <c r="U9" s="109"/>
    </row>
    <row r="10" spans="1:21" x14ac:dyDescent="0.25">
      <c r="A10" s="9"/>
      <c r="B10" s="105"/>
      <c r="C10" s="22" t="s">
        <v>11</v>
      </c>
      <c r="D10" s="22">
        <v>4.5999999999999996</v>
      </c>
      <c r="E10" s="22">
        <v>2</v>
      </c>
      <c r="F10" s="22">
        <v>3.2</v>
      </c>
      <c r="G10" s="22">
        <v>3.2</v>
      </c>
      <c r="H10" s="22">
        <v>3.2</v>
      </c>
      <c r="I10" s="22">
        <v>4.7</v>
      </c>
      <c r="J10" s="22">
        <v>6.3</v>
      </c>
      <c r="K10" s="16"/>
      <c r="L10" s="22">
        <v>6.6</v>
      </c>
      <c r="M10" s="25">
        <v>7.8</v>
      </c>
      <c r="N10" s="25">
        <v>7.8</v>
      </c>
      <c r="O10" s="22">
        <v>7.8</v>
      </c>
      <c r="P10" s="22">
        <v>9.3000000000000007</v>
      </c>
      <c r="Q10" s="22">
        <v>10.9</v>
      </c>
      <c r="R10" s="9"/>
      <c r="S10" s="26" t="s">
        <v>28</v>
      </c>
      <c r="T10" s="113"/>
      <c r="U10" s="27" t="s">
        <v>29</v>
      </c>
    </row>
    <row r="11" spans="1:21" x14ac:dyDescent="0.25">
      <c r="A11" s="9"/>
      <c r="B11" s="105"/>
      <c r="C11" s="28" t="s">
        <v>16</v>
      </c>
      <c r="D11" s="28">
        <v>9.9</v>
      </c>
      <c r="E11" s="20">
        <v>8.5</v>
      </c>
      <c r="F11" s="20">
        <v>8.6</v>
      </c>
      <c r="G11" s="20">
        <v>10.9</v>
      </c>
      <c r="H11" s="20">
        <v>9.1999999999999993</v>
      </c>
      <c r="I11" s="20">
        <v>9.1</v>
      </c>
      <c r="J11" s="20">
        <v>13.6</v>
      </c>
      <c r="K11" s="16"/>
      <c r="L11" s="28">
        <v>18.399999999999999</v>
      </c>
      <c r="M11" s="28">
        <v>18.5</v>
      </c>
      <c r="N11" s="28">
        <v>20.8</v>
      </c>
      <c r="O11" s="28">
        <v>19.100000000000001</v>
      </c>
      <c r="P11" s="28">
        <v>19</v>
      </c>
      <c r="Q11" s="28">
        <v>23.5</v>
      </c>
      <c r="R11" s="9"/>
      <c r="S11" s="27" t="s">
        <v>30</v>
      </c>
      <c r="T11" s="113"/>
      <c r="U11" s="27" t="s">
        <v>31</v>
      </c>
    </row>
    <row r="12" spans="1:21" x14ac:dyDescent="0.25">
      <c r="A12" s="9"/>
      <c r="B12" s="105"/>
      <c r="C12" s="22" t="s">
        <v>12</v>
      </c>
      <c r="D12" s="22">
        <v>7</v>
      </c>
      <c r="E12" s="22">
        <v>18.399999999999999</v>
      </c>
      <c r="F12" s="22" t="s">
        <v>13</v>
      </c>
      <c r="G12" s="22">
        <v>18.43</v>
      </c>
      <c r="H12" s="22">
        <v>18.41</v>
      </c>
      <c r="I12" s="22" t="s">
        <v>13</v>
      </c>
      <c r="J12" s="22">
        <v>18.420000000000002</v>
      </c>
      <c r="K12" s="16"/>
      <c r="L12" s="22">
        <v>25.4</v>
      </c>
      <c r="M12" s="22" t="s">
        <v>13</v>
      </c>
      <c r="N12" s="22">
        <v>25.43</v>
      </c>
      <c r="O12" s="22">
        <v>25.41</v>
      </c>
      <c r="P12" s="22" t="s">
        <v>13</v>
      </c>
      <c r="Q12" s="22">
        <v>25.42</v>
      </c>
      <c r="R12" s="9"/>
      <c r="S12" s="26" t="s">
        <v>32</v>
      </c>
      <c r="T12" s="113"/>
      <c r="U12" s="27" t="s">
        <v>33</v>
      </c>
    </row>
    <row r="13" spans="1:21" x14ac:dyDescent="0.25">
      <c r="A13" s="9"/>
      <c r="B13" s="24"/>
      <c r="C13" s="24"/>
      <c r="D13" s="24"/>
      <c r="E13" s="24"/>
      <c r="F13" s="24"/>
      <c r="G13" s="24"/>
      <c r="H13" s="24"/>
      <c r="I13" s="24"/>
      <c r="J13" s="24"/>
      <c r="K13" s="16"/>
      <c r="L13" s="10"/>
      <c r="M13" s="10"/>
      <c r="N13" s="10"/>
      <c r="O13" s="10"/>
      <c r="P13" s="10"/>
      <c r="Q13" s="10"/>
      <c r="R13" s="9"/>
      <c r="S13" s="26"/>
      <c r="T13" s="113"/>
      <c r="U13" s="27"/>
    </row>
    <row r="14" spans="1:2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5"/>
      <c r="M14" s="15"/>
      <c r="N14" s="15"/>
      <c r="O14" s="15"/>
      <c r="P14" s="15"/>
      <c r="Q14" s="15"/>
      <c r="R14" s="9"/>
      <c r="S14" s="109" t="s">
        <v>34</v>
      </c>
      <c r="T14" s="109"/>
      <c r="U14" s="27" t="s">
        <v>35</v>
      </c>
    </row>
    <row r="15" spans="1:21" x14ac:dyDescent="0.25">
      <c r="A15" s="9"/>
      <c r="B15" s="9"/>
      <c r="C15" s="106" t="s">
        <v>17</v>
      </c>
      <c r="D15" s="106"/>
      <c r="E15" s="106"/>
      <c r="F15" s="106"/>
      <c r="G15" s="106"/>
      <c r="H15" s="106"/>
      <c r="I15" s="106"/>
      <c r="J15" s="106"/>
      <c r="K15" s="16"/>
      <c r="L15" s="106" t="s">
        <v>17</v>
      </c>
      <c r="M15" s="106"/>
      <c r="N15" s="106"/>
      <c r="O15" s="106"/>
      <c r="P15" s="106"/>
      <c r="Q15" s="106"/>
      <c r="R15" s="9"/>
      <c r="S15" s="9"/>
      <c r="T15" s="9"/>
      <c r="U15" s="9"/>
    </row>
    <row r="16" spans="1:21" x14ac:dyDescent="0.25">
      <c r="A16" s="9"/>
      <c r="B16" s="9"/>
      <c r="C16" s="109" t="s">
        <v>1</v>
      </c>
      <c r="D16" s="109"/>
      <c r="E16" s="110" t="s">
        <v>3</v>
      </c>
      <c r="F16" s="110"/>
      <c r="G16" s="110"/>
      <c r="H16" s="111" t="s">
        <v>2</v>
      </c>
      <c r="I16" s="111"/>
      <c r="J16" s="111"/>
      <c r="K16" s="16"/>
      <c r="L16" s="108" t="s">
        <v>0</v>
      </c>
      <c r="M16" s="108"/>
      <c r="N16" s="108"/>
      <c r="O16" s="108"/>
      <c r="P16" s="108"/>
      <c r="Q16" s="108"/>
      <c r="R16" s="9"/>
      <c r="S16" s="9"/>
      <c r="T16" s="9"/>
      <c r="U16" s="9"/>
    </row>
    <row r="17" spans="3:17" x14ac:dyDescent="0.25">
      <c r="C17" s="29"/>
      <c r="D17" s="12" t="s">
        <v>4</v>
      </c>
      <c r="E17" s="18" t="s">
        <v>6</v>
      </c>
      <c r="F17" s="19" t="s">
        <v>8</v>
      </c>
      <c r="G17" s="17" t="s">
        <v>7</v>
      </c>
      <c r="H17" s="18" t="s">
        <v>6</v>
      </c>
      <c r="I17" s="19" t="s">
        <v>8</v>
      </c>
      <c r="J17" s="17" t="s">
        <v>7</v>
      </c>
      <c r="K17" s="16"/>
      <c r="L17" s="18" t="s">
        <v>6</v>
      </c>
      <c r="M17" s="19" t="s">
        <v>8</v>
      </c>
      <c r="N17" s="17" t="s">
        <v>7</v>
      </c>
      <c r="O17" s="18" t="s">
        <v>6</v>
      </c>
      <c r="P17" s="19" t="s">
        <v>8</v>
      </c>
      <c r="Q17" s="17" t="s">
        <v>7</v>
      </c>
    </row>
    <row r="18" spans="3:17" x14ac:dyDescent="0.25">
      <c r="C18" s="105" t="s">
        <v>9</v>
      </c>
      <c r="D18" s="20" t="s">
        <v>10</v>
      </c>
      <c r="E18" s="20">
        <v>15.825288811520799</v>
      </c>
      <c r="F18" s="20">
        <v>15.8393258782906</v>
      </c>
      <c r="G18" s="20">
        <v>5.27910635287658</v>
      </c>
      <c r="H18" s="20">
        <v>5.27910635287658</v>
      </c>
      <c r="I18" s="20">
        <v>5.27910635287658</v>
      </c>
      <c r="J18" s="20">
        <v>1.5836190446026299</v>
      </c>
      <c r="K18" s="16"/>
      <c r="L18" s="20">
        <v>6.3189999999999996E-2</v>
      </c>
      <c r="M18" s="20">
        <v>6.3133999999999996E-2</v>
      </c>
      <c r="N18" s="20">
        <v>0.18942600000000001</v>
      </c>
      <c r="O18" s="20">
        <v>0.18942600000000001</v>
      </c>
      <c r="P18" s="20">
        <v>0.18942600000000001</v>
      </c>
      <c r="Q18" s="20">
        <v>0.63146500000000005</v>
      </c>
    </row>
    <row r="19" spans="3:17" x14ac:dyDescent="0.25">
      <c r="C19" s="105"/>
      <c r="D19" s="12" t="s">
        <v>11</v>
      </c>
      <c r="E19" s="54">
        <v>7.9179698325349399</v>
      </c>
      <c r="F19" s="54">
        <v>15.8393258782906</v>
      </c>
      <c r="G19" s="54">
        <v>3.1672230421810799</v>
      </c>
      <c r="H19" s="54">
        <v>2.6393650743377202</v>
      </c>
      <c r="I19" s="54">
        <v>2.6394556386690802</v>
      </c>
      <c r="J19" s="54">
        <v>1.1310796947442101</v>
      </c>
      <c r="K19" s="16"/>
      <c r="L19" s="22">
        <v>0.12629499999999999</v>
      </c>
      <c r="M19" s="22">
        <v>6.3133999999999996E-2</v>
      </c>
      <c r="N19" s="22">
        <v>0.31573400000000001</v>
      </c>
      <c r="O19" s="22">
        <v>0.37887900000000002</v>
      </c>
      <c r="P19" s="22">
        <v>0.37886599999999998</v>
      </c>
      <c r="Q19" s="22">
        <v>0.88411099999999998</v>
      </c>
    </row>
    <row r="20" spans="3:17" x14ac:dyDescent="0.25">
      <c r="C20" s="105"/>
      <c r="D20" s="106" t="s">
        <v>36</v>
      </c>
      <c r="E20" s="106"/>
      <c r="F20" s="106"/>
      <c r="G20" s="106"/>
      <c r="H20" s="106"/>
      <c r="I20" s="106"/>
      <c r="J20" s="106"/>
      <c r="K20" s="16"/>
      <c r="L20" s="106" t="s">
        <v>36</v>
      </c>
      <c r="M20" s="106"/>
      <c r="N20" s="106"/>
      <c r="O20" s="106"/>
      <c r="P20" s="106"/>
      <c r="Q20" s="106"/>
    </row>
    <row r="21" spans="3:17" x14ac:dyDescent="0.25">
      <c r="C21" s="105"/>
      <c r="D21" s="20" t="s">
        <v>12</v>
      </c>
      <c r="E21" s="20">
        <v>9.1849943278067503E-2</v>
      </c>
      <c r="F21" s="20" t="s">
        <v>13</v>
      </c>
      <c r="G21" s="20">
        <v>0.190798003108099</v>
      </c>
      <c r="H21" s="20">
        <v>0.153749882765714</v>
      </c>
      <c r="I21" s="20" t="s">
        <v>13</v>
      </c>
      <c r="J21" s="20">
        <v>0.172132978923005</v>
      </c>
      <c r="K21" s="16"/>
      <c r="L21" s="20">
        <v>10.887323</v>
      </c>
      <c r="M21" s="20" t="s">
        <v>13</v>
      </c>
      <c r="N21" s="20">
        <v>5.2411450000000004</v>
      </c>
      <c r="O21" s="20">
        <v>6.5040699999999996</v>
      </c>
      <c r="P21" s="20" t="s">
        <v>13</v>
      </c>
      <c r="Q21" s="20">
        <v>5.8094619999999999</v>
      </c>
    </row>
    <row r="22" spans="3:17" x14ac:dyDescent="0.25">
      <c r="C22" s="24"/>
      <c r="D22" s="24"/>
      <c r="E22" s="24"/>
      <c r="F22" s="24"/>
      <c r="G22" s="24"/>
      <c r="H22" s="24"/>
      <c r="I22" s="24"/>
      <c r="J22" s="24"/>
      <c r="K22" s="16"/>
      <c r="L22" s="107"/>
      <c r="M22" s="107"/>
      <c r="N22" s="107"/>
      <c r="O22" s="107"/>
      <c r="P22" s="107"/>
      <c r="Q22" s="107"/>
    </row>
    <row r="23" spans="3:17" x14ac:dyDescent="0.25">
      <c r="C23" s="105" t="s">
        <v>14</v>
      </c>
      <c r="D23" s="20" t="s">
        <v>15</v>
      </c>
      <c r="E23" s="20">
        <v>917.43119266054998</v>
      </c>
      <c r="F23" s="20">
        <v>917.43119266054998</v>
      </c>
      <c r="G23" s="20">
        <v>709.21985815602795</v>
      </c>
      <c r="H23" s="20">
        <v>534.75935828877004</v>
      </c>
      <c r="I23" s="20">
        <v>1063.8297872340399</v>
      </c>
      <c r="J23" s="20">
        <v>581.39534883720899</v>
      </c>
      <c r="K23" s="16"/>
      <c r="L23" s="20">
        <v>1.09E-2</v>
      </c>
      <c r="M23" s="20">
        <v>1.09E-2</v>
      </c>
      <c r="N23" s="20">
        <v>1.41E-2</v>
      </c>
      <c r="O23" s="20">
        <v>1.8700000000000001E-2</v>
      </c>
      <c r="P23" s="20">
        <v>9.4000000000000004E-3</v>
      </c>
      <c r="Q23" s="20">
        <v>1.72E-2</v>
      </c>
    </row>
    <row r="24" spans="3:17" x14ac:dyDescent="0.25">
      <c r="C24" s="105"/>
      <c r="D24" s="22" t="s">
        <v>11</v>
      </c>
      <c r="E24" s="54">
        <v>5000</v>
      </c>
      <c r="F24" s="54">
        <v>3125</v>
      </c>
      <c r="G24" s="54">
        <v>3125</v>
      </c>
      <c r="H24" s="54">
        <v>1282.0512820512799</v>
      </c>
      <c r="I24" s="54">
        <v>2127.6595744680799</v>
      </c>
      <c r="J24" s="54">
        <v>1587.30158730159</v>
      </c>
      <c r="K24" s="16"/>
      <c r="L24" s="25">
        <v>2E-3</v>
      </c>
      <c r="M24" s="22">
        <v>3.2000000000000002E-3</v>
      </c>
      <c r="N24" s="25">
        <v>3.2000000000000002E-3</v>
      </c>
      <c r="O24" s="25">
        <v>7.7999999999999996E-3</v>
      </c>
      <c r="P24" s="25">
        <v>4.7000000000000002E-3</v>
      </c>
      <c r="Q24" s="25">
        <v>6.3E-3</v>
      </c>
    </row>
    <row r="25" spans="3:17" x14ac:dyDescent="0.25">
      <c r="C25" s="105"/>
      <c r="D25" s="22" t="s">
        <v>16</v>
      </c>
      <c r="E25" s="20">
        <v>1176.4705882352901</v>
      </c>
      <c r="F25" s="20">
        <v>1162.79069767442</v>
      </c>
      <c r="G25" s="20">
        <v>917.43119266054998</v>
      </c>
      <c r="H25" s="20">
        <v>523.56020942408395</v>
      </c>
      <c r="I25" s="20">
        <v>1098.9010989011001</v>
      </c>
      <c r="J25" s="20">
        <v>735.29411764705901</v>
      </c>
      <c r="K25" s="16"/>
      <c r="L25" s="21">
        <v>8.5000000000000006E-3</v>
      </c>
      <c r="M25" s="20">
        <v>8.6E-3</v>
      </c>
      <c r="N25" s="21">
        <v>1.09E-2</v>
      </c>
      <c r="O25" s="21">
        <v>1.9099999999999999E-2</v>
      </c>
      <c r="P25" s="21">
        <v>9.1000000000000004E-3</v>
      </c>
      <c r="Q25" s="21">
        <v>1.3599999999999999E-2</v>
      </c>
    </row>
    <row r="26" spans="3:17" x14ac:dyDescent="0.25">
      <c r="C26" s="105"/>
      <c r="D26" s="106" t="s">
        <v>36</v>
      </c>
      <c r="E26" s="106"/>
      <c r="F26" s="106"/>
      <c r="G26" s="106"/>
      <c r="H26" s="106"/>
      <c r="I26" s="106"/>
      <c r="J26" s="106"/>
      <c r="K26" s="16"/>
      <c r="L26" s="106" t="s">
        <v>36</v>
      </c>
      <c r="M26" s="106"/>
      <c r="N26" s="106"/>
      <c r="O26" s="106"/>
      <c r="P26" s="106"/>
      <c r="Q26" s="106"/>
    </row>
    <row r="27" spans="3:17" x14ac:dyDescent="0.25">
      <c r="C27" s="105"/>
      <c r="D27" s="20" t="s">
        <v>12</v>
      </c>
      <c r="E27" s="20">
        <v>543.47826086956502</v>
      </c>
      <c r="F27" s="20" t="s">
        <v>13</v>
      </c>
      <c r="G27" s="20">
        <v>542.593597395551</v>
      </c>
      <c r="H27" s="20">
        <v>543.18305268875599</v>
      </c>
      <c r="I27" s="20" t="s">
        <v>13</v>
      </c>
      <c r="J27" s="20">
        <v>542.88816503800194</v>
      </c>
      <c r="K27" s="16"/>
      <c r="L27" s="20">
        <v>1.84E-2</v>
      </c>
      <c r="M27" s="20" t="s">
        <v>13</v>
      </c>
      <c r="N27" s="20">
        <v>1.8429999999999998E-2</v>
      </c>
      <c r="O27" s="20">
        <v>1.8409999999999999E-2</v>
      </c>
      <c r="P27" s="20" t="s">
        <v>13</v>
      </c>
      <c r="Q27" s="20">
        <v>1.8419999999999999E-2</v>
      </c>
    </row>
    <row r="28" spans="3:17" x14ac:dyDescent="0.25">
      <c r="C28" s="24"/>
      <c r="D28" s="24"/>
      <c r="E28" s="24"/>
      <c r="F28" s="24"/>
      <c r="G28" s="24"/>
      <c r="H28" s="24"/>
      <c r="I28" s="24"/>
      <c r="J28" s="24"/>
      <c r="K28" s="16"/>
      <c r="L28" s="107"/>
      <c r="M28" s="107"/>
      <c r="N28" s="107"/>
      <c r="O28" s="107"/>
      <c r="P28" s="107"/>
      <c r="Q28" s="107"/>
    </row>
    <row r="29" spans="3:17" x14ac:dyDescent="0.25">
      <c r="C29" s="9"/>
      <c r="D29" s="9"/>
      <c r="E29" s="9"/>
      <c r="F29" s="9"/>
      <c r="G29" s="9"/>
      <c r="H29" s="9"/>
      <c r="I29" s="9"/>
      <c r="J29" s="9"/>
      <c r="K29" s="16"/>
      <c r="L29" s="15"/>
      <c r="M29" s="15"/>
      <c r="N29" s="15"/>
      <c r="O29" s="15"/>
      <c r="P29" s="15"/>
      <c r="Q29" s="15"/>
    </row>
    <row r="30" spans="3:17" x14ac:dyDescent="0.25">
      <c r="C30" s="106" t="s">
        <v>18</v>
      </c>
      <c r="D30" s="106" t="s">
        <v>19</v>
      </c>
      <c r="E30" s="30" t="s">
        <v>20</v>
      </c>
      <c r="F30" s="9"/>
      <c r="G30" s="15"/>
      <c r="H30" s="15"/>
      <c r="I30" s="9"/>
      <c r="J30" s="9"/>
      <c r="K30" s="9"/>
      <c r="L30" s="15"/>
      <c r="M30" s="15"/>
      <c r="N30" s="15"/>
      <c r="O30" s="15"/>
      <c r="P30" s="15"/>
      <c r="Q30" s="15"/>
    </row>
    <row r="31" spans="3:17" x14ac:dyDescent="0.25">
      <c r="C31" s="31" t="s">
        <v>21</v>
      </c>
      <c r="D31" s="13">
        <v>16</v>
      </c>
      <c r="E31" s="13">
        <v>1</v>
      </c>
      <c r="F31" s="9"/>
      <c r="G31" s="15"/>
      <c r="H31" s="15"/>
      <c r="I31" s="9"/>
      <c r="J31" s="9"/>
      <c r="K31" s="9"/>
      <c r="L31" s="15"/>
      <c r="M31" s="15"/>
      <c r="N31" s="15"/>
      <c r="O31" s="15"/>
      <c r="P31" s="15"/>
      <c r="Q31" s="15"/>
    </row>
    <row r="32" spans="3:17" x14ac:dyDescent="0.25">
      <c r="C32" s="11" t="s">
        <v>22</v>
      </c>
      <c r="D32" s="13">
        <v>3800</v>
      </c>
      <c r="E32" s="13">
        <v>10</v>
      </c>
      <c r="F32" s="9"/>
      <c r="G32" s="9"/>
      <c r="H32" s="9"/>
      <c r="I32" s="9"/>
      <c r="J32" s="9"/>
      <c r="K32" s="9"/>
      <c r="L32" s="15"/>
      <c r="M32" s="15"/>
      <c r="N32" s="15"/>
      <c r="O32" s="15"/>
      <c r="P32" s="15"/>
      <c r="Q32" s="15"/>
    </row>
    <row r="33" spans="1:17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06" t="s">
        <v>23</v>
      </c>
      <c r="M33" s="106"/>
      <c r="N33" s="106"/>
      <c r="O33" s="106"/>
      <c r="P33" s="106"/>
      <c r="Q33" s="106"/>
    </row>
    <row r="34" spans="1:17" x14ac:dyDescent="0.25">
      <c r="A34" s="9"/>
      <c r="B34" s="9"/>
      <c r="C34" s="106" t="s">
        <v>23</v>
      </c>
      <c r="D34" s="106"/>
      <c r="E34" s="106"/>
      <c r="F34" s="106"/>
      <c r="G34" s="106"/>
      <c r="H34" s="106"/>
      <c r="I34" s="106"/>
      <c r="J34" s="106"/>
      <c r="K34" s="9"/>
      <c r="L34" s="108" t="s">
        <v>0</v>
      </c>
      <c r="M34" s="108"/>
      <c r="N34" s="108"/>
      <c r="O34" s="108"/>
      <c r="P34" s="108"/>
      <c r="Q34" s="108"/>
    </row>
    <row r="35" spans="1:17" x14ac:dyDescent="0.25">
      <c r="A35" s="9"/>
      <c r="B35" s="9"/>
      <c r="C35" s="109" t="s">
        <v>1</v>
      </c>
      <c r="D35" s="109"/>
      <c r="E35" s="110" t="s">
        <v>3</v>
      </c>
      <c r="F35" s="110"/>
      <c r="G35" s="110"/>
      <c r="H35" s="111" t="s">
        <v>2</v>
      </c>
      <c r="I35" s="111"/>
      <c r="J35" s="111"/>
      <c r="K35" s="9"/>
      <c r="L35" s="110" t="s">
        <v>3</v>
      </c>
      <c r="M35" s="110"/>
      <c r="N35" s="110"/>
      <c r="O35" s="111" t="s">
        <v>2</v>
      </c>
      <c r="P35" s="111"/>
      <c r="Q35" s="111"/>
    </row>
    <row r="36" spans="1:17" x14ac:dyDescent="0.25">
      <c r="A36" s="9"/>
      <c r="B36" s="9"/>
      <c r="C36" s="29"/>
      <c r="D36" s="12" t="s">
        <v>4</v>
      </c>
      <c r="E36" s="18" t="s">
        <v>6</v>
      </c>
      <c r="F36" s="19" t="s">
        <v>8</v>
      </c>
      <c r="G36" s="17" t="s">
        <v>7</v>
      </c>
      <c r="H36" s="18" t="s">
        <v>6</v>
      </c>
      <c r="I36" s="19" t="s">
        <v>8</v>
      </c>
      <c r="J36" s="17" t="s">
        <v>7</v>
      </c>
      <c r="K36" s="9"/>
      <c r="L36" s="18" t="s">
        <v>6</v>
      </c>
      <c r="M36" s="19" t="s">
        <v>8</v>
      </c>
      <c r="N36" s="17" t="s">
        <v>7</v>
      </c>
      <c r="O36" s="18" t="s">
        <v>6</v>
      </c>
      <c r="P36" s="19" t="s">
        <v>8</v>
      </c>
      <c r="Q36" s="17" t="s">
        <v>7</v>
      </c>
    </row>
    <row r="37" spans="1:17" x14ac:dyDescent="0.25">
      <c r="A37" s="9"/>
      <c r="B37" s="9"/>
      <c r="C37" s="105" t="s">
        <v>9</v>
      </c>
      <c r="D37" s="20" t="s">
        <v>10</v>
      </c>
      <c r="E37" s="20">
        <v>1.0110399999999999</v>
      </c>
      <c r="F37" s="20">
        <v>1.0101439999999999</v>
      </c>
      <c r="G37" s="20">
        <v>3.0308160000000002</v>
      </c>
      <c r="H37" s="20">
        <v>3.0308160000000002</v>
      </c>
      <c r="I37" s="20">
        <v>3.0308160000000002</v>
      </c>
      <c r="J37" s="20">
        <v>10.103440000000001</v>
      </c>
      <c r="K37" s="9"/>
      <c r="L37" s="20">
        <v>6.3189999999999996E-2</v>
      </c>
      <c r="M37" s="20">
        <v>6.3133999999999996E-2</v>
      </c>
      <c r="N37" s="20">
        <v>0.18942600000000001</v>
      </c>
      <c r="O37" s="20">
        <v>0.18942600000000001</v>
      </c>
      <c r="P37" s="20">
        <v>0.18942600000000001</v>
      </c>
      <c r="Q37" s="20">
        <v>0.63146500000000005</v>
      </c>
    </row>
    <row r="38" spans="1:17" x14ac:dyDescent="0.25">
      <c r="A38" s="9"/>
      <c r="B38" s="9"/>
      <c r="C38" s="105"/>
      <c r="D38" s="12" t="s">
        <v>11</v>
      </c>
      <c r="E38" s="54">
        <v>2.0207199999999998</v>
      </c>
      <c r="F38" s="54">
        <v>1.0101439999999999</v>
      </c>
      <c r="G38" s="54">
        <v>5.0517440000000002</v>
      </c>
      <c r="H38" s="54">
        <v>6.0620640000000003</v>
      </c>
      <c r="I38" s="54">
        <v>6.0618559999999997</v>
      </c>
      <c r="J38" s="54">
        <v>14.145776</v>
      </c>
      <c r="K38" s="9"/>
      <c r="L38" s="22">
        <v>0.12629499999999999</v>
      </c>
      <c r="M38" s="22">
        <v>6.3133999999999996E-2</v>
      </c>
      <c r="N38" s="22">
        <v>0.31573400000000001</v>
      </c>
      <c r="O38" s="22">
        <v>0.37887900000000002</v>
      </c>
      <c r="P38" s="22">
        <v>0.37886599999999998</v>
      </c>
      <c r="Q38" s="22">
        <v>0.88411099999999998</v>
      </c>
    </row>
    <row r="39" spans="1:17" x14ac:dyDescent="0.25">
      <c r="A39" s="9"/>
      <c r="B39" s="9"/>
      <c r="C39" s="105"/>
      <c r="D39" s="20" t="s">
        <v>12</v>
      </c>
      <c r="E39" s="20">
        <v>174.197168</v>
      </c>
      <c r="F39" s="20" t="s">
        <v>13</v>
      </c>
      <c r="G39" s="20">
        <v>83.858320000000006</v>
      </c>
      <c r="H39" s="20">
        <v>104.06511999999999</v>
      </c>
      <c r="I39" s="20" t="s">
        <v>13</v>
      </c>
      <c r="J39" s="20">
        <v>92.951391999999998</v>
      </c>
      <c r="K39" s="14"/>
      <c r="L39" s="20">
        <v>10.887323</v>
      </c>
      <c r="M39" s="20" t="s">
        <v>13</v>
      </c>
      <c r="N39" s="20">
        <v>5.2411450000000004</v>
      </c>
      <c r="O39" s="20">
        <v>6.5040699999999996</v>
      </c>
      <c r="P39" s="20" t="s">
        <v>13</v>
      </c>
      <c r="Q39" s="20">
        <v>5.8094619999999999</v>
      </c>
    </row>
    <row r="40" spans="1:17" x14ac:dyDescent="0.25">
      <c r="A40" s="9"/>
      <c r="B40" s="9"/>
      <c r="C40" s="24"/>
      <c r="D40" s="24"/>
      <c r="E40" s="24"/>
      <c r="F40" s="24"/>
      <c r="G40" s="24"/>
      <c r="H40" s="24"/>
      <c r="I40" s="24"/>
      <c r="J40" s="24"/>
      <c r="K40" s="9"/>
      <c r="L40" s="107"/>
      <c r="M40" s="107"/>
      <c r="N40" s="107"/>
      <c r="O40" s="107"/>
      <c r="P40" s="107"/>
      <c r="Q40" s="107"/>
    </row>
    <row r="41" spans="1:17" x14ac:dyDescent="0.25">
      <c r="A41" s="9"/>
      <c r="B41" s="9"/>
      <c r="C41" s="105" t="s">
        <v>14</v>
      </c>
      <c r="D41" s="20" t="s">
        <v>15</v>
      </c>
      <c r="E41" s="20">
        <v>4.1420000000000003</v>
      </c>
      <c r="F41" s="20">
        <v>4.1420000000000003</v>
      </c>
      <c r="G41" s="20">
        <v>5.3579999999999997</v>
      </c>
      <c r="H41" s="20">
        <v>7.1059999999999999</v>
      </c>
      <c r="I41" s="20">
        <v>3.5720000000000001</v>
      </c>
      <c r="J41" s="20">
        <v>6.5359999999999996</v>
      </c>
      <c r="K41" s="9"/>
      <c r="L41" s="20">
        <v>1.09E-2</v>
      </c>
      <c r="M41" s="20">
        <v>1.09E-2</v>
      </c>
      <c r="N41" s="20">
        <v>1.41E-2</v>
      </c>
      <c r="O41" s="20">
        <v>1.8700000000000001E-2</v>
      </c>
      <c r="P41" s="20">
        <v>9.4000000000000004E-3</v>
      </c>
      <c r="Q41" s="20">
        <v>1.72E-2</v>
      </c>
    </row>
    <row r="42" spans="1:17" x14ac:dyDescent="0.25">
      <c r="A42" s="9"/>
      <c r="B42" s="9"/>
      <c r="C42" s="105"/>
      <c r="D42" s="22" t="s">
        <v>11</v>
      </c>
      <c r="E42" s="54">
        <v>0.76</v>
      </c>
      <c r="F42" s="54">
        <v>1.216</v>
      </c>
      <c r="G42" s="54">
        <v>1.216</v>
      </c>
      <c r="H42" s="54">
        <v>2.964</v>
      </c>
      <c r="I42" s="54">
        <v>1.786</v>
      </c>
      <c r="J42" s="54">
        <v>2.3940000000000001</v>
      </c>
      <c r="K42" s="9"/>
      <c r="L42" s="22">
        <v>2E-3</v>
      </c>
      <c r="M42" s="22">
        <v>3.2000000000000002E-3</v>
      </c>
      <c r="N42" s="22">
        <v>3.2000000000000002E-3</v>
      </c>
      <c r="O42" s="22">
        <v>7.7999999999999996E-3</v>
      </c>
      <c r="P42" s="22">
        <v>4.7000000000000002E-3</v>
      </c>
      <c r="Q42" s="22">
        <v>6.3E-3</v>
      </c>
    </row>
    <row r="43" spans="1:17" x14ac:dyDescent="0.25">
      <c r="A43" s="9"/>
      <c r="B43" s="9"/>
      <c r="C43" s="105"/>
      <c r="D43" s="53" t="s">
        <v>16</v>
      </c>
      <c r="E43" s="20">
        <v>3.23</v>
      </c>
      <c r="F43" s="20">
        <v>3.2679999999999998</v>
      </c>
      <c r="G43" s="20">
        <v>4.1420000000000003</v>
      </c>
      <c r="H43" s="20">
        <v>7.258</v>
      </c>
      <c r="I43" s="20">
        <v>3.4580000000000002</v>
      </c>
      <c r="J43" s="20">
        <v>5.1680000000000001</v>
      </c>
      <c r="K43" s="9"/>
      <c r="L43" s="20">
        <v>8.5000000000000006E-3</v>
      </c>
      <c r="M43" s="20">
        <v>8.6E-3</v>
      </c>
      <c r="N43" s="20">
        <v>1.09E-2</v>
      </c>
      <c r="O43" s="20">
        <v>1.9099999999999999E-2</v>
      </c>
      <c r="P43" s="20">
        <v>9.1000000000000004E-3</v>
      </c>
      <c r="Q43" s="20">
        <v>1.3599999999999999E-2</v>
      </c>
    </row>
    <row r="44" spans="1:17" x14ac:dyDescent="0.25">
      <c r="A44" s="9"/>
      <c r="B44" s="9"/>
      <c r="C44" s="105"/>
      <c r="D44" s="54" t="s">
        <v>12</v>
      </c>
      <c r="E44" s="54">
        <v>6.992</v>
      </c>
      <c r="F44" s="54" t="s">
        <v>13</v>
      </c>
      <c r="G44" s="54">
        <v>7.0034000000000001</v>
      </c>
      <c r="H44" s="54">
        <v>6.9958</v>
      </c>
      <c r="I44" s="54" t="s">
        <v>13</v>
      </c>
      <c r="J44" s="54">
        <v>6.9996</v>
      </c>
      <c r="K44" s="9"/>
      <c r="L44" s="22">
        <v>1.84E-2</v>
      </c>
      <c r="M44" s="22" t="s">
        <v>13</v>
      </c>
      <c r="N44" s="22">
        <v>1.8429999999999998E-2</v>
      </c>
      <c r="O44" s="22">
        <v>1.8409999999999999E-2</v>
      </c>
      <c r="P44" s="22" t="s">
        <v>13</v>
      </c>
      <c r="Q44" s="22">
        <v>1.8419999999999999E-2</v>
      </c>
    </row>
    <row r="45" spans="1:17" x14ac:dyDescent="0.25">
      <c r="A45" s="9"/>
      <c r="B45" s="9"/>
      <c r="C45" s="24"/>
      <c r="D45" s="24"/>
      <c r="E45" s="24"/>
      <c r="F45" s="24"/>
      <c r="G45" s="24"/>
      <c r="H45" s="24"/>
      <c r="I45" s="24"/>
      <c r="J45" s="24"/>
      <c r="K45" s="9"/>
      <c r="L45" s="107"/>
      <c r="M45" s="107"/>
      <c r="N45" s="107"/>
      <c r="O45" s="107"/>
      <c r="P45" s="107"/>
      <c r="Q45" s="107"/>
    </row>
    <row r="46" spans="1:17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14"/>
      <c r="L47" s="9"/>
      <c r="M47" s="9"/>
      <c r="N47" s="9"/>
      <c r="O47" s="9"/>
      <c r="P47" s="9"/>
      <c r="Q47" s="9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14"/>
      <c r="L48" s="9"/>
      <c r="M48" s="9"/>
      <c r="N48" s="9"/>
      <c r="O48" s="9"/>
      <c r="P48" s="9"/>
      <c r="Q48" s="9"/>
    </row>
    <row r="49" spans="11:11" x14ac:dyDescent="0.25">
      <c r="K49" s="14"/>
    </row>
    <row r="50" spans="11:11" x14ac:dyDescent="0.25">
      <c r="K50" s="14"/>
    </row>
    <row r="51" spans="11:11" x14ac:dyDescent="0.25">
      <c r="K51" s="14"/>
    </row>
    <row r="52" spans="11:11" x14ac:dyDescent="0.25">
      <c r="K52" s="14"/>
    </row>
    <row r="53" spans="11:11" x14ac:dyDescent="0.25">
      <c r="K53" s="14"/>
    </row>
    <row r="54" spans="11:11" x14ac:dyDescent="0.25">
      <c r="K54" s="14"/>
    </row>
    <row r="55" spans="11:11" x14ac:dyDescent="0.25">
      <c r="K55" s="14"/>
    </row>
    <row r="56" spans="11:11" x14ac:dyDescent="0.25">
      <c r="K56" s="14"/>
    </row>
    <row r="57" spans="11:11" x14ac:dyDescent="0.25">
      <c r="K57" s="14"/>
    </row>
    <row r="58" spans="11:11" x14ac:dyDescent="0.25">
      <c r="K58" s="14"/>
    </row>
    <row r="59" spans="11:11" x14ac:dyDescent="0.25">
      <c r="K59" s="14"/>
    </row>
    <row r="60" spans="11:11" x14ac:dyDescent="0.25">
      <c r="K60" s="14"/>
    </row>
    <row r="61" spans="11:11" x14ac:dyDescent="0.25">
      <c r="K61" s="14"/>
    </row>
    <row r="62" spans="11:11" x14ac:dyDescent="0.25">
      <c r="K62" s="14"/>
    </row>
    <row r="63" spans="11:11" x14ac:dyDescent="0.25">
      <c r="K63" s="14"/>
    </row>
    <row r="64" spans="11:11" x14ac:dyDescent="0.25">
      <c r="K64" s="14"/>
    </row>
    <row r="65" spans="11:11" x14ac:dyDescent="0.25">
      <c r="K65" s="14"/>
    </row>
    <row r="66" spans="11:11" x14ac:dyDescent="0.25">
      <c r="K66" s="14"/>
    </row>
    <row r="67" spans="11:11" x14ac:dyDescent="0.25">
      <c r="K67" s="14"/>
    </row>
    <row r="68" spans="11:11" x14ac:dyDescent="0.25">
      <c r="K68" s="14"/>
    </row>
  </sheetData>
  <mergeCells count="41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S8:U8"/>
    <mergeCell ref="B9:B12"/>
    <mergeCell ref="S9:U9"/>
    <mergeCell ref="T10:T13"/>
    <mergeCell ref="S14:T14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7:C39"/>
    <mergeCell ref="L40:Q40"/>
    <mergeCell ref="C41:C44"/>
    <mergeCell ref="L45:Q45"/>
    <mergeCell ref="C35:D35"/>
    <mergeCell ref="E35:G35"/>
    <mergeCell ref="H35:J35"/>
    <mergeCell ref="L35:N35"/>
    <mergeCell ref="O35:Q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Calculos do Exercício</vt:lpstr>
      <vt:lpstr>Welbert</vt:lpstr>
      <vt:lpstr>Mauricio</vt:lpstr>
      <vt:lpstr>Paulo</vt:lpstr>
      <vt:lpstr>Gabriel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</dc:creator>
  <cp:lastModifiedBy>natnael</cp:lastModifiedBy>
  <cp:lastPrinted>2024-10-29T08:02:22Z</cp:lastPrinted>
  <dcterms:created xsi:type="dcterms:W3CDTF">2024-10-28T04:27:45Z</dcterms:created>
  <dcterms:modified xsi:type="dcterms:W3CDTF">2024-10-29T08:16:05Z</dcterms:modified>
</cp:coreProperties>
</file>