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응규\Dropbox\졸업논문DB\CSV\"/>
    </mc:Choice>
  </mc:AlternateContent>
  <bookViews>
    <workbookView xWindow="0" yWindow="0" windowWidth="28800" windowHeight="12390" activeTab="6"/>
  </bookViews>
  <sheets>
    <sheet name="Seoul" sheetId="1" r:id="rId1"/>
    <sheet name="Busan" sheetId="3" r:id="rId2"/>
    <sheet name="Daegu" sheetId="4" r:id="rId3"/>
    <sheet name="Dajeon" sheetId="5" r:id="rId4"/>
    <sheet name="Gwangju" sheetId="6" r:id="rId5"/>
    <sheet name="Incheon" sheetId="7" r:id="rId6"/>
    <sheet name="Ulsan" sheetId="9" r:id="rId7"/>
  </sheets>
  <calcPr calcId="152511"/>
</workbook>
</file>

<file path=xl/calcChain.xml><?xml version="1.0" encoding="utf-8"?>
<calcChain xmlns="http://schemas.openxmlformats.org/spreadsheetml/2006/main">
  <c r="B26" i="4" l="1"/>
  <c r="C24" i="1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C24" i="9"/>
  <c r="D24" i="9"/>
  <c r="E24" i="9"/>
  <c r="F24" i="9"/>
  <c r="G24" i="9"/>
  <c r="H24" i="9"/>
  <c r="I24" i="9"/>
  <c r="B24" i="9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C23" i="7"/>
  <c r="D23" i="7"/>
  <c r="E23" i="7"/>
  <c r="F23" i="7"/>
  <c r="G23" i="7"/>
  <c r="H23" i="7"/>
  <c r="I23" i="7"/>
  <c r="B23" i="7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C23" i="6"/>
  <c r="D23" i="6"/>
  <c r="E23" i="6"/>
  <c r="F23" i="6"/>
  <c r="G23" i="6"/>
  <c r="H23" i="6"/>
  <c r="I23" i="6"/>
  <c r="B23" i="6"/>
  <c r="B23" i="5" l="1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C22" i="5"/>
  <c r="D22" i="5"/>
  <c r="E22" i="5"/>
  <c r="F22" i="5"/>
  <c r="G22" i="5"/>
  <c r="H22" i="5"/>
  <c r="I22" i="5"/>
  <c r="B22" i="5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C23" i="4"/>
  <c r="D23" i="4"/>
  <c r="E23" i="4"/>
  <c r="F23" i="4"/>
  <c r="G23" i="4"/>
  <c r="H23" i="4"/>
  <c r="I23" i="4"/>
  <c r="B23" i="4"/>
  <c r="B31" i="3"/>
  <c r="C31" i="3"/>
  <c r="D31" i="3"/>
  <c r="E31" i="3"/>
  <c r="F31" i="3"/>
  <c r="G31" i="3"/>
  <c r="H31" i="3"/>
  <c r="I31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B24" i="3"/>
  <c r="B25" i="3"/>
  <c r="B26" i="3"/>
  <c r="B27" i="3"/>
  <c r="B28" i="3"/>
  <c r="B23" i="3"/>
  <c r="C32" i="1"/>
  <c r="D32" i="1"/>
  <c r="E32" i="1"/>
  <c r="F32" i="1"/>
  <c r="G32" i="1"/>
  <c r="H32" i="1"/>
  <c r="I32" i="1"/>
  <c r="B32" i="1"/>
  <c r="C31" i="1"/>
  <c r="D31" i="1"/>
  <c r="E31" i="1"/>
  <c r="F31" i="1"/>
  <c r="G31" i="1"/>
  <c r="H31" i="1"/>
  <c r="I31" i="1"/>
  <c r="B31" i="1"/>
  <c r="C30" i="1"/>
  <c r="D30" i="1"/>
  <c r="E30" i="1"/>
  <c r="F30" i="1"/>
  <c r="G30" i="1"/>
  <c r="H30" i="1"/>
  <c r="I30" i="1"/>
  <c r="B30" i="1"/>
  <c r="I29" i="1"/>
  <c r="D29" i="1"/>
  <c r="E29" i="1"/>
  <c r="F29" i="1"/>
  <c r="G29" i="1"/>
  <c r="H29" i="1"/>
  <c r="C29" i="1"/>
  <c r="B29" i="1"/>
  <c r="I28" i="1"/>
  <c r="H28" i="1"/>
  <c r="G28" i="1"/>
  <c r="F28" i="1"/>
  <c r="E28" i="1"/>
  <c r="D28" i="1"/>
  <c r="B28" i="1"/>
  <c r="C28" i="1"/>
  <c r="C27" i="1"/>
  <c r="D27" i="1"/>
  <c r="E27" i="1"/>
  <c r="F27" i="1"/>
  <c r="G27" i="1"/>
  <c r="H27" i="1"/>
  <c r="I27" i="1"/>
  <c r="B27" i="1"/>
  <c r="I26" i="1"/>
  <c r="H26" i="1"/>
  <c r="G26" i="1"/>
  <c r="F26" i="1"/>
  <c r="E26" i="1"/>
  <c r="D26" i="1"/>
  <c r="C26" i="1"/>
  <c r="B26" i="1"/>
  <c r="I24" i="1"/>
  <c r="H24" i="1"/>
  <c r="G24" i="1"/>
  <c r="F24" i="1"/>
  <c r="E24" i="1"/>
  <c r="D24" i="1"/>
  <c r="B24" i="1"/>
</calcChain>
</file>

<file path=xl/sharedStrings.xml><?xml version="1.0" encoding="utf-8"?>
<sst xmlns="http://schemas.openxmlformats.org/spreadsheetml/2006/main" count="343" uniqueCount="27">
  <si>
    <t>서울특별시</t>
  </si>
  <si>
    <t>비고</t>
  </si>
  <si>
    <t>인구증가율</t>
  </si>
  <si>
    <t>%</t>
  </si>
  <si>
    <t>주민등록인구</t>
  </si>
  <si>
    <t>상수도보급률</t>
  </si>
  <si>
    <t>하수도보급률</t>
  </si>
  <si>
    <t>사업체수</t>
  </si>
  <si>
    <t>재정자립도</t>
  </si>
  <si>
    <t>문화기반시설수</t>
  </si>
  <si>
    <t>십만명 당</t>
  </si>
  <si>
    <t>사회복지시설수</t>
  </si>
  <si>
    <t>의료기관종사 의사수</t>
  </si>
  <si>
    <t>천명 당</t>
  </si>
  <si>
    <t>사설학원수</t>
  </si>
  <si>
    <t>유치원수</t>
  </si>
  <si>
    <t>초등학교수</t>
  </si>
  <si>
    <t>1인당 연간 소득</t>
  </si>
  <si>
    <t>백만원</t>
  </si>
  <si>
    <t>비만율</t>
  </si>
  <si>
    <t>부산광역시</t>
  </si>
  <si>
    <t>대구광역시</t>
  </si>
  <si>
    <t>대전광역시</t>
  </si>
  <si>
    <t>광주광역시</t>
  </si>
  <si>
    <t>인천광역시</t>
  </si>
  <si>
    <t>울산광역시</t>
  </si>
  <si>
    <t>부산광역시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</si>
</sst>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서울특별시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Seoul!$A$22</c:f>
              <c:strCache>
                <c:ptCount val="1"/>
                <c:pt idx="0">
                  <c:v>상수도보급률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Seoul!$B$22:$I$22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Seoul!$A$23</c:f>
              <c:strCache>
                <c:ptCount val="1"/>
                <c:pt idx="0">
                  <c:v>하수도보급률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Seoul!$B$23:$I$23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Seoul!$A$24</c:f>
              <c:strCache>
                <c:ptCount val="1"/>
                <c:pt idx="0">
                  <c:v>사업체수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Seoul!$B$24:$I$24</c:f>
              <c:numCache>
                <c:formatCode>General</c:formatCode>
                <c:ptCount val="8"/>
                <c:pt idx="0">
                  <c:v>87.696336354486277</c:v>
                </c:pt>
                <c:pt idx="1">
                  <c:v>88.110516195540654</c:v>
                </c:pt>
                <c:pt idx="2">
                  <c:v>88.920232301397178</c:v>
                </c:pt>
                <c:pt idx="3">
                  <c:v>91.668514777166607</c:v>
                </c:pt>
                <c:pt idx="4">
                  <c:v>95.153766855377029</c:v>
                </c:pt>
                <c:pt idx="5">
                  <c:v>95.666404275593493</c:v>
                </c:pt>
                <c:pt idx="6">
                  <c:v>99.042231965081669</c:v>
                </c:pt>
                <c:pt idx="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Seoul!$A$25</c:f>
              <c:strCache>
                <c:ptCount val="1"/>
                <c:pt idx="0">
                  <c:v>재정자립도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Seoul!$B$25:$I$25</c:f>
              <c:numCache>
                <c:formatCode>General</c:formatCode>
                <c:ptCount val="8"/>
                <c:pt idx="0">
                  <c:v>88.3</c:v>
                </c:pt>
                <c:pt idx="1">
                  <c:v>92</c:v>
                </c:pt>
                <c:pt idx="2">
                  <c:v>85.8</c:v>
                </c:pt>
                <c:pt idx="3">
                  <c:v>90.3</c:v>
                </c:pt>
                <c:pt idx="4">
                  <c:v>90.2</c:v>
                </c:pt>
                <c:pt idx="5">
                  <c:v>88.8</c:v>
                </c:pt>
                <c:pt idx="6">
                  <c:v>84.2</c:v>
                </c:pt>
                <c:pt idx="7">
                  <c:v>84.3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Seoul!$A$26</c:f>
              <c:strCache>
                <c:ptCount val="1"/>
                <c:pt idx="0">
                  <c:v>문화기반시설수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Seoul!$B$26:$I$26</c:f>
              <c:numCache>
                <c:formatCode>General</c:formatCode>
                <c:ptCount val="8"/>
                <c:pt idx="0">
                  <c:v>67.042253521126753</c:v>
                </c:pt>
                <c:pt idx="1">
                  <c:v>78.028169014084511</c:v>
                </c:pt>
                <c:pt idx="2">
                  <c:v>77.18309859154931</c:v>
                </c:pt>
                <c:pt idx="3">
                  <c:v>79.436619718309856</c:v>
                </c:pt>
                <c:pt idx="4">
                  <c:v>82.535211267605646</c:v>
                </c:pt>
                <c:pt idx="5">
                  <c:v>89.859154929577471</c:v>
                </c:pt>
                <c:pt idx="6">
                  <c:v>95.492957746478879</c:v>
                </c:pt>
                <c:pt idx="7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Seoul!$A$27</c:f>
              <c:strCache>
                <c:ptCount val="1"/>
                <c:pt idx="0">
                  <c:v>사회복지시설수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Seoul!$B$27:$I$27</c:f>
              <c:numCache>
                <c:formatCode>General</c:formatCode>
                <c:ptCount val="8"/>
                <c:pt idx="0">
                  <c:v>47.979139504563236</c:v>
                </c:pt>
                <c:pt idx="1">
                  <c:v>65.840938722294652</c:v>
                </c:pt>
                <c:pt idx="2">
                  <c:v>85.267275097783582</c:v>
                </c:pt>
                <c:pt idx="3">
                  <c:v>86.831812255541081</c:v>
                </c:pt>
                <c:pt idx="4">
                  <c:v>90.612777053455019</c:v>
                </c:pt>
                <c:pt idx="5">
                  <c:v>97.653194263363758</c:v>
                </c:pt>
                <c:pt idx="6">
                  <c:v>98.565840938722289</c:v>
                </c:pt>
                <c:pt idx="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Seoul!$A$28</c:f>
              <c:strCache>
                <c:ptCount val="1"/>
                <c:pt idx="0">
                  <c:v>의료기관종사 의사수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Seoul!$B$28:$I$28</c:f>
              <c:numCache>
                <c:formatCode>General</c:formatCode>
                <c:ptCount val="8"/>
                <c:pt idx="0">
                  <c:v>80.976863753213351</c:v>
                </c:pt>
                <c:pt idx="1">
                  <c:v>84.832904884318765</c:v>
                </c:pt>
                <c:pt idx="2">
                  <c:v>87.40359897172236</c:v>
                </c:pt>
                <c:pt idx="3">
                  <c:v>89.460154241645242</c:v>
                </c:pt>
                <c:pt idx="4">
                  <c:v>91.516709511568124</c:v>
                </c:pt>
                <c:pt idx="5">
                  <c:v>96.658097686375314</c:v>
                </c:pt>
                <c:pt idx="6">
                  <c:v>98.200514138817468</c:v>
                </c:pt>
                <c:pt idx="7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Seoul!$A$29</c:f>
              <c:strCache>
                <c:ptCount val="1"/>
                <c:pt idx="0">
                  <c:v>사설학원수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Seoul!$B$29:$I$29</c:f>
              <c:numCache>
                <c:formatCode>General</c:formatCode>
                <c:ptCount val="8"/>
                <c:pt idx="0">
                  <c:v>84.285714285714292</c:v>
                </c:pt>
                <c:pt idx="1">
                  <c:v>84.285714285714292</c:v>
                </c:pt>
                <c:pt idx="2">
                  <c:v>91.428571428571431</c:v>
                </c:pt>
                <c:pt idx="3">
                  <c:v>93.571428571428584</c:v>
                </c:pt>
                <c:pt idx="4">
                  <c:v>95.714285714285722</c:v>
                </c:pt>
                <c:pt idx="5">
                  <c:v>94.285714285714292</c:v>
                </c:pt>
                <c:pt idx="6">
                  <c:v>96.428571428571445</c:v>
                </c:pt>
                <c:pt idx="7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Seoul!$A$30</c:f>
              <c:strCache>
                <c:ptCount val="1"/>
                <c:pt idx="0">
                  <c:v>유치원수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Seoul!$B$30:$I$30</c:f>
              <c:numCache>
                <c:formatCode>General</c:formatCode>
                <c:ptCount val="8"/>
                <c:pt idx="0">
                  <c:v>99.436936936936931</c:v>
                </c:pt>
                <c:pt idx="1">
                  <c:v>98.310810810810807</c:v>
                </c:pt>
                <c:pt idx="2">
                  <c:v>97.522522522522522</c:v>
                </c:pt>
                <c:pt idx="3">
                  <c:v>96.509009009009006</c:v>
                </c:pt>
                <c:pt idx="4">
                  <c:v>97.522522522522522</c:v>
                </c:pt>
                <c:pt idx="5">
                  <c:v>97.86036036036036</c:v>
                </c:pt>
                <c:pt idx="6">
                  <c:v>99.549549549549553</c:v>
                </c:pt>
                <c:pt idx="7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Seoul!$A$31</c:f>
              <c:strCache>
                <c:ptCount val="1"/>
                <c:pt idx="0">
                  <c:v>초등학교수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Seoul!$B$31:$I$31</c:f>
              <c:numCache>
                <c:formatCode>General</c:formatCode>
                <c:ptCount val="8"/>
                <c:pt idx="0">
                  <c:v>96.494156928213698</c:v>
                </c:pt>
                <c:pt idx="1">
                  <c:v>97.829716193656097</c:v>
                </c:pt>
                <c:pt idx="2">
                  <c:v>97.996661101836395</c:v>
                </c:pt>
                <c:pt idx="3">
                  <c:v>98.664440734557601</c:v>
                </c:pt>
                <c:pt idx="4">
                  <c:v>99.165275459098496</c:v>
                </c:pt>
                <c:pt idx="5">
                  <c:v>99.666110183639404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Seoul!$A$32</c:f>
              <c:strCache>
                <c:ptCount val="1"/>
                <c:pt idx="0">
                  <c:v>1인당 연간 소득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Seoul!$B$21:$I$21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Seoul!$B$32:$I$32</c:f>
              <c:numCache>
                <c:formatCode>General</c:formatCode>
                <c:ptCount val="8"/>
                <c:pt idx="0">
                  <c:v>75.064935064935071</c:v>
                </c:pt>
                <c:pt idx="1">
                  <c:v>77.777777777777786</c:v>
                </c:pt>
                <c:pt idx="2">
                  <c:v>82.886002886002885</c:v>
                </c:pt>
                <c:pt idx="3">
                  <c:v>87.041847041847049</c:v>
                </c:pt>
                <c:pt idx="4">
                  <c:v>90.158730158730165</c:v>
                </c:pt>
                <c:pt idx="5">
                  <c:v>92.03463203463204</c:v>
                </c:pt>
                <c:pt idx="6">
                  <c:v>95.093795093795109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35576"/>
        <c:axId val="499835960"/>
      </c:lineChart>
      <c:catAx>
        <c:axId val="49983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35960"/>
        <c:crosses val="autoZero"/>
        <c:auto val="1"/>
        <c:lblAlgn val="ctr"/>
        <c:lblOffset val="100"/>
        <c:noMultiLvlLbl val="0"/>
      </c:catAx>
      <c:valAx>
        <c:axId val="4998359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3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부산광역시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Busan!$A$21</c:f>
              <c:strCache>
                <c:ptCount val="1"/>
                <c:pt idx="0">
                  <c:v>상수도보급률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Busan!$B$21:$I$21</c:f>
              <c:numCache>
                <c:formatCode>General</c:formatCode>
                <c:ptCount val="8"/>
                <c:pt idx="0">
                  <c:v>99.8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Busan!$A$22</c:f>
              <c:strCache>
                <c:ptCount val="1"/>
                <c:pt idx="0">
                  <c:v>하수도보급률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Busan!$B$22:$I$22</c:f>
              <c:numCache>
                <c:formatCode>General</c:formatCode>
                <c:ptCount val="8"/>
                <c:pt idx="0">
                  <c:v>99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99.2</c:v>
                </c:pt>
                <c:pt idx="5">
                  <c:v>99.2</c:v>
                </c:pt>
                <c:pt idx="6">
                  <c:v>99.2</c:v>
                </c:pt>
                <c:pt idx="7">
                  <c:v>99.2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Busan!$A$23</c:f>
              <c:strCache>
                <c:ptCount val="1"/>
                <c:pt idx="0">
                  <c:v>사업체수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Busan!$B$23:$I$23</c:f>
              <c:numCache>
                <c:formatCode>General</c:formatCode>
                <c:ptCount val="8"/>
                <c:pt idx="0">
                  <c:v>92.555495786265013</c:v>
                </c:pt>
                <c:pt idx="1">
                  <c:v>93.230410615026003</c:v>
                </c:pt>
                <c:pt idx="2">
                  <c:v>93.230051999282765</c:v>
                </c:pt>
                <c:pt idx="3">
                  <c:v>94.443607674376906</c:v>
                </c:pt>
                <c:pt idx="4">
                  <c:v>96.84705038551192</c:v>
                </c:pt>
                <c:pt idx="5">
                  <c:v>97.537385691231847</c:v>
                </c:pt>
                <c:pt idx="6">
                  <c:v>99.592253899946201</c:v>
                </c:pt>
                <c:pt idx="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Busan!$A$24</c:f>
              <c:strCache>
                <c:ptCount val="1"/>
                <c:pt idx="0">
                  <c:v>재정자립도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Busan!$B$24:$I$24</c:f>
              <c:numCache>
                <c:formatCode>General</c:formatCode>
                <c:ptCount val="8"/>
                <c:pt idx="0">
                  <c:v>106.51408450704226</c:v>
                </c:pt>
                <c:pt idx="1">
                  <c:v>102.64084507042253</c:v>
                </c:pt>
                <c:pt idx="2">
                  <c:v>101.40845070422534</c:v>
                </c:pt>
                <c:pt idx="3">
                  <c:v>99.295774647887328</c:v>
                </c:pt>
                <c:pt idx="4">
                  <c:v>101.05633802816902</c:v>
                </c:pt>
                <c:pt idx="5">
                  <c:v>99.647887323943678</c:v>
                </c:pt>
                <c:pt idx="6">
                  <c:v>101.05633802816902</c:v>
                </c:pt>
                <c:pt idx="7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Busan!$A$25</c:f>
              <c:strCache>
                <c:ptCount val="1"/>
                <c:pt idx="0">
                  <c:v>문화기반시설수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Busan!$B$25:$I$25</c:f>
              <c:numCache>
                <c:formatCode>General</c:formatCode>
                <c:ptCount val="8"/>
                <c:pt idx="0">
                  <c:v>60.080645161290327</c:v>
                </c:pt>
                <c:pt idx="1">
                  <c:v>73.790322580645167</c:v>
                </c:pt>
                <c:pt idx="2">
                  <c:v>73.387096774193552</c:v>
                </c:pt>
                <c:pt idx="3">
                  <c:v>83.064516129032256</c:v>
                </c:pt>
                <c:pt idx="4">
                  <c:v>86.693548387096769</c:v>
                </c:pt>
                <c:pt idx="5">
                  <c:v>89.112903225806448</c:v>
                </c:pt>
                <c:pt idx="6">
                  <c:v>90.322580645161295</c:v>
                </c:pt>
                <c:pt idx="7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Busan!$A$26</c:f>
              <c:strCache>
                <c:ptCount val="1"/>
                <c:pt idx="0">
                  <c:v>사회복지시설수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Busan!$B$26:$I$26</c:f>
              <c:numCache>
                <c:formatCode>General</c:formatCode>
                <c:ptCount val="8"/>
                <c:pt idx="0">
                  <c:v>72.212692967409936</c:v>
                </c:pt>
                <c:pt idx="1">
                  <c:v>87.650085763293319</c:v>
                </c:pt>
                <c:pt idx="2">
                  <c:v>110.97770154373927</c:v>
                </c:pt>
                <c:pt idx="3">
                  <c:v>102.40137221269296</c:v>
                </c:pt>
                <c:pt idx="4">
                  <c:v>125.55746140651803</c:v>
                </c:pt>
                <c:pt idx="5">
                  <c:v>98.627787307032591</c:v>
                </c:pt>
                <c:pt idx="6">
                  <c:v>99.485420240137216</c:v>
                </c:pt>
                <c:pt idx="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Busan!$A$27</c:f>
              <c:strCache>
                <c:ptCount val="1"/>
                <c:pt idx="0">
                  <c:v>의료기관종사 의사수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Busan!$B$27:$I$27</c:f>
              <c:numCache>
                <c:formatCode>General</c:formatCode>
                <c:ptCount val="8"/>
                <c:pt idx="0">
                  <c:v>78.431372549019613</c:v>
                </c:pt>
                <c:pt idx="1">
                  <c:v>80.392156862745097</c:v>
                </c:pt>
                <c:pt idx="2">
                  <c:v>83.66013071895425</c:v>
                </c:pt>
                <c:pt idx="3">
                  <c:v>87.58169934640523</c:v>
                </c:pt>
                <c:pt idx="4">
                  <c:v>90.522875816993462</c:v>
                </c:pt>
                <c:pt idx="5">
                  <c:v>94.117647058823522</c:v>
                </c:pt>
                <c:pt idx="6">
                  <c:v>97.058823529411768</c:v>
                </c:pt>
                <c:pt idx="7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Busan!$A$28</c:f>
              <c:strCache>
                <c:ptCount val="1"/>
                <c:pt idx="0">
                  <c:v>사설학원수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Busan!$B$28:$I$28</c:f>
              <c:numCache>
                <c:formatCode>General</c:formatCode>
                <c:ptCount val="8"/>
                <c:pt idx="0">
                  <c:v>99.253731343283576</c:v>
                </c:pt>
                <c:pt idx="1">
                  <c:v>100</c:v>
                </c:pt>
                <c:pt idx="2">
                  <c:v>101.49253731343283</c:v>
                </c:pt>
                <c:pt idx="3">
                  <c:v>105.97014925373134</c:v>
                </c:pt>
                <c:pt idx="4">
                  <c:v>102.23880597014924</c:v>
                </c:pt>
                <c:pt idx="5">
                  <c:v>97.761194029850742</c:v>
                </c:pt>
                <c:pt idx="6">
                  <c:v>96.268656716417908</c:v>
                </c:pt>
                <c:pt idx="7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Busan!$A$29</c:f>
              <c:strCache>
                <c:ptCount val="1"/>
                <c:pt idx="0">
                  <c:v>유치원수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Busan!$B$29:$I$29</c:f>
              <c:numCache>
                <c:formatCode>General</c:formatCode>
                <c:ptCount val="8"/>
                <c:pt idx="0">
                  <c:v>93.548387096774192</c:v>
                </c:pt>
                <c:pt idx="1">
                  <c:v>94.044665012406952</c:v>
                </c:pt>
                <c:pt idx="2">
                  <c:v>92.555831265508687</c:v>
                </c:pt>
                <c:pt idx="3">
                  <c:v>90.570719602977661</c:v>
                </c:pt>
                <c:pt idx="4">
                  <c:v>91.563275434243181</c:v>
                </c:pt>
                <c:pt idx="5">
                  <c:v>95.037220843672458</c:v>
                </c:pt>
                <c:pt idx="6">
                  <c:v>98.014888337468989</c:v>
                </c:pt>
                <c:pt idx="7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Busan!$A$30</c:f>
              <c:strCache>
                <c:ptCount val="1"/>
                <c:pt idx="0">
                  <c:v>초등학교수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Busan!$B$30:$I$30</c:f>
              <c:numCache>
                <c:formatCode>General</c:formatCode>
                <c:ptCount val="8"/>
                <c:pt idx="0">
                  <c:v>95.751633986928113</c:v>
                </c:pt>
                <c:pt idx="1">
                  <c:v>97.058823529411768</c:v>
                </c:pt>
                <c:pt idx="2">
                  <c:v>97.385620915032675</c:v>
                </c:pt>
                <c:pt idx="3">
                  <c:v>97.058823529411768</c:v>
                </c:pt>
                <c:pt idx="4">
                  <c:v>97.712418300653596</c:v>
                </c:pt>
                <c:pt idx="5">
                  <c:v>98.692810457516345</c:v>
                </c:pt>
                <c:pt idx="6">
                  <c:v>99.673202614379079</c:v>
                </c:pt>
                <c:pt idx="7">
                  <c:v>100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Busan!$A$31</c:f>
              <c:strCache>
                <c:ptCount val="1"/>
                <c:pt idx="0">
                  <c:v>1인당 연간 소득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Busan!$B$20:$I$20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Busan!$B$31:$I$31</c:f>
              <c:numCache>
                <c:formatCode>General</c:formatCode>
                <c:ptCount val="8"/>
                <c:pt idx="0">
                  <c:v>75.948808473080319</c:v>
                </c:pt>
                <c:pt idx="1">
                  <c:v>76.610767872903793</c:v>
                </c:pt>
                <c:pt idx="2">
                  <c:v>80.891438658428939</c:v>
                </c:pt>
                <c:pt idx="3">
                  <c:v>84.598411297440435</c:v>
                </c:pt>
                <c:pt idx="4">
                  <c:v>86.672550750220651</c:v>
                </c:pt>
                <c:pt idx="5">
                  <c:v>89.805825242718456</c:v>
                </c:pt>
                <c:pt idx="6">
                  <c:v>94.174757281553397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59464"/>
        <c:axId val="498859848"/>
      </c:lineChart>
      <c:catAx>
        <c:axId val="4988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8859848"/>
        <c:crosses val="autoZero"/>
        <c:auto val="1"/>
        <c:lblAlgn val="ctr"/>
        <c:lblOffset val="100"/>
        <c:noMultiLvlLbl val="0"/>
      </c:catAx>
      <c:valAx>
        <c:axId val="4988598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88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대구광역시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Daegu!$A$21</c:f>
              <c:strCache>
                <c:ptCount val="1"/>
                <c:pt idx="0">
                  <c:v>상수도보급률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Daegu!$B$21:$I$21</c:f>
              <c:numCache>
                <c:formatCode>General</c:formatCode>
                <c:ptCount val="8"/>
                <c:pt idx="0">
                  <c:v>99.7</c:v>
                </c:pt>
                <c:pt idx="1">
                  <c:v>99.8</c:v>
                </c:pt>
                <c:pt idx="2">
                  <c:v>99.8</c:v>
                </c:pt>
                <c:pt idx="3">
                  <c:v>99.8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Daegu!$A$22</c:f>
              <c:strCache>
                <c:ptCount val="1"/>
                <c:pt idx="0">
                  <c:v>하수도보급률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Daegu!$B$22:$I$22</c:f>
              <c:numCache>
                <c:formatCode>General</c:formatCode>
                <c:ptCount val="8"/>
                <c:pt idx="0">
                  <c:v>97.5</c:v>
                </c:pt>
                <c:pt idx="1">
                  <c:v>98</c:v>
                </c:pt>
                <c:pt idx="2">
                  <c:v>98</c:v>
                </c:pt>
                <c:pt idx="3">
                  <c:v>98.2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Daegu!$A$23</c:f>
              <c:strCache>
                <c:ptCount val="1"/>
                <c:pt idx="0">
                  <c:v>사업체수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Daegu!$B$23:$I$23</c:f>
              <c:numCache>
                <c:formatCode>General</c:formatCode>
                <c:ptCount val="8"/>
                <c:pt idx="0">
                  <c:v>89.28325086219823</c:v>
                </c:pt>
                <c:pt idx="1">
                  <c:v>89.351227070525312</c:v>
                </c:pt>
                <c:pt idx="2">
                  <c:v>91.525466086869599</c:v>
                </c:pt>
                <c:pt idx="3">
                  <c:v>94.117059029339728</c:v>
                </c:pt>
                <c:pt idx="4">
                  <c:v>96.266306792622586</c:v>
                </c:pt>
                <c:pt idx="5">
                  <c:v>97.824261508472034</c:v>
                </c:pt>
                <c:pt idx="6">
                  <c:v>99.347228470035489</c:v>
                </c:pt>
                <c:pt idx="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Daegu!$A$24</c:f>
              <c:strCache>
                <c:ptCount val="1"/>
                <c:pt idx="0">
                  <c:v>재정자립도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Daegu!$B$24:$I$24</c:f>
              <c:numCache>
                <c:formatCode>General</c:formatCode>
                <c:ptCount val="8"/>
                <c:pt idx="0">
                  <c:v>112.05273069679849</c:v>
                </c:pt>
                <c:pt idx="1">
                  <c:v>103.01318267419963</c:v>
                </c:pt>
                <c:pt idx="2">
                  <c:v>106.02636534839924</c:v>
                </c:pt>
                <c:pt idx="3">
                  <c:v>100.75329566854991</c:v>
                </c:pt>
                <c:pt idx="4">
                  <c:v>99.435028248587571</c:v>
                </c:pt>
                <c:pt idx="5">
                  <c:v>97.551789077212803</c:v>
                </c:pt>
                <c:pt idx="6">
                  <c:v>97.363465160075336</c:v>
                </c:pt>
                <c:pt idx="7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Daegu!$A$25</c:f>
              <c:strCache>
                <c:ptCount val="1"/>
                <c:pt idx="0">
                  <c:v>문화기반시설수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Daegu!$B$25:$I$25</c:f>
              <c:numCache>
                <c:formatCode>General</c:formatCode>
                <c:ptCount val="8"/>
                <c:pt idx="0">
                  <c:v>59.861591695501723</c:v>
                </c:pt>
                <c:pt idx="1">
                  <c:v>65.397923875432511</c:v>
                </c:pt>
                <c:pt idx="2">
                  <c:v>64.705882352941174</c:v>
                </c:pt>
                <c:pt idx="3">
                  <c:v>81.31487889273356</c:v>
                </c:pt>
                <c:pt idx="4">
                  <c:v>84.083044982698965</c:v>
                </c:pt>
                <c:pt idx="5">
                  <c:v>88.581314878892741</c:v>
                </c:pt>
                <c:pt idx="6">
                  <c:v>91.6955017301038</c:v>
                </c:pt>
                <c:pt idx="7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Daegu!$A$26</c:f>
              <c:strCache>
                <c:ptCount val="1"/>
                <c:pt idx="0">
                  <c:v>사회복지시설수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Daegu!$B$26:$I$26</c:f>
              <c:numCache>
                <c:formatCode>General</c:formatCode>
                <c:ptCount val="8"/>
                <c:pt idx="0">
                  <c:v>28.61998640380693</c:v>
                </c:pt>
                <c:pt idx="1">
                  <c:v>35.757987763426236</c:v>
                </c:pt>
                <c:pt idx="2">
                  <c:v>54.65669612508497</c:v>
                </c:pt>
                <c:pt idx="3">
                  <c:v>66.961250849762052</c:v>
                </c:pt>
                <c:pt idx="4">
                  <c:v>81.373215499660091</c:v>
                </c:pt>
                <c:pt idx="5">
                  <c:v>95.105370496261045</c:v>
                </c:pt>
                <c:pt idx="6">
                  <c:v>97.076818490822561</c:v>
                </c:pt>
                <c:pt idx="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Daegu!$A$27</c:f>
              <c:strCache>
                <c:ptCount val="1"/>
                <c:pt idx="0">
                  <c:v>의료기관종사 의사수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Daegu!$B$27:$I$27</c:f>
              <c:numCache>
                <c:formatCode>General</c:formatCode>
                <c:ptCount val="8"/>
                <c:pt idx="0">
                  <c:v>84.868421052631575</c:v>
                </c:pt>
                <c:pt idx="1">
                  <c:v>87.171052631578931</c:v>
                </c:pt>
                <c:pt idx="2">
                  <c:v>88.48684210526315</c:v>
                </c:pt>
                <c:pt idx="3">
                  <c:v>89.80263157894737</c:v>
                </c:pt>
                <c:pt idx="4">
                  <c:v>92.763157894736835</c:v>
                </c:pt>
                <c:pt idx="5">
                  <c:v>95.06578947368422</c:v>
                </c:pt>
                <c:pt idx="6">
                  <c:v>97.039473684210535</c:v>
                </c:pt>
                <c:pt idx="7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Daegu!$A$28</c:f>
              <c:strCache>
                <c:ptCount val="1"/>
                <c:pt idx="0">
                  <c:v>사설학원수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Daegu!$B$28:$I$28</c:f>
              <c:numCache>
                <c:formatCode>General</c:formatCode>
                <c:ptCount val="8"/>
                <c:pt idx="0">
                  <c:v>81.506849315068493</c:v>
                </c:pt>
                <c:pt idx="1">
                  <c:v>94.520547945205479</c:v>
                </c:pt>
                <c:pt idx="2">
                  <c:v>106.84931506849315</c:v>
                </c:pt>
                <c:pt idx="3">
                  <c:v>102.05479452054796</c:v>
                </c:pt>
                <c:pt idx="4">
                  <c:v>96.575342465753423</c:v>
                </c:pt>
                <c:pt idx="5">
                  <c:v>99.315068493150676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Daegu!$A$29</c:f>
              <c:strCache>
                <c:ptCount val="1"/>
                <c:pt idx="0">
                  <c:v>유치원수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Daegu!$B$29:$I$29</c:f>
              <c:numCache>
                <c:formatCode>General</c:formatCode>
                <c:ptCount val="8"/>
                <c:pt idx="0">
                  <c:v>75.255102040816325</c:v>
                </c:pt>
                <c:pt idx="1">
                  <c:v>77.295918367346943</c:v>
                </c:pt>
                <c:pt idx="2">
                  <c:v>79.081632653061234</c:v>
                </c:pt>
                <c:pt idx="3">
                  <c:v>82.142857142857139</c:v>
                </c:pt>
                <c:pt idx="4">
                  <c:v>87.5</c:v>
                </c:pt>
                <c:pt idx="5">
                  <c:v>92.091836734693871</c:v>
                </c:pt>
                <c:pt idx="6">
                  <c:v>95.66326530612244</c:v>
                </c:pt>
                <c:pt idx="7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Daegu!$A$30</c:f>
              <c:strCache>
                <c:ptCount val="1"/>
                <c:pt idx="0">
                  <c:v>초등학교수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Daegu!$B$30:$I$30</c:f>
              <c:numCache>
                <c:formatCode>General</c:formatCode>
                <c:ptCount val="8"/>
                <c:pt idx="0">
                  <c:v>95.475113122171948</c:v>
                </c:pt>
                <c:pt idx="1">
                  <c:v>97.285067873303163</c:v>
                </c:pt>
                <c:pt idx="2">
                  <c:v>96.832579185520359</c:v>
                </c:pt>
                <c:pt idx="3">
                  <c:v>97.737556561085967</c:v>
                </c:pt>
                <c:pt idx="4">
                  <c:v>98.19004524886877</c:v>
                </c:pt>
                <c:pt idx="5">
                  <c:v>99.095022624434392</c:v>
                </c:pt>
                <c:pt idx="6">
                  <c:v>99.547511312217196</c:v>
                </c:pt>
                <c:pt idx="7">
                  <c:v>100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Daegu!$A$31</c:f>
              <c:strCache>
                <c:ptCount val="1"/>
                <c:pt idx="0">
                  <c:v>1인당 연간 소득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Daegu!$B$20:$I$20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Daegu!$B$31:$I$31</c:f>
              <c:numCache>
                <c:formatCode>General</c:formatCode>
                <c:ptCount val="8"/>
                <c:pt idx="0">
                  <c:v>72.222222222222214</c:v>
                </c:pt>
                <c:pt idx="1">
                  <c:v>73.282828282828277</c:v>
                </c:pt>
                <c:pt idx="2">
                  <c:v>78.585858585858574</c:v>
                </c:pt>
                <c:pt idx="3">
                  <c:v>84.292929292929301</c:v>
                </c:pt>
                <c:pt idx="4">
                  <c:v>87.575757575757578</c:v>
                </c:pt>
                <c:pt idx="5">
                  <c:v>91.313131313131308</c:v>
                </c:pt>
                <c:pt idx="6">
                  <c:v>94.949494949494948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70384"/>
        <c:axId val="499370768"/>
      </c:lineChart>
      <c:dateAx>
        <c:axId val="4993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370768"/>
        <c:crosses val="autoZero"/>
        <c:auto val="0"/>
        <c:lblOffset val="100"/>
        <c:baseTimeUnit val="days"/>
      </c:dateAx>
      <c:valAx>
        <c:axId val="4993707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3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대전광역시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Dajeon!$A$20</c:f>
              <c:strCache>
                <c:ptCount val="1"/>
                <c:pt idx="0">
                  <c:v>상수도보급률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Dajeon!$B$20:$I$20</c:f>
              <c:numCache>
                <c:formatCode>General</c:formatCode>
                <c:ptCount val="8"/>
                <c:pt idx="0">
                  <c:v>99.4</c:v>
                </c:pt>
                <c:pt idx="1">
                  <c:v>99.5</c:v>
                </c:pt>
                <c:pt idx="2">
                  <c:v>99.6</c:v>
                </c:pt>
                <c:pt idx="3">
                  <c:v>99.7</c:v>
                </c:pt>
                <c:pt idx="4">
                  <c:v>99.7</c:v>
                </c:pt>
                <c:pt idx="5">
                  <c:v>99.8</c:v>
                </c:pt>
                <c:pt idx="6">
                  <c:v>99.9</c:v>
                </c:pt>
                <c:pt idx="7">
                  <c:v>99.9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Dajeon!$A$21</c:f>
              <c:strCache>
                <c:ptCount val="1"/>
                <c:pt idx="0">
                  <c:v>하수도보급률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Dajeon!$B$21:$I$21</c:f>
              <c:numCache>
                <c:formatCode>General</c:formatCode>
                <c:ptCount val="8"/>
                <c:pt idx="0">
                  <c:v>97.1</c:v>
                </c:pt>
                <c:pt idx="1">
                  <c:v>97.1</c:v>
                </c:pt>
                <c:pt idx="2">
                  <c:v>97.3</c:v>
                </c:pt>
                <c:pt idx="3">
                  <c:v>97.4</c:v>
                </c:pt>
                <c:pt idx="4">
                  <c:v>97.4</c:v>
                </c:pt>
                <c:pt idx="5">
                  <c:v>97.4</c:v>
                </c:pt>
                <c:pt idx="6">
                  <c:v>97.4</c:v>
                </c:pt>
                <c:pt idx="7">
                  <c:v>97.4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Dajeon!$A$22</c:f>
              <c:strCache>
                <c:ptCount val="1"/>
                <c:pt idx="0">
                  <c:v>사업체수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Dajeon!$B$22:$I$22</c:f>
              <c:numCache>
                <c:formatCode>General</c:formatCode>
                <c:ptCount val="8"/>
                <c:pt idx="0">
                  <c:v>82.768859276483482</c:v>
                </c:pt>
                <c:pt idx="1">
                  <c:v>83.33050127442651</c:v>
                </c:pt>
                <c:pt idx="2">
                  <c:v>85.543084559316725</c:v>
                </c:pt>
                <c:pt idx="3">
                  <c:v>89.857353664535168</c:v>
                </c:pt>
                <c:pt idx="4">
                  <c:v>93.555426373921208</c:v>
                </c:pt>
                <c:pt idx="5">
                  <c:v>94.509681169789388</c:v>
                </c:pt>
                <c:pt idx="6">
                  <c:v>97.960917587085817</c:v>
                </c:pt>
                <c:pt idx="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Dajeon!$A$23</c:f>
              <c:strCache>
                <c:ptCount val="1"/>
                <c:pt idx="0">
                  <c:v>재정자립도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Dajeon!$B$23:$I$23</c:f>
              <c:numCache>
                <c:formatCode>General</c:formatCode>
                <c:ptCount val="8"/>
                <c:pt idx="0">
                  <c:v>120.94717668488161</c:v>
                </c:pt>
                <c:pt idx="1">
                  <c:v>108.01457194899817</c:v>
                </c:pt>
                <c:pt idx="2">
                  <c:v>102.55009107468123</c:v>
                </c:pt>
                <c:pt idx="3">
                  <c:v>104.18943533697633</c:v>
                </c:pt>
                <c:pt idx="4">
                  <c:v>106.19307832422587</c:v>
                </c:pt>
                <c:pt idx="5">
                  <c:v>104.73588342440803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Dajeon!$A$24</c:f>
              <c:strCache>
                <c:ptCount val="1"/>
                <c:pt idx="0">
                  <c:v>문화기반시설수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Dajeon!$B$24:$I$24</c:f>
              <c:numCache>
                <c:formatCode>General</c:formatCode>
                <c:ptCount val="8"/>
                <c:pt idx="0">
                  <c:v>78.590785907859072</c:v>
                </c:pt>
                <c:pt idx="1">
                  <c:v>91.327913279132801</c:v>
                </c:pt>
                <c:pt idx="2">
                  <c:v>90.243902439024396</c:v>
                </c:pt>
                <c:pt idx="3">
                  <c:v>89.430894308943081</c:v>
                </c:pt>
                <c:pt idx="4">
                  <c:v>90.785907859078591</c:v>
                </c:pt>
                <c:pt idx="5">
                  <c:v>93.766937669376688</c:v>
                </c:pt>
                <c:pt idx="6">
                  <c:v>95.663956639566393</c:v>
                </c:pt>
                <c:pt idx="7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Dajeon!$A$25</c:f>
              <c:strCache>
                <c:ptCount val="1"/>
                <c:pt idx="0">
                  <c:v>사회복지시설수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Dajeon!$B$25:$I$25</c:f>
              <c:numCache>
                <c:formatCode>General</c:formatCode>
                <c:ptCount val="8"/>
                <c:pt idx="0">
                  <c:v>55.515370705244116</c:v>
                </c:pt>
                <c:pt idx="1">
                  <c:v>66.998191681735989</c:v>
                </c:pt>
                <c:pt idx="2">
                  <c:v>83.544303797468359</c:v>
                </c:pt>
                <c:pt idx="3">
                  <c:v>86.52802893309223</c:v>
                </c:pt>
                <c:pt idx="4">
                  <c:v>91.320072332730547</c:v>
                </c:pt>
                <c:pt idx="5">
                  <c:v>89.692585895117531</c:v>
                </c:pt>
                <c:pt idx="6">
                  <c:v>96.835443037974684</c:v>
                </c:pt>
                <c:pt idx="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Dajeon!$A$26</c:f>
              <c:strCache>
                <c:ptCount val="1"/>
                <c:pt idx="0">
                  <c:v>의료기관종사 의사수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Dajeon!$B$26:$I$26</c:f>
              <c:numCache>
                <c:formatCode>General</c:formatCode>
                <c:ptCount val="8"/>
                <c:pt idx="0">
                  <c:v>81.931464174454831</c:v>
                </c:pt>
                <c:pt idx="1">
                  <c:v>85.358255451713404</c:v>
                </c:pt>
                <c:pt idx="2">
                  <c:v>86.604361370716504</c:v>
                </c:pt>
                <c:pt idx="3">
                  <c:v>88.473520249221181</c:v>
                </c:pt>
                <c:pt idx="4">
                  <c:v>92.211838006230522</c:v>
                </c:pt>
                <c:pt idx="5">
                  <c:v>94.0809968847352</c:v>
                </c:pt>
                <c:pt idx="6">
                  <c:v>96.884735202492209</c:v>
                </c:pt>
                <c:pt idx="7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Dajeon!$A$27</c:f>
              <c:strCache>
                <c:ptCount val="1"/>
                <c:pt idx="0">
                  <c:v>사설학원수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Dajeon!$B$27:$I$27</c:f>
              <c:numCache>
                <c:formatCode>General</c:formatCode>
                <c:ptCount val="8"/>
                <c:pt idx="0">
                  <c:v>98.630136986301366</c:v>
                </c:pt>
                <c:pt idx="1">
                  <c:v>102.05479452054796</c:v>
                </c:pt>
                <c:pt idx="2">
                  <c:v>101.36986301369863</c:v>
                </c:pt>
                <c:pt idx="3">
                  <c:v>97.945205479452056</c:v>
                </c:pt>
                <c:pt idx="4">
                  <c:v>97.260273972602747</c:v>
                </c:pt>
                <c:pt idx="5">
                  <c:v>96.575342465753423</c:v>
                </c:pt>
                <c:pt idx="6">
                  <c:v>93.150684931506859</c:v>
                </c:pt>
                <c:pt idx="7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Dajeon!$A$28</c:f>
              <c:strCache>
                <c:ptCount val="1"/>
                <c:pt idx="0">
                  <c:v>유치원수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Dajeon!$B$28:$I$28</c:f>
              <c:numCache>
                <c:formatCode>General</c:formatCode>
                <c:ptCount val="8"/>
                <c:pt idx="0">
                  <c:v>88.432835820895534</c:v>
                </c:pt>
                <c:pt idx="1">
                  <c:v>88.432835820895534</c:v>
                </c:pt>
                <c:pt idx="2">
                  <c:v>88.432835820895534</c:v>
                </c:pt>
                <c:pt idx="3">
                  <c:v>89.179104477611943</c:v>
                </c:pt>
                <c:pt idx="4">
                  <c:v>94.029850746268664</c:v>
                </c:pt>
                <c:pt idx="5">
                  <c:v>97.014925373134332</c:v>
                </c:pt>
                <c:pt idx="6">
                  <c:v>98.880597014925371</c:v>
                </c:pt>
                <c:pt idx="7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Dajeon!$A$29</c:f>
              <c:strCache>
                <c:ptCount val="1"/>
                <c:pt idx="0">
                  <c:v>초등학교수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Dajeon!$B$29:$I$29</c:f>
              <c:numCache>
                <c:formatCode>General</c:formatCode>
                <c:ptCount val="8"/>
                <c:pt idx="0">
                  <c:v>93.835616438356169</c:v>
                </c:pt>
                <c:pt idx="1">
                  <c:v>94.520547945205479</c:v>
                </c:pt>
                <c:pt idx="2">
                  <c:v>94.520547945205479</c:v>
                </c:pt>
                <c:pt idx="3">
                  <c:v>96.575342465753423</c:v>
                </c:pt>
                <c:pt idx="4">
                  <c:v>97.945205479452056</c:v>
                </c:pt>
                <c:pt idx="5">
                  <c:v>97.945205479452056</c:v>
                </c:pt>
                <c:pt idx="6">
                  <c:v>97.945205479452056</c:v>
                </c:pt>
                <c:pt idx="7">
                  <c:v>100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Dajeon!$A$30</c:f>
              <c:strCache>
                <c:ptCount val="1"/>
                <c:pt idx="0">
                  <c:v>1인당 연간 소득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Dajeon!$B$19:$I$19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Dajeon!$B$30:$I$30</c:f>
              <c:numCache>
                <c:formatCode>General</c:formatCode>
                <c:ptCount val="8"/>
                <c:pt idx="0">
                  <c:v>72.509057971014499</c:v>
                </c:pt>
                <c:pt idx="1">
                  <c:v>76.675724637681171</c:v>
                </c:pt>
                <c:pt idx="2">
                  <c:v>82.608695652173907</c:v>
                </c:pt>
                <c:pt idx="3">
                  <c:v>87.952898550724655</c:v>
                </c:pt>
                <c:pt idx="4">
                  <c:v>90.806159420289873</c:v>
                </c:pt>
                <c:pt idx="5">
                  <c:v>92.210144927536248</c:v>
                </c:pt>
                <c:pt idx="6">
                  <c:v>95.652173913043498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50712"/>
        <c:axId val="499950320"/>
      </c:lineChart>
      <c:catAx>
        <c:axId val="49995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950320"/>
        <c:crosses val="autoZero"/>
        <c:auto val="1"/>
        <c:lblAlgn val="ctr"/>
        <c:lblOffset val="100"/>
        <c:noMultiLvlLbl val="0"/>
      </c:catAx>
      <c:valAx>
        <c:axId val="49995032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95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광주광역시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Gwangju!$A$21</c:f>
              <c:strCache>
                <c:ptCount val="1"/>
                <c:pt idx="0">
                  <c:v>상수도보급률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Gwangju!$B$21:$I$21</c:f>
              <c:numCache>
                <c:formatCode>General</c:formatCode>
                <c:ptCount val="8"/>
                <c:pt idx="0">
                  <c:v>98</c:v>
                </c:pt>
                <c:pt idx="1">
                  <c:v>98.5</c:v>
                </c:pt>
                <c:pt idx="2">
                  <c:v>99.4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99.6</c:v>
                </c:pt>
                <c:pt idx="7">
                  <c:v>99.8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Gwangju!$A$22</c:f>
              <c:strCache>
                <c:ptCount val="1"/>
                <c:pt idx="0">
                  <c:v>하수도보급률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Gwangju!$B$22:$I$22</c:f>
              <c:numCache>
                <c:formatCode>General</c:formatCode>
                <c:ptCount val="8"/>
                <c:pt idx="0">
                  <c:v>98</c:v>
                </c:pt>
                <c:pt idx="1">
                  <c:v>97.9</c:v>
                </c:pt>
                <c:pt idx="2">
                  <c:v>98.1</c:v>
                </c:pt>
                <c:pt idx="3">
                  <c:v>98.1</c:v>
                </c:pt>
                <c:pt idx="4">
                  <c:v>98.4</c:v>
                </c:pt>
                <c:pt idx="5">
                  <c:v>98.6</c:v>
                </c:pt>
                <c:pt idx="6">
                  <c:v>98.6</c:v>
                </c:pt>
                <c:pt idx="7">
                  <c:v>98.6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Gwangju!$A$23</c:f>
              <c:strCache>
                <c:ptCount val="1"/>
                <c:pt idx="0">
                  <c:v>사업체수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Gwangju!$B$23:$I$23</c:f>
              <c:numCache>
                <c:formatCode>General</c:formatCode>
                <c:ptCount val="8"/>
                <c:pt idx="0">
                  <c:v>85.970341373959656</c:v>
                </c:pt>
                <c:pt idx="1">
                  <c:v>87.413598532938352</c:v>
                </c:pt>
                <c:pt idx="2">
                  <c:v>88.143602764846946</c:v>
                </c:pt>
                <c:pt idx="3">
                  <c:v>90.268373536464935</c:v>
                </c:pt>
                <c:pt idx="4">
                  <c:v>93.39381436027648</c:v>
                </c:pt>
                <c:pt idx="5">
                  <c:v>95.930314571871918</c:v>
                </c:pt>
                <c:pt idx="6">
                  <c:v>98.114155734236135</c:v>
                </c:pt>
                <c:pt idx="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Gwangju!$A$24</c:f>
              <c:strCache>
                <c:ptCount val="1"/>
                <c:pt idx="0">
                  <c:v>재정자립도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Gwangju!$B$24:$I$24</c:f>
              <c:numCache>
                <c:formatCode>General</c:formatCode>
                <c:ptCount val="8"/>
                <c:pt idx="0">
                  <c:v>106.69371196754565</c:v>
                </c:pt>
                <c:pt idx="1">
                  <c:v>97.97160243407707</c:v>
                </c:pt>
                <c:pt idx="2">
                  <c:v>96.348884381338749</c:v>
                </c:pt>
                <c:pt idx="3">
                  <c:v>96.348884381338749</c:v>
                </c:pt>
                <c:pt idx="4">
                  <c:v>94.523326572008131</c:v>
                </c:pt>
                <c:pt idx="5">
                  <c:v>92.08924949290062</c:v>
                </c:pt>
                <c:pt idx="6">
                  <c:v>93.306288032454361</c:v>
                </c:pt>
                <c:pt idx="7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Gwangju!$A$25</c:f>
              <c:strCache>
                <c:ptCount val="1"/>
                <c:pt idx="0">
                  <c:v>문화기반시설수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Gwangju!$B$25:$I$25</c:f>
              <c:numCache>
                <c:formatCode>General</c:formatCode>
                <c:ptCount val="8"/>
                <c:pt idx="0">
                  <c:v>68.421052631578945</c:v>
                </c:pt>
                <c:pt idx="1">
                  <c:v>77.10526315789474</c:v>
                </c:pt>
                <c:pt idx="2">
                  <c:v>76.05263157894737</c:v>
                </c:pt>
                <c:pt idx="3">
                  <c:v>75.526315789473685</c:v>
                </c:pt>
                <c:pt idx="4">
                  <c:v>82.368421052631575</c:v>
                </c:pt>
                <c:pt idx="5">
                  <c:v>89.21052631578948</c:v>
                </c:pt>
                <c:pt idx="6">
                  <c:v>96.31578947368422</c:v>
                </c:pt>
                <c:pt idx="7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Gwangju!$A$26</c:f>
              <c:strCache>
                <c:ptCount val="1"/>
                <c:pt idx="0">
                  <c:v>사회복지시설수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Gwangju!$B$26:$I$26</c:f>
              <c:numCache>
                <c:formatCode>General</c:formatCode>
                <c:ptCount val="8"/>
                <c:pt idx="0">
                  <c:v>59.140767824497253</c:v>
                </c:pt>
                <c:pt idx="1">
                  <c:v>70.109689213893972</c:v>
                </c:pt>
                <c:pt idx="2">
                  <c:v>85.466179159049361</c:v>
                </c:pt>
                <c:pt idx="3">
                  <c:v>88.665447897623395</c:v>
                </c:pt>
                <c:pt idx="4">
                  <c:v>88.939670932358325</c:v>
                </c:pt>
                <c:pt idx="5">
                  <c:v>94.972577696526514</c:v>
                </c:pt>
                <c:pt idx="6">
                  <c:v>99.085923217550274</c:v>
                </c:pt>
                <c:pt idx="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Gwangju!$A$27</c:f>
              <c:strCache>
                <c:ptCount val="1"/>
                <c:pt idx="0">
                  <c:v>의료기관종사 의사수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Gwangju!$B$27:$I$27</c:f>
              <c:numCache>
                <c:formatCode>General</c:formatCode>
                <c:ptCount val="8"/>
                <c:pt idx="0">
                  <c:v>80.722891566265062</c:v>
                </c:pt>
                <c:pt idx="1">
                  <c:v>81.626506024096386</c:v>
                </c:pt>
                <c:pt idx="2">
                  <c:v>85.542168674698786</c:v>
                </c:pt>
                <c:pt idx="3">
                  <c:v>89.759036144578317</c:v>
                </c:pt>
                <c:pt idx="4">
                  <c:v>90.662650602409627</c:v>
                </c:pt>
                <c:pt idx="5">
                  <c:v>93.674698795180717</c:v>
                </c:pt>
                <c:pt idx="6">
                  <c:v>96.686746987951807</c:v>
                </c:pt>
                <c:pt idx="7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Gwangju!$A$28</c:f>
              <c:strCache>
                <c:ptCount val="1"/>
                <c:pt idx="0">
                  <c:v>사설학원수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Gwangju!$B$28:$I$28</c:f>
              <c:numCache>
                <c:formatCode>General</c:formatCode>
                <c:ptCount val="8"/>
                <c:pt idx="0">
                  <c:v>80.833333333333329</c:v>
                </c:pt>
                <c:pt idx="1">
                  <c:v>64.166666666666671</c:v>
                </c:pt>
                <c:pt idx="2">
                  <c:v>70.833333333333343</c:v>
                </c:pt>
                <c:pt idx="3">
                  <c:v>65</c:v>
                </c:pt>
                <c:pt idx="4">
                  <c:v>57.916666666666657</c:v>
                </c:pt>
                <c:pt idx="5">
                  <c:v>95.416666666666671</c:v>
                </c:pt>
                <c:pt idx="6">
                  <c:v>98.75</c:v>
                </c:pt>
                <c:pt idx="7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Gwangju!$A$29</c:f>
              <c:strCache>
                <c:ptCount val="1"/>
                <c:pt idx="0">
                  <c:v>유치원수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Gwangju!$B$29:$I$29</c:f>
              <c:numCache>
                <c:formatCode>General</c:formatCode>
                <c:ptCount val="8"/>
                <c:pt idx="0">
                  <c:v>74.285714285714292</c:v>
                </c:pt>
                <c:pt idx="1">
                  <c:v>78.095238095238102</c:v>
                </c:pt>
                <c:pt idx="2">
                  <c:v>78.730158730158735</c:v>
                </c:pt>
                <c:pt idx="3">
                  <c:v>81.904761904761898</c:v>
                </c:pt>
                <c:pt idx="4">
                  <c:v>88.253968253968253</c:v>
                </c:pt>
                <c:pt idx="5">
                  <c:v>93.650793650793645</c:v>
                </c:pt>
                <c:pt idx="6">
                  <c:v>97.777777777777771</c:v>
                </c:pt>
                <c:pt idx="7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Gwangju!$A$30</c:f>
              <c:strCache>
                <c:ptCount val="1"/>
                <c:pt idx="0">
                  <c:v>초등학교수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Gwangju!$B$30:$I$30</c:f>
              <c:numCache>
                <c:formatCode>General</c:formatCode>
                <c:ptCount val="8"/>
                <c:pt idx="0">
                  <c:v>90.849673202614383</c:v>
                </c:pt>
                <c:pt idx="1">
                  <c:v>94.77124183006535</c:v>
                </c:pt>
                <c:pt idx="2">
                  <c:v>94.77124183006535</c:v>
                </c:pt>
                <c:pt idx="3">
                  <c:v>96.078431372549019</c:v>
                </c:pt>
                <c:pt idx="4">
                  <c:v>96.732026143790847</c:v>
                </c:pt>
                <c:pt idx="5">
                  <c:v>97.385620915032675</c:v>
                </c:pt>
                <c:pt idx="6">
                  <c:v>98.039215686274503</c:v>
                </c:pt>
                <c:pt idx="7">
                  <c:v>100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Gwangju!$A$31</c:f>
              <c:strCache>
                <c:ptCount val="1"/>
                <c:pt idx="0">
                  <c:v>1인당 연간 소득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Gwangju!$B$20:$I$20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Gwangju!$B$31:$I$31</c:f>
              <c:numCache>
                <c:formatCode>General</c:formatCode>
                <c:ptCount val="8"/>
                <c:pt idx="0">
                  <c:v>72.533580361278368</c:v>
                </c:pt>
                <c:pt idx="1">
                  <c:v>74.617878647521991</c:v>
                </c:pt>
                <c:pt idx="2">
                  <c:v>81.889763779527556</c:v>
                </c:pt>
                <c:pt idx="3">
                  <c:v>85.687818434460397</c:v>
                </c:pt>
                <c:pt idx="4">
                  <c:v>89.069013432144516</c:v>
                </c:pt>
                <c:pt idx="5">
                  <c:v>91.662806855025465</c:v>
                </c:pt>
                <c:pt idx="6">
                  <c:v>96.340898564150066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53064"/>
        <c:axId val="499949536"/>
      </c:lineChart>
      <c:catAx>
        <c:axId val="49995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949536"/>
        <c:crosses val="autoZero"/>
        <c:auto val="1"/>
        <c:lblAlgn val="ctr"/>
        <c:lblOffset val="100"/>
        <c:noMultiLvlLbl val="0"/>
      </c:catAx>
      <c:valAx>
        <c:axId val="4999495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95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인천광역시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Incheon!$A$21</c:f>
              <c:strCache>
                <c:ptCount val="1"/>
                <c:pt idx="0">
                  <c:v>상수도보급률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Incheon!$B$21:$I$21</c:f>
              <c:numCache>
                <c:formatCode>General</c:formatCode>
                <c:ptCount val="8"/>
                <c:pt idx="0">
                  <c:v>97.7</c:v>
                </c:pt>
                <c:pt idx="1">
                  <c:v>97.9</c:v>
                </c:pt>
                <c:pt idx="2">
                  <c:v>98</c:v>
                </c:pt>
                <c:pt idx="3">
                  <c:v>98.3</c:v>
                </c:pt>
                <c:pt idx="4">
                  <c:v>98.4</c:v>
                </c:pt>
                <c:pt idx="5">
                  <c:v>98.4</c:v>
                </c:pt>
                <c:pt idx="6">
                  <c:v>98.5</c:v>
                </c:pt>
                <c:pt idx="7">
                  <c:v>98.6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Incheon!$A$22</c:f>
              <c:strCache>
                <c:ptCount val="1"/>
                <c:pt idx="0">
                  <c:v>하수도보급률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Incheon!$B$22:$I$22</c:f>
              <c:numCache>
                <c:formatCode>General</c:formatCode>
                <c:ptCount val="8"/>
                <c:pt idx="0">
                  <c:v>98.2</c:v>
                </c:pt>
                <c:pt idx="1">
                  <c:v>97.1</c:v>
                </c:pt>
                <c:pt idx="2">
                  <c:v>97.8</c:v>
                </c:pt>
                <c:pt idx="3">
                  <c:v>97.6</c:v>
                </c:pt>
                <c:pt idx="4">
                  <c:v>97.5</c:v>
                </c:pt>
                <c:pt idx="5">
                  <c:v>97.4</c:v>
                </c:pt>
                <c:pt idx="6">
                  <c:v>97.6</c:v>
                </c:pt>
                <c:pt idx="7">
                  <c:v>97.6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Incheon!$A$23</c:f>
              <c:strCache>
                <c:ptCount val="1"/>
                <c:pt idx="0">
                  <c:v>사업체수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Incheon!$B$23:$I$23</c:f>
              <c:numCache>
                <c:formatCode>General</c:formatCode>
                <c:ptCount val="8"/>
                <c:pt idx="0">
                  <c:v>84.930461101762802</c:v>
                </c:pt>
                <c:pt idx="1">
                  <c:v>85.799764530054674</c:v>
                </c:pt>
                <c:pt idx="2">
                  <c:v>87.9813559413153</c:v>
                </c:pt>
                <c:pt idx="3">
                  <c:v>91.081172618823615</c:v>
                </c:pt>
                <c:pt idx="4">
                  <c:v>95.262108154894065</c:v>
                </c:pt>
                <c:pt idx="5">
                  <c:v>95.68788942589417</c:v>
                </c:pt>
                <c:pt idx="6">
                  <c:v>98.701152082403738</c:v>
                </c:pt>
                <c:pt idx="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Incheon!$A$24</c:f>
              <c:strCache>
                <c:ptCount val="1"/>
                <c:pt idx="0">
                  <c:v>재정자립도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Incheon!$B$24:$I$24</c:f>
              <c:numCache>
                <c:formatCode>General</c:formatCode>
                <c:ptCount val="8"/>
                <c:pt idx="0">
                  <c:v>110.24844720496894</c:v>
                </c:pt>
                <c:pt idx="1">
                  <c:v>115.21739130434783</c:v>
                </c:pt>
                <c:pt idx="2">
                  <c:v>109.3167701863354</c:v>
                </c:pt>
                <c:pt idx="3">
                  <c:v>107.60869565217391</c:v>
                </c:pt>
                <c:pt idx="4">
                  <c:v>110.24844720496894</c:v>
                </c:pt>
                <c:pt idx="5">
                  <c:v>104.50310559006211</c:v>
                </c:pt>
                <c:pt idx="6">
                  <c:v>103.88198757763976</c:v>
                </c:pt>
                <c:pt idx="7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Incheon!$A$25</c:f>
              <c:strCache>
                <c:ptCount val="1"/>
                <c:pt idx="0">
                  <c:v>문화기반시설수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Incheon!$B$25:$I$25</c:f>
              <c:numCache>
                <c:formatCode>General</c:formatCode>
                <c:ptCount val="8"/>
                <c:pt idx="0">
                  <c:v>52.710843373493979</c:v>
                </c:pt>
                <c:pt idx="1">
                  <c:v>67.771084337349393</c:v>
                </c:pt>
                <c:pt idx="2">
                  <c:v>66.566265060240966</c:v>
                </c:pt>
                <c:pt idx="3">
                  <c:v>77.409638554216869</c:v>
                </c:pt>
                <c:pt idx="4">
                  <c:v>82.530120481927725</c:v>
                </c:pt>
                <c:pt idx="5">
                  <c:v>85.843373493975903</c:v>
                </c:pt>
                <c:pt idx="6">
                  <c:v>91.265060240963862</c:v>
                </c:pt>
                <c:pt idx="7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Incheon!$A$26</c:f>
              <c:strCache>
                <c:ptCount val="1"/>
                <c:pt idx="0">
                  <c:v>사회복지시설수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Incheon!$B$26:$I$26</c:f>
              <c:numCache>
                <c:formatCode>General</c:formatCode>
                <c:ptCount val="8"/>
                <c:pt idx="0">
                  <c:v>30.550401978973408</c:v>
                </c:pt>
                <c:pt idx="1">
                  <c:v>44.0321583178726</c:v>
                </c:pt>
                <c:pt idx="2">
                  <c:v>62.523191094619655</c:v>
                </c:pt>
                <c:pt idx="3">
                  <c:v>66.914038342609757</c:v>
                </c:pt>
                <c:pt idx="4">
                  <c:v>70.439084724799002</c:v>
                </c:pt>
                <c:pt idx="5">
                  <c:v>75.386518243661101</c:v>
                </c:pt>
                <c:pt idx="6">
                  <c:v>89.919604205318464</c:v>
                </c:pt>
                <c:pt idx="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Incheon!$A$27</c:f>
              <c:strCache>
                <c:ptCount val="1"/>
                <c:pt idx="0">
                  <c:v>의료기관종사 의사수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Incheon!$B$27:$I$27</c:f>
              <c:numCache>
                <c:formatCode>General</c:formatCode>
                <c:ptCount val="8"/>
                <c:pt idx="0">
                  <c:v>81.860465116279073</c:v>
                </c:pt>
                <c:pt idx="1">
                  <c:v>85.116279069767458</c:v>
                </c:pt>
                <c:pt idx="2">
                  <c:v>84.186046511627907</c:v>
                </c:pt>
                <c:pt idx="3">
                  <c:v>87.441860465116278</c:v>
                </c:pt>
                <c:pt idx="4">
                  <c:v>89.302325581395351</c:v>
                </c:pt>
                <c:pt idx="5">
                  <c:v>92.558139534883722</c:v>
                </c:pt>
                <c:pt idx="6">
                  <c:v>97.20930232558139</c:v>
                </c:pt>
                <c:pt idx="7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Incheon!$A$28</c:f>
              <c:strCache>
                <c:ptCount val="1"/>
                <c:pt idx="0">
                  <c:v>사설학원수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Incheon!$B$28:$I$28</c:f>
              <c:numCache>
                <c:formatCode>General</c:formatCode>
                <c:ptCount val="8"/>
                <c:pt idx="0">
                  <c:v>97.272727272727266</c:v>
                </c:pt>
                <c:pt idx="1">
                  <c:v>95.454545454545453</c:v>
                </c:pt>
                <c:pt idx="2">
                  <c:v>96.36363636363636</c:v>
                </c:pt>
                <c:pt idx="3">
                  <c:v>91.818181818181813</c:v>
                </c:pt>
                <c:pt idx="4">
                  <c:v>106.36363636363635</c:v>
                </c:pt>
                <c:pt idx="5">
                  <c:v>100.90909090909091</c:v>
                </c:pt>
                <c:pt idx="6">
                  <c:v>99.090909090909079</c:v>
                </c:pt>
                <c:pt idx="7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Incheon!$A$29</c:f>
              <c:strCache>
                <c:ptCount val="1"/>
                <c:pt idx="0">
                  <c:v>유치원수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Incheon!$B$29:$I$29</c:f>
              <c:numCache>
                <c:formatCode>General</c:formatCode>
                <c:ptCount val="8"/>
                <c:pt idx="0">
                  <c:v>85.167464114832541</c:v>
                </c:pt>
                <c:pt idx="1">
                  <c:v>88.516746411483254</c:v>
                </c:pt>
                <c:pt idx="2">
                  <c:v>90.909090909090907</c:v>
                </c:pt>
                <c:pt idx="3">
                  <c:v>91.148325358851679</c:v>
                </c:pt>
                <c:pt idx="4">
                  <c:v>93.062200956937801</c:v>
                </c:pt>
                <c:pt idx="5">
                  <c:v>98.325358851674636</c:v>
                </c:pt>
                <c:pt idx="6">
                  <c:v>98.564593301435409</c:v>
                </c:pt>
                <c:pt idx="7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Incheon!$A$30</c:f>
              <c:strCache>
                <c:ptCount val="1"/>
                <c:pt idx="0">
                  <c:v>초등학교수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Incheon!$B$30:$I$30</c:f>
              <c:numCache>
                <c:formatCode>General</c:formatCode>
                <c:ptCount val="8"/>
                <c:pt idx="0">
                  <c:v>92.181069958847743</c:v>
                </c:pt>
                <c:pt idx="1">
                  <c:v>92.181069958847743</c:v>
                </c:pt>
                <c:pt idx="2">
                  <c:v>93.004115226337447</c:v>
                </c:pt>
                <c:pt idx="3">
                  <c:v>95.473251028806587</c:v>
                </c:pt>
                <c:pt idx="4">
                  <c:v>97.119341563786008</c:v>
                </c:pt>
                <c:pt idx="5">
                  <c:v>98.76543209876543</c:v>
                </c:pt>
                <c:pt idx="6">
                  <c:v>99.588477366255148</c:v>
                </c:pt>
                <c:pt idx="7">
                  <c:v>100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Incheon!$A$31</c:f>
              <c:strCache>
                <c:ptCount val="1"/>
                <c:pt idx="0">
                  <c:v>1인당 연간 소득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Incheon!$B$20:$I$20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Incheon!$B$31:$I$31</c:f>
              <c:numCache>
                <c:formatCode>General</c:formatCode>
                <c:ptCount val="8"/>
                <c:pt idx="0">
                  <c:v>72.647619047619045</c:v>
                </c:pt>
                <c:pt idx="1">
                  <c:v>75.923809523809524</c:v>
                </c:pt>
                <c:pt idx="2">
                  <c:v>84.952380952380963</c:v>
                </c:pt>
                <c:pt idx="3">
                  <c:v>85.523809523809518</c:v>
                </c:pt>
                <c:pt idx="4">
                  <c:v>84.838095238095235</c:v>
                </c:pt>
                <c:pt idx="5">
                  <c:v>87.047619047619051</c:v>
                </c:pt>
                <c:pt idx="6">
                  <c:v>92.495238095238093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49928"/>
        <c:axId val="499951888"/>
      </c:lineChart>
      <c:catAx>
        <c:axId val="49994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951888"/>
        <c:crosses val="autoZero"/>
        <c:auto val="1"/>
        <c:lblAlgn val="ctr"/>
        <c:lblOffset val="100"/>
        <c:noMultiLvlLbl val="0"/>
      </c:catAx>
      <c:valAx>
        <c:axId val="49995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94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울산광역시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Ulsan!$A$22</c:f>
              <c:strCache>
                <c:ptCount val="1"/>
                <c:pt idx="0">
                  <c:v>상수도보급률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Ulsan!$B$22:$I$22</c:f>
              <c:numCache>
                <c:formatCode>General</c:formatCode>
                <c:ptCount val="8"/>
                <c:pt idx="0">
                  <c:v>95.4</c:v>
                </c:pt>
                <c:pt idx="1">
                  <c:v>96.5</c:v>
                </c:pt>
                <c:pt idx="2">
                  <c:v>96.6</c:v>
                </c:pt>
                <c:pt idx="3">
                  <c:v>97.4</c:v>
                </c:pt>
                <c:pt idx="4">
                  <c:v>97.5</c:v>
                </c:pt>
                <c:pt idx="5">
                  <c:v>97.8</c:v>
                </c:pt>
                <c:pt idx="6">
                  <c:v>98</c:v>
                </c:pt>
                <c:pt idx="7">
                  <c:v>98.1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Ulsan!$A$23</c:f>
              <c:strCache>
                <c:ptCount val="1"/>
                <c:pt idx="0">
                  <c:v>하수도보급률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Ulsan!$B$23:$I$23</c:f>
              <c:numCache>
                <c:formatCode>General</c:formatCode>
                <c:ptCount val="8"/>
                <c:pt idx="0">
                  <c:v>92.2</c:v>
                </c:pt>
                <c:pt idx="1">
                  <c:v>92.4</c:v>
                </c:pt>
                <c:pt idx="2">
                  <c:v>94</c:v>
                </c:pt>
                <c:pt idx="3">
                  <c:v>95.1</c:v>
                </c:pt>
                <c:pt idx="4">
                  <c:v>97</c:v>
                </c:pt>
                <c:pt idx="5">
                  <c:v>97.9</c:v>
                </c:pt>
                <c:pt idx="6">
                  <c:v>98.1</c:v>
                </c:pt>
                <c:pt idx="7">
                  <c:v>98.8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Ulsan!$A$24</c:f>
              <c:strCache>
                <c:ptCount val="1"/>
                <c:pt idx="0">
                  <c:v>사업체수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Ulsan!$B$24:$I$24</c:f>
              <c:numCache>
                <c:formatCode>General</c:formatCode>
                <c:ptCount val="8"/>
                <c:pt idx="0">
                  <c:v>83.958913433574651</c:v>
                </c:pt>
                <c:pt idx="1">
                  <c:v>84.962564197760031</c:v>
                </c:pt>
                <c:pt idx="2">
                  <c:v>87.551512901429362</c:v>
                </c:pt>
                <c:pt idx="3">
                  <c:v>90.857001423179256</c:v>
                </c:pt>
                <c:pt idx="4">
                  <c:v>92.293793700884834</c:v>
                </c:pt>
                <c:pt idx="5">
                  <c:v>95.282470144174241</c:v>
                </c:pt>
                <c:pt idx="6">
                  <c:v>97.318235257719195</c:v>
                </c:pt>
                <c:pt idx="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Ulsan!$A$25</c:f>
              <c:strCache>
                <c:ptCount val="1"/>
                <c:pt idx="0">
                  <c:v>재정자립도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Ulsan!$B$25:$I$25</c:f>
              <c:numCache>
                <c:formatCode>General</c:formatCode>
                <c:ptCount val="8"/>
                <c:pt idx="0">
                  <c:v>97.083333333333343</c:v>
                </c:pt>
                <c:pt idx="1">
                  <c:v>94.027777777777771</c:v>
                </c:pt>
                <c:pt idx="2">
                  <c:v>93.333333333333329</c:v>
                </c:pt>
                <c:pt idx="3">
                  <c:v>95.972222222222214</c:v>
                </c:pt>
                <c:pt idx="4">
                  <c:v>98.888888888888886</c:v>
                </c:pt>
                <c:pt idx="5">
                  <c:v>98.194444444444457</c:v>
                </c:pt>
                <c:pt idx="6">
                  <c:v>97.500000000000014</c:v>
                </c:pt>
                <c:pt idx="7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Ulsan!$A$26</c:f>
              <c:strCache>
                <c:ptCount val="1"/>
                <c:pt idx="0">
                  <c:v>문화기반시설수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Ulsan!$B$26:$I$26</c:f>
              <c:numCache>
                <c:formatCode>General</c:formatCode>
                <c:ptCount val="8"/>
                <c:pt idx="0">
                  <c:v>54.216867469879524</c:v>
                </c:pt>
                <c:pt idx="1">
                  <c:v>78.313253012048207</c:v>
                </c:pt>
                <c:pt idx="2">
                  <c:v>77.409638554216869</c:v>
                </c:pt>
                <c:pt idx="3">
                  <c:v>76.807228915662648</c:v>
                </c:pt>
                <c:pt idx="4">
                  <c:v>76.204819277108427</c:v>
                </c:pt>
                <c:pt idx="5">
                  <c:v>91.265060240963862</c:v>
                </c:pt>
                <c:pt idx="6">
                  <c:v>103.31325301204821</c:v>
                </c:pt>
                <c:pt idx="7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Ulsan!$A$27</c:f>
              <c:strCache>
                <c:ptCount val="1"/>
                <c:pt idx="0">
                  <c:v>사회복지시설수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Ulsan!$B$27:$I$27</c:f>
              <c:numCache>
                <c:formatCode>General</c:formatCode>
                <c:ptCount val="8"/>
                <c:pt idx="0">
                  <c:v>50.146627565982406</c:v>
                </c:pt>
                <c:pt idx="1">
                  <c:v>59.2375366568915</c:v>
                </c:pt>
                <c:pt idx="2">
                  <c:v>79.47214076246334</c:v>
                </c:pt>
                <c:pt idx="3">
                  <c:v>76.246334310850443</c:v>
                </c:pt>
                <c:pt idx="4">
                  <c:v>74.193548387096769</c:v>
                </c:pt>
                <c:pt idx="5">
                  <c:v>101.46627565982405</c:v>
                </c:pt>
                <c:pt idx="6">
                  <c:v>91.78885630498533</c:v>
                </c:pt>
                <c:pt idx="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Ulsan!$A$28</c:f>
              <c:strCache>
                <c:ptCount val="1"/>
                <c:pt idx="0">
                  <c:v>의료기관종사 의사수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Ulsan!$B$28:$I$28</c:f>
              <c:numCache>
                <c:formatCode>General</c:formatCode>
                <c:ptCount val="8"/>
                <c:pt idx="0">
                  <c:v>82.159624413145551</c:v>
                </c:pt>
                <c:pt idx="1">
                  <c:v>86.3849765258216</c:v>
                </c:pt>
                <c:pt idx="2">
                  <c:v>86.3849765258216</c:v>
                </c:pt>
                <c:pt idx="3">
                  <c:v>91.549295774647888</c:v>
                </c:pt>
                <c:pt idx="4">
                  <c:v>92.018779342723008</c:v>
                </c:pt>
                <c:pt idx="5">
                  <c:v>94.366197183098592</c:v>
                </c:pt>
                <c:pt idx="6">
                  <c:v>95.305164319248831</c:v>
                </c:pt>
                <c:pt idx="7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Ulsan!$A$29</c:f>
              <c:strCache>
                <c:ptCount val="1"/>
                <c:pt idx="0">
                  <c:v>사설학원수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Ulsan!$B$29:$I$29</c:f>
              <c:numCache>
                <c:formatCode>General</c:formatCode>
                <c:ptCount val="8"/>
                <c:pt idx="0">
                  <c:v>106.1611374407583</c:v>
                </c:pt>
                <c:pt idx="1">
                  <c:v>112.7962085308057</c:v>
                </c:pt>
                <c:pt idx="2">
                  <c:v>110.90047393364928</c:v>
                </c:pt>
                <c:pt idx="3">
                  <c:v>108.5308056872038</c:v>
                </c:pt>
                <c:pt idx="4">
                  <c:v>104.739336492891</c:v>
                </c:pt>
                <c:pt idx="5">
                  <c:v>94.312796208530813</c:v>
                </c:pt>
                <c:pt idx="6">
                  <c:v>95.73459715639811</c:v>
                </c:pt>
                <c:pt idx="7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Ulsan!$A$30</c:f>
              <c:strCache>
                <c:ptCount val="1"/>
                <c:pt idx="0">
                  <c:v>유치원수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Ulsan!$B$30:$I$30</c:f>
              <c:numCache>
                <c:formatCode>General</c:formatCode>
                <c:ptCount val="8"/>
                <c:pt idx="0">
                  <c:v>94.845360824742258</c:v>
                </c:pt>
                <c:pt idx="1">
                  <c:v>93.814432989690715</c:v>
                </c:pt>
                <c:pt idx="2">
                  <c:v>93.298969072164951</c:v>
                </c:pt>
                <c:pt idx="3">
                  <c:v>95.360824742268051</c:v>
                </c:pt>
                <c:pt idx="4">
                  <c:v>95.876288659793815</c:v>
                </c:pt>
                <c:pt idx="5">
                  <c:v>99.484536082474222</c:v>
                </c:pt>
                <c:pt idx="6">
                  <c:v>101.03092783505154</c:v>
                </c:pt>
                <c:pt idx="7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Ulsan!$A$31</c:f>
              <c:strCache>
                <c:ptCount val="1"/>
                <c:pt idx="0">
                  <c:v>초등학교수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Ulsan!$B$31:$I$31</c:f>
              <c:numCache>
                <c:formatCode>General</c:formatCode>
                <c:ptCount val="8"/>
                <c:pt idx="0">
                  <c:v>97.47899159663865</c:v>
                </c:pt>
                <c:pt idx="1">
                  <c:v>97.47899159663865</c:v>
                </c:pt>
                <c:pt idx="2">
                  <c:v>99.159663865546221</c:v>
                </c:pt>
                <c:pt idx="3">
                  <c:v>100</c:v>
                </c:pt>
                <c:pt idx="4">
                  <c:v>100</c:v>
                </c:pt>
                <c:pt idx="5">
                  <c:v>99.159663865546221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Ulsan!$A$32</c:f>
              <c:strCache>
                <c:ptCount val="1"/>
                <c:pt idx="0">
                  <c:v>1인당 연간 소득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Ulsan!$B$21:$I$21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Ulsan!$B$32:$I$32</c:f>
              <c:numCache>
                <c:formatCode>General</c:formatCode>
                <c:ptCount val="8"/>
                <c:pt idx="0">
                  <c:v>82.428595289794558</c:v>
                </c:pt>
                <c:pt idx="1">
                  <c:v>79.939869717721734</c:v>
                </c:pt>
                <c:pt idx="2">
                  <c:v>95.523634541506595</c:v>
                </c:pt>
                <c:pt idx="3">
                  <c:v>103.25705695673962</c:v>
                </c:pt>
                <c:pt idx="4">
                  <c:v>105.12777684984131</c:v>
                </c:pt>
                <c:pt idx="5">
                  <c:v>100.36746283614499</c:v>
                </c:pt>
                <c:pt idx="6">
                  <c:v>97.244028728912639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73184"/>
        <c:axId val="500871224"/>
      </c:lineChart>
      <c:catAx>
        <c:axId val="5008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871224"/>
        <c:crosses val="autoZero"/>
        <c:auto val="1"/>
        <c:lblAlgn val="ctr"/>
        <c:lblOffset val="100"/>
        <c:noMultiLvlLbl val="0"/>
      </c:catAx>
      <c:valAx>
        <c:axId val="5008712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8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33</xdr:row>
      <xdr:rowOff>157162</xdr:rowOff>
    </xdr:from>
    <xdr:to>
      <xdr:col>9</xdr:col>
      <xdr:colOff>19050</xdr:colOff>
      <xdr:row>46</xdr:row>
      <xdr:rowOff>176212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31</xdr:row>
      <xdr:rowOff>185737</xdr:rowOff>
    </xdr:from>
    <xdr:to>
      <xdr:col>8</xdr:col>
      <xdr:colOff>647700</xdr:colOff>
      <xdr:row>44</xdr:row>
      <xdr:rowOff>204787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18</xdr:row>
      <xdr:rowOff>4762</xdr:rowOff>
    </xdr:from>
    <xdr:to>
      <xdr:col>12</xdr:col>
      <xdr:colOff>190500</xdr:colOff>
      <xdr:row>31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31</xdr:row>
      <xdr:rowOff>90487</xdr:rowOff>
    </xdr:from>
    <xdr:to>
      <xdr:col>8</xdr:col>
      <xdr:colOff>295275</xdr:colOff>
      <xdr:row>44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32</xdr:row>
      <xdr:rowOff>80962</xdr:rowOff>
    </xdr:from>
    <xdr:to>
      <xdr:col>9</xdr:col>
      <xdr:colOff>9525</xdr:colOff>
      <xdr:row>45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32</xdr:row>
      <xdr:rowOff>52387</xdr:rowOff>
    </xdr:from>
    <xdr:to>
      <xdr:col>8</xdr:col>
      <xdr:colOff>85725</xdr:colOff>
      <xdr:row>45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33</xdr:row>
      <xdr:rowOff>119062</xdr:rowOff>
    </xdr:from>
    <xdr:to>
      <xdr:col>9</xdr:col>
      <xdr:colOff>76200</xdr:colOff>
      <xdr:row>46</xdr:row>
      <xdr:rowOff>138112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3" workbookViewId="0">
      <selection activeCell="C25" sqref="C25"/>
    </sheetView>
  </sheetViews>
  <sheetFormatPr defaultRowHeight="16.5" x14ac:dyDescent="0.3"/>
  <cols>
    <col min="9" max="9" width="9.5" bestFit="1" customWidth="1"/>
  </cols>
  <sheetData>
    <row r="1" spans="1:10" x14ac:dyDescent="0.3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 t="s">
        <v>1</v>
      </c>
    </row>
    <row r="2" spans="1:10" x14ac:dyDescent="0.3">
      <c r="A2" t="s">
        <v>2</v>
      </c>
      <c r="B2">
        <v>0.33</v>
      </c>
      <c r="C2">
        <v>0.08</v>
      </c>
      <c r="D2">
        <v>1.06</v>
      </c>
      <c r="E2">
        <v>-0.44</v>
      </c>
      <c r="F2">
        <v>-0.82</v>
      </c>
      <c r="G2">
        <v>-0.52</v>
      </c>
      <c r="H2">
        <v>-0.18</v>
      </c>
      <c r="I2">
        <v>-0.7</v>
      </c>
      <c r="J2" t="s">
        <v>3</v>
      </c>
    </row>
    <row r="3" spans="1:10" x14ac:dyDescent="0.3">
      <c r="A3" t="s">
        <v>4</v>
      </c>
      <c r="B3">
        <v>10200827</v>
      </c>
      <c r="C3">
        <v>10208302</v>
      </c>
      <c r="D3">
        <v>10312545</v>
      </c>
      <c r="E3">
        <v>10249679</v>
      </c>
      <c r="F3">
        <v>10195318</v>
      </c>
      <c r="G3">
        <v>10143645</v>
      </c>
      <c r="H3">
        <v>10103233</v>
      </c>
      <c r="I3">
        <v>10022181</v>
      </c>
    </row>
    <row r="4" spans="1:10" x14ac:dyDescent="0.3">
      <c r="A4" t="s">
        <v>5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 t="s">
        <v>3</v>
      </c>
    </row>
    <row r="5" spans="1:10" x14ac:dyDescent="0.3">
      <c r="A5" t="s">
        <v>6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 t="s">
        <v>3</v>
      </c>
    </row>
    <row r="6" spans="1:10" x14ac:dyDescent="0.3">
      <c r="A6" t="s">
        <v>7</v>
      </c>
      <c r="B6">
        <v>719687</v>
      </c>
      <c r="C6">
        <v>723086</v>
      </c>
      <c r="D6">
        <v>729731</v>
      </c>
      <c r="E6">
        <v>752285</v>
      </c>
      <c r="F6">
        <v>780887</v>
      </c>
      <c r="G6">
        <v>785094</v>
      </c>
      <c r="H6">
        <v>812798</v>
      </c>
      <c r="I6">
        <v>820658</v>
      </c>
    </row>
    <row r="7" spans="1:10" x14ac:dyDescent="0.3">
      <c r="A7" t="s">
        <v>8</v>
      </c>
      <c r="B7">
        <v>88.3</v>
      </c>
      <c r="C7">
        <v>92</v>
      </c>
      <c r="D7">
        <v>85.8</v>
      </c>
      <c r="E7">
        <v>90.3</v>
      </c>
      <c r="F7">
        <v>90.2</v>
      </c>
      <c r="G7">
        <v>88.8</v>
      </c>
      <c r="H7">
        <v>84.2</v>
      </c>
      <c r="I7">
        <v>84.3</v>
      </c>
      <c r="J7" t="s">
        <v>3</v>
      </c>
    </row>
    <row r="8" spans="1:10" x14ac:dyDescent="0.3">
      <c r="A8" t="s">
        <v>9</v>
      </c>
      <c r="B8">
        <v>2.38</v>
      </c>
      <c r="C8">
        <v>2.77</v>
      </c>
      <c r="D8">
        <v>2.74</v>
      </c>
      <c r="E8">
        <v>2.82</v>
      </c>
      <c r="F8">
        <v>2.93</v>
      </c>
      <c r="G8">
        <v>3.19</v>
      </c>
      <c r="H8">
        <v>3.39</v>
      </c>
      <c r="I8">
        <v>3.55</v>
      </c>
      <c r="J8" t="s">
        <v>10</v>
      </c>
    </row>
    <row r="9" spans="1:10" x14ac:dyDescent="0.3">
      <c r="A9" t="s">
        <v>11</v>
      </c>
      <c r="B9">
        <v>3.68</v>
      </c>
      <c r="C9">
        <v>5.05</v>
      </c>
      <c r="D9">
        <v>6.54</v>
      </c>
      <c r="E9">
        <v>6.66</v>
      </c>
      <c r="F9">
        <v>6.95</v>
      </c>
      <c r="G9">
        <v>7.49</v>
      </c>
      <c r="H9">
        <v>7.56</v>
      </c>
      <c r="I9">
        <v>7.67</v>
      </c>
      <c r="J9" t="s">
        <v>10</v>
      </c>
    </row>
    <row r="10" spans="1:10" x14ac:dyDescent="0.3">
      <c r="A10" t="s">
        <v>12</v>
      </c>
      <c r="B10">
        <v>3.15</v>
      </c>
      <c r="C10">
        <v>3.3</v>
      </c>
      <c r="D10">
        <v>3.4</v>
      </c>
      <c r="E10">
        <v>3.48</v>
      </c>
      <c r="F10">
        <v>3.56</v>
      </c>
      <c r="G10">
        <v>3.76</v>
      </c>
      <c r="H10">
        <v>3.82</v>
      </c>
      <c r="I10">
        <v>3.89</v>
      </c>
      <c r="J10" t="s">
        <v>13</v>
      </c>
    </row>
    <row r="11" spans="1:10" x14ac:dyDescent="0.3">
      <c r="A11" t="s">
        <v>14</v>
      </c>
      <c r="B11">
        <v>1.18</v>
      </c>
      <c r="C11">
        <v>1.18</v>
      </c>
      <c r="D11">
        <v>1.28</v>
      </c>
      <c r="E11">
        <v>1.31</v>
      </c>
      <c r="F11">
        <v>1.34</v>
      </c>
      <c r="G11">
        <v>1.32</v>
      </c>
      <c r="H11">
        <v>1.35</v>
      </c>
      <c r="I11">
        <v>1.4</v>
      </c>
      <c r="J11" t="s">
        <v>13</v>
      </c>
    </row>
    <row r="12" spans="1:10" x14ac:dyDescent="0.3">
      <c r="A12" t="s">
        <v>15</v>
      </c>
      <c r="B12">
        <v>883</v>
      </c>
      <c r="C12">
        <v>873</v>
      </c>
      <c r="D12">
        <v>866</v>
      </c>
      <c r="E12">
        <v>857</v>
      </c>
      <c r="F12">
        <v>866</v>
      </c>
      <c r="G12">
        <v>869</v>
      </c>
      <c r="H12">
        <v>884</v>
      </c>
      <c r="I12">
        <v>888</v>
      </c>
    </row>
    <row r="13" spans="1:10" x14ac:dyDescent="0.3">
      <c r="A13" t="s">
        <v>16</v>
      </c>
      <c r="B13">
        <v>578</v>
      </c>
      <c r="C13">
        <v>586</v>
      </c>
      <c r="D13">
        <v>587</v>
      </c>
      <c r="E13">
        <v>591</v>
      </c>
      <c r="F13">
        <v>594</v>
      </c>
      <c r="G13">
        <v>597</v>
      </c>
      <c r="H13">
        <v>599</v>
      </c>
      <c r="I13">
        <v>599</v>
      </c>
    </row>
    <row r="14" spans="1:10" x14ac:dyDescent="0.3">
      <c r="A14" t="s">
        <v>17</v>
      </c>
      <c r="B14">
        <v>26.01</v>
      </c>
      <c r="C14">
        <v>26.95</v>
      </c>
      <c r="D14">
        <v>28.72</v>
      </c>
      <c r="E14">
        <v>30.16</v>
      </c>
      <c r="F14">
        <v>31.24</v>
      </c>
      <c r="G14">
        <v>31.89</v>
      </c>
      <c r="H14">
        <v>32.950000000000003</v>
      </c>
      <c r="I14">
        <v>34.65</v>
      </c>
      <c r="J14" t="s">
        <v>18</v>
      </c>
    </row>
    <row r="15" spans="1:10" x14ac:dyDescent="0.3">
      <c r="A15" t="s">
        <v>19</v>
      </c>
      <c r="B15">
        <v>20.6</v>
      </c>
      <c r="C15">
        <v>21.4</v>
      </c>
      <c r="D15">
        <v>21.7</v>
      </c>
      <c r="E15">
        <v>22.7</v>
      </c>
      <c r="F15">
        <v>23.7</v>
      </c>
      <c r="G15">
        <v>23.2</v>
      </c>
      <c r="H15">
        <v>23.9</v>
      </c>
      <c r="I15">
        <v>24.7</v>
      </c>
      <c r="J15" t="s">
        <v>3</v>
      </c>
    </row>
    <row r="19" spans="1:10" x14ac:dyDescent="0.3">
      <c r="A19" t="s">
        <v>0</v>
      </c>
    </row>
    <row r="21" spans="1:10" x14ac:dyDescent="0.3">
      <c r="B21">
        <v>2008</v>
      </c>
      <c r="C21">
        <v>2009</v>
      </c>
      <c r="D21">
        <v>2010</v>
      </c>
      <c r="E21">
        <v>2011</v>
      </c>
      <c r="F21">
        <v>2012</v>
      </c>
      <c r="G21">
        <v>2013</v>
      </c>
      <c r="H21">
        <v>2014</v>
      </c>
      <c r="I21">
        <v>2015</v>
      </c>
      <c r="J21" t="s">
        <v>1</v>
      </c>
    </row>
    <row r="22" spans="1:10" x14ac:dyDescent="0.3">
      <c r="A22" t="s">
        <v>5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 t="s">
        <v>3</v>
      </c>
    </row>
    <row r="23" spans="1:10" x14ac:dyDescent="0.3">
      <c r="A23" t="s">
        <v>6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 t="s">
        <v>3</v>
      </c>
    </row>
    <row r="24" spans="1:10" x14ac:dyDescent="0.3">
      <c r="A24" t="s">
        <v>7</v>
      </c>
      <c r="B24">
        <f>719687/820658*100</f>
        <v>87.696336354486277</v>
      </c>
      <c r="C24">
        <f>723086/820658*100</f>
        <v>88.110516195540654</v>
      </c>
      <c r="D24">
        <f>729731/820658*100</f>
        <v>88.920232301397178</v>
      </c>
      <c r="E24">
        <f>752285/820658*100</f>
        <v>91.668514777166607</v>
      </c>
      <c r="F24">
        <f>780887/820658*100</f>
        <v>95.153766855377029</v>
      </c>
      <c r="G24">
        <f>785094/820658*100</f>
        <v>95.666404275593493</v>
      </c>
      <c r="H24">
        <f>812798/820658*100</f>
        <v>99.042231965081669</v>
      </c>
      <c r="I24">
        <f>820658/820658*100</f>
        <v>100</v>
      </c>
    </row>
    <row r="25" spans="1:10" x14ac:dyDescent="0.3">
      <c r="A25" t="s">
        <v>8</v>
      </c>
      <c r="B25">
        <v>88.3</v>
      </c>
      <c r="C25">
        <v>92</v>
      </c>
      <c r="D25">
        <v>85.8</v>
      </c>
      <c r="E25">
        <v>90.3</v>
      </c>
      <c r="F25">
        <v>90.2</v>
      </c>
      <c r="G25">
        <v>88.8</v>
      </c>
      <c r="H25">
        <v>84.2</v>
      </c>
      <c r="I25">
        <v>84.3</v>
      </c>
      <c r="J25" t="s">
        <v>3</v>
      </c>
    </row>
    <row r="26" spans="1:10" x14ac:dyDescent="0.3">
      <c r="A26" t="s">
        <v>9</v>
      </c>
      <c r="B26">
        <f>2.38/3.55*100</f>
        <v>67.042253521126753</v>
      </c>
      <c r="C26">
        <f>2.77/3.55*100</f>
        <v>78.028169014084511</v>
      </c>
      <c r="D26">
        <f>2.74/3.55*100</f>
        <v>77.18309859154931</v>
      </c>
      <c r="E26">
        <f>2.82/3.55*100</f>
        <v>79.436619718309856</v>
      </c>
      <c r="F26">
        <f>2.93/3.55*100</f>
        <v>82.535211267605646</v>
      </c>
      <c r="G26">
        <f>3.19/3.55*100</f>
        <v>89.859154929577471</v>
      </c>
      <c r="H26">
        <f>3.39/3.55*100</f>
        <v>95.492957746478879</v>
      </c>
      <c r="I26">
        <f>3.55/3.55*100</f>
        <v>100</v>
      </c>
      <c r="J26" t="s">
        <v>10</v>
      </c>
    </row>
    <row r="27" spans="1:10" x14ac:dyDescent="0.3">
      <c r="A27" t="s">
        <v>11</v>
      </c>
      <c r="B27">
        <f>B9/$I$9*100</f>
        <v>47.979139504563236</v>
      </c>
      <c r="C27">
        <f t="shared" ref="C27:I27" si="0">C9/$I$9*100</f>
        <v>65.840938722294652</v>
      </c>
      <c r="D27">
        <f t="shared" si="0"/>
        <v>85.267275097783582</v>
      </c>
      <c r="E27">
        <f t="shared" si="0"/>
        <v>86.831812255541081</v>
      </c>
      <c r="F27">
        <f t="shared" si="0"/>
        <v>90.612777053455019</v>
      </c>
      <c r="G27">
        <f t="shared" si="0"/>
        <v>97.653194263363758</v>
      </c>
      <c r="H27">
        <f t="shared" si="0"/>
        <v>98.565840938722289</v>
      </c>
      <c r="I27">
        <f t="shared" si="0"/>
        <v>100</v>
      </c>
      <c r="J27" t="s">
        <v>10</v>
      </c>
    </row>
    <row r="28" spans="1:10" x14ac:dyDescent="0.3">
      <c r="A28" t="s">
        <v>12</v>
      </c>
      <c r="B28">
        <f>B10/I10*100</f>
        <v>80.976863753213351</v>
      </c>
      <c r="C28">
        <f>C10/I10*100</f>
        <v>84.832904884318765</v>
      </c>
      <c r="D28">
        <f>D10/I10*100</f>
        <v>87.40359897172236</v>
      </c>
      <c r="E28">
        <f>E10/I10*100</f>
        <v>89.460154241645242</v>
      </c>
      <c r="F28">
        <f>F10/I10*100</f>
        <v>91.516709511568124</v>
      </c>
      <c r="G28">
        <f>G10/I10*100</f>
        <v>96.658097686375314</v>
      </c>
      <c r="H28">
        <f>H10/I10*100</f>
        <v>98.200514138817468</v>
      </c>
      <c r="I28">
        <f>I10/I10*100</f>
        <v>100</v>
      </c>
      <c r="J28" t="s">
        <v>13</v>
      </c>
    </row>
    <row r="29" spans="1:10" x14ac:dyDescent="0.3">
      <c r="A29" t="s">
        <v>14</v>
      </c>
      <c r="B29">
        <f>B11/$I$11*100</f>
        <v>84.285714285714292</v>
      </c>
      <c r="C29">
        <f>C11/$I$11*100</f>
        <v>84.285714285714292</v>
      </c>
      <c r="D29">
        <f t="shared" ref="D29:H29" si="1">D11/$I$11*100</f>
        <v>91.428571428571431</v>
      </c>
      <c r="E29">
        <f t="shared" si="1"/>
        <v>93.571428571428584</v>
      </c>
      <c r="F29">
        <f t="shared" si="1"/>
        <v>95.714285714285722</v>
      </c>
      <c r="G29">
        <f t="shared" si="1"/>
        <v>94.285714285714292</v>
      </c>
      <c r="H29">
        <f t="shared" si="1"/>
        <v>96.428571428571445</v>
      </c>
      <c r="I29">
        <f>I11/$I$11*100</f>
        <v>100</v>
      </c>
      <c r="J29" t="s">
        <v>13</v>
      </c>
    </row>
    <row r="30" spans="1:10" x14ac:dyDescent="0.3">
      <c r="A30" t="s">
        <v>15</v>
      </c>
      <c r="B30">
        <f>B12/$I$12*100</f>
        <v>99.436936936936931</v>
      </c>
      <c r="C30">
        <f t="shared" ref="C30:I30" si="2">C12/$I$12*100</f>
        <v>98.310810810810807</v>
      </c>
      <c r="D30">
        <f t="shared" si="2"/>
        <v>97.522522522522522</v>
      </c>
      <c r="E30">
        <f t="shared" si="2"/>
        <v>96.509009009009006</v>
      </c>
      <c r="F30">
        <f t="shared" si="2"/>
        <v>97.522522522522522</v>
      </c>
      <c r="G30">
        <f t="shared" si="2"/>
        <v>97.86036036036036</v>
      </c>
      <c r="H30">
        <f t="shared" si="2"/>
        <v>99.549549549549553</v>
      </c>
      <c r="I30">
        <f t="shared" si="2"/>
        <v>100</v>
      </c>
    </row>
    <row r="31" spans="1:10" x14ac:dyDescent="0.3">
      <c r="A31" t="s">
        <v>16</v>
      </c>
      <c r="B31">
        <f>B13/$I$13*100</f>
        <v>96.494156928213698</v>
      </c>
      <c r="C31">
        <f t="shared" ref="C31:I31" si="3">C13/$I$13*100</f>
        <v>97.829716193656097</v>
      </c>
      <c r="D31">
        <f t="shared" si="3"/>
        <v>97.996661101836395</v>
      </c>
      <c r="E31">
        <f t="shared" si="3"/>
        <v>98.664440734557601</v>
      </c>
      <c r="F31">
        <f t="shared" si="3"/>
        <v>99.165275459098496</v>
      </c>
      <c r="G31">
        <f t="shared" si="3"/>
        <v>99.666110183639404</v>
      </c>
      <c r="H31">
        <f t="shared" si="3"/>
        <v>100</v>
      </c>
      <c r="I31">
        <f t="shared" si="3"/>
        <v>100</v>
      </c>
    </row>
    <row r="32" spans="1:10" x14ac:dyDescent="0.3">
      <c r="A32" t="s">
        <v>17</v>
      </c>
      <c r="B32">
        <f>B14/$I$14*100</f>
        <v>75.064935064935071</v>
      </c>
      <c r="C32">
        <f t="shared" ref="C32:I32" si="4">C14/$I$14*100</f>
        <v>77.777777777777786</v>
      </c>
      <c r="D32">
        <f t="shared" si="4"/>
        <v>82.886002886002885</v>
      </c>
      <c r="E32">
        <f t="shared" si="4"/>
        <v>87.041847041847049</v>
      </c>
      <c r="F32">
        <f t="shared" si="4"/>
        <v>90.158730158730165</v>
      </c>
      <c r="G32">
        <f t="shared" si="4"/>
        <v>92.03463203463204</v>
      </c>
      <c r="H32">
        <f t="shared" si="4"/>
        <v>95.093795093795109</v>
      </c>
      <c r="I32">
        <f t="shared" si="4"/>
        <v>100</v>
      </c>
      <c r="J32" t="s">
        <v>18</v>
      </c>
    </row>
    <row r="33" spans="1:10" x14ac:dyDescent="0.3">
      <c r="A33" t="s">
        <v>19</v>
      </c>
      <c r="B33">
        <v>20.6</v>
      </c>
      <c r="C33">
        <v>21.4</v>
      </c>
      <c r="D33">
        <v>21.7</v>
      </c>
      <c r="E33">
        <v>22.7</v>
      </c>
      <c r="F33">
        <v>23.7</v>
      </c>
      <c r="G33">
        <v>23.2</v>
      </c>
      <c r="H33">
        <v>23.9</v>
      </c>
      <c r="I33">
        <v>24.7</v>
      </c>
      <c r="J33" t="s">
        <v>3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7" workbookViewId="0">
      <selection activeCell="A19" sqref="A19"/>
    </sheetView>
  </sheetViews>
  <sheetFormatPr defaultRowHeight="16.5" x14ac:dyDescent="0.3"/>
  <sheetData>
    <row r="1" spans="1:10" x14ac:dyDescent="0.3">
      <c r="A1" t="s">
        <v>20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 t="s">
        <v>1</v>
      </c>
    </row>
    <row r="2" spans="1:10" x14ac:dyDescent="0.3">
      <c r="A2" t="s">
        <v>2</v>
      </c>
      <c r="B2">
        <v>-0.53</v>
      </c>
      <c r="C2">
        <v>-0.6</v>
      </c>
      <c r="D2">
        <v>0.73</v>
      </c>
      <c r="E2">
        <v>-0.4</v>
      </c>
      <c r="F2">
        <v>-0.35</v>
      </c>
      <c r="G2">
        <v>-0.28000000000000003</v>
      </c>
      <c r="H2">
        <v>-0.16</v>
      </c>
      <c r="I2">
        <v>-0.11</v>
      </c>
      <c r="J2" t="s">
        <v>3</v>
      </c>
    </row>
    <row r="3" spans="1:10" x14ac:dyDescent="0.3">
      <c r="A3" t="s">
        <v>4</v>
      </c>
      <c r="B3">
        <v>3564577</v>
      </c>
      <c r="C3">
        <v>3543030</v>
      </c>
      <c r="D3">
        <v>3567910</v>
      </c>
      <c r="E3">
        <v>3550963</v>
      </c>
      <c r="F3">
        <v>3538484</v>
      </c>
      <c r="G3">
        <v>3527635</v>
      </c>
      <c r="H3">
        <v>3519401</v>
      </c>
      <c r="I3">
        <v>3513777</v>
      </c>
    </row>
    <row r="4" spans="1:10" x14ac:dyDescent="0.3">
      <c r="A4" t="s">
        <v>5</v>
      </c>
      <c r="B4">
        <v>99.8</v>
      </c>
      <c r="C4">
        <v>99.9</v>
      </c>
      <c r="D4">
        <v>99.9</v>
      </c>
      <c r="E4">
        <v>99.9</v>
      </c>
      <c r="F4">
        <v>100</v>
      </c>
      <c r="G4">
        <v>100</v>
      </c>
      <c r="H4">
        <v>100</v>
      </c>
      <c r="I4">
        <v>100</v>
      </c>
      <c r="J4" t="s">
        <v>3</v>
      </c>
    </row>
    <row r="5" spans="1:10" x14ac:dyDescent="0.3">
      <c r="A5" t="s">
        <v>6</v>
      </c>
      <c r="B5">
        <v>99</v>
      </c>
      <c r="C5">
        <v>99.1</v>
      </c>
      <c r="D5">
        <v>99.1</v>
      </c>
      <c r="E5">
        <v>99.1</v>
      </c>
      <c r="F5">
        <v>99.2</v>
      </c>
      <c r="G5">
        <v>99.2</v>
      </c>
      <c r="H5">
        <v>99.2</v>
      </c>
      <c r="I5">
        <v>99.2</v>
      </c>
      <c r="J5" t="s">
        <v>3</v>
      </c>
    </row>
    <row r="6" spans="1:10" x14ac:dyDescent="0.3">
      <c r="A6" t="s">
        <v>7</v>
      </c>
      <c r="B6">
        <v>258091</v>
      </c>
      <c r="C6">
        <v>259973</v>
      </c>
      <c r="D6">
        <v>259972</v>
      </c>
      <c r="E6">
        <v>263356</v>
      </c>
      <c r="F6">
        <v>270058</v>
      </c>
      <c r="G6">
        <v>271983</v>
      </c>
      <c r="H6">
        <v>277713</v>
      </c>
      <c r="I6">
        <v>278850</v>
      </c>
    </row>
    <row r="7" spans="1:10" x14ac:dyDescent="0.3">
      <c r="A7" t="s">
        <v>8</v>
      </c>
      <c r="B7">
        <v>60.5</v>
      </c>
      <c r="C7">
        <v>58.3</v>
      </c>
      <c r="D7">
        <v>57.6</v>
      </c>
      <c r="E7">
        <v>56.4</v>
      </c>
      <c r="F7">
        <v>57.4</v>
      </c>
      <c r="G7">
        <v>56.6</v>
      </c>
      <c r="H7">
        <v>57.4</v>
      </c>
      <c r="I7">
        <v>56.8</v>
      </c>
      <c r="J7" t="s">
        <v>3</v>
      </c>
    </row>
    <row r="8" spans="1:10" x14ac:dyDescent="0.3">
      <c r="A8" t="s">
        <v>9</v>
      </c>
      <c r="B8">
        <v>1.49</v>
      </c>
      <c r="C8">
        <v>1.83</v>
      </c>
      <c r="D8">
        <v>1.82</v>
      </c>
      <c r="E8">
        <v>2.06</v>
      </c>
      <c r="F8">
        <v>2.15</v>
      </c>
      <c r="G8">
        <v>2.21</v>
      </c>
      <c r="H8">
        <v>2.2400000000000002</v>
      </c>
      <c r="I8">
        <v>2.48</v>
      </c>
      <c r="J8" t="s">
        <v>10</v>
      </c>
    </row>
    <row r="9" spans="1:10" x14ac:dyDescent="0.3">
      <c r="A9" t="s">
        <v>11</v>
      </c>
      <c r="B9">
        <v>4.21</v>
      </c>
      <c r="C9">
        <v>5.1100000000000003</v>
      </c>
      <c r="D9">
        <v>6.47</v>
      </c>
      <c r="E9">
        <v>5.97</v>
      </c>
      <c r="F9">
        <v>7.32</v>
      </c>
      <c r="G9">
        <v>5.75</v>
      </c>
      <c r="H9">
        <v>5.8</v>
      </c>
      <c r="I9">
        <v>5.83</v>
      </c>
      <c r="J9" t="s">
        <v>10</v>
      </c>
    </row>
    <row r="10" spans="1:10" x14ac:dyDescent="0.3">
      <c r="A10" t="s">
        <v>12</v>
      </c>
      <c r="B10">
        <v>2.4</v>
      </c>
      <c r="C10">
        <v>2.46</v>
      </c>
      <c r="D10">
        <v>2.56</v>
      </c>
      <c r="E10">
        <v>2.68</v>
      </c>
      <c r="F10">
        <v>2.77</v>
      </c>
      <c r="G10">
        <v>2.88</v>
      </c>
      <c r="H10">
        <v>2.97</v>
      </c>
      <c r="I10">
        <v>3.06</v>
      </c>
      <c r="J10" t="s">
        <v>13</v>
      </c>
    </row>
    <row r="11" spans="1:10" x14ac:dyDescent="0.3">
      <c r="A11" t="s">
        <v>14</v>
      </c>
      <c r="B11">
        <v>1.33</v>
      </c>
      <c r="C11">
        <v>1.34</v>
      </c>
      <c r="D11">
        <v>1.36</v>
      </c>
      <c r="E11">
        <v>1.42</v>
      </c>
      <c r="F11">
        <v>1.37</v>
      </c>
      <c r="G11">
        <v>1.31</v>
      </c>
      <c r="H11">
        <v>1.29</v>
      </c>
      <c r="I11">
        <v>1.34</v>
      </c>
      <c r="J11" t="s">
        <v>13</v>
      </c>
    </row>
    <row r="12" spans="1:10" x14ac:dyDescent="0.3">
      <c r="A12" t="s">
        <v>15</v>
      </c>
      <c r="B12">
        <v>377</v>
      </c>
      <c r="C12">
        <v>379</v>
      </c>
      <c r="D12">
        <v>373</v>
      </c>
      <c r="E12">
        <v>365</v>
      </c>
      <c r="F12">
        <v>369</v>
      </c>
      <c r="G12">
        <v>383</v>
      </c>
      <c r="H12">
        <v>395</v>
      </c>
      <c r="I12">
        <v>403</v>
      </c>
    </row>
    <row r="13" spans="1:10" x14ac:dyDescent="0.3">
      <c r="A13" t="s">
        <v>16</v>
      </c>
      <c r="B13">
        <v>293</v>
      </c>
      <c r="C13">
        <v>297</v>
      </c>
      <c r="D13">
        <v>298</v>
      </c>
      <c r="E13">
        <v>297</v>
      </c>
      <c r="F13">
        <v>299</v>
      </c>
      <c r="G13">
        <v>302</v>
      </c>
      <c r="H13">
        <v>305</v>
      </c>
      <c r="I13">
        <v>306</v>
      </c>
    </row>
    <row r="14" spans="1:10" x14ac:dyDescent="0.3">
      <c r="A14" t="s">
        <v>17</v>
      </c>
      <c r="B14">
        <v>17.21</v>
      </c>
      <c r="C14">
        <v>17.36</v>
      </c>
      <c r="D14">
        <v>18.329999999999998</v>
      </c>
      <c r="E14">
        <v>19.170000000000002</v>
      </c>
      <c r="F14">
        <v>19.64</v>
      </c>
      <c r="G14">
        <v>20.350000000000001</v>
      </c>
      <c r="H14">
        <v>21.34</v>
      </c>
      <c r="I14">
        <v>22.66</v>
      </c>
      <c r="J14" t="s">
        <v>18</v>
      </c>
    </row>
    <row r="15" spans="1:10" x14ac:dyDescent="0.3">
      <c r="A15" t="s">
        <v>19</v>
      </c>
      <c r="B15">
        <v>20.5</v>
      </c>
      <c r="C15">
        <v>21.8</v>
      </c>
      <c r="D15">
        <v>22.3</v>
      </c>
      <c r="E15">
        <v>22.9</v>
      </c>
      <c r="F15">
        <v>22.7</v>
      </c>
      <c r="G15">
        <v>24.2</v>
      </c>
      <c r="H15">
        <v>24.7</v>
      </c>
      <c r="I15">
        <v>25.7</v>
      </c>
      <c r="J15" t="s">
        <v>3</v>
      </c>
    </row>
    <row r="19" spans="1:10" x14ac:dyDescent="0.3">
      <c r="A19" t="s">
        <v>26</v>
      </c>
    </row>
    <row r="20" spans="1:10" x14ac:dyDescent="0.3">
      <c r="B20">
        <v>2008</v>
      </c>
      <c r="C20">
        <v>2009</v>
      </c>
      <c r="D20">
        <v>2010</v>
      </c>
      <c r="E20">
        <v>2011</v>
      </c>
      <c r="F20">
        <v>2012</v>
      </c>
      <c r="G20">
        <v>2013</v>
      </c>
      <c r="H20">
        <v>2014</v>
      </c>
      <c r="I20">
        <v>2015</v>
      </c>
      <c r="J20" t="s">
        <v>1</v>
      </c>
    </row>
    <row r="21" spans="1:10" x14ac:dyDescent="0.3">
      <c r="A21" t="s">
        <v>5</v>
      </c>
      <c r="B21">
        <v>99.8</v>
      </c>
      <c r="C21">
        <v>99.9</v>
      </c>
      <c r="D21">
        <v>99.9</v>
      </c>
      <c r="E21">
        <v>99.9</v>
      </c>
      <c r="F21">
        <v>100</v>
      </c>
      <c r="G21">
        <v>100</v>
      </c>
      <c r="H21">
        <v>100</v>
      </c>
      <c r="I21">
        <v>100</v>
      </c>
      <c r="J21" t="s">
        <v>3</v>
      </c>
    </row>
    <row r="22" spans="1:10" x14ac:dyDescent="0.3">
      <c r="A22" t="s">
        <v>6</v>
      </c>
      <c r="B22">
        <v>99</v>
      </c>
      <c r="C22">
        <v>99.1</v>
      </c>
      <c r="D22">
        <v>99.1</v>
      </c>
      <c r="E22">
        <v>99.1</v>
      </c>
      <c r="F22">
        <v>99.2</v>
      </c>
      <c r="G22">
        <v>99.2</v>
      </c>
      <c r="H22">
        <v>99.2</v>
      </c>
      <c r="I22">
        <v>99.2</v>
      </c>
      <c r="J22" t="s">
        <v>3</v>
      </c>
    </row>
    <row r="23" spans="1:10" x14ac:dyDescent="0.3">
      <c r="A23" t="s">
        <v>7</v>
      </c>
      <c r="B23">
        <f>B6/$I6*100</f>
        <v>92.555495786265013</v>
      </c>
      <c r="C23">
        <f t="shared" ref="C23:I23" si="0">C6/$I6*100</f>
        <v>93.230410615026003</v>
      </c>
      <c r="D23">
        <f t="shared" si="0"/>
        <v>93.230051999282765</v>
      </c>
      <c r="E23">
        <f t="shared" si="0"/>
        <v>94.443607674376906</v>
      </c>
      <c r="F23">
        <f t="shared" si="0"/>
        <v>96.84705038551192</v>
      </c>
      <c r="G23">
        <f t="shared" si="0"/>
        <v>97.537385691231847</v>
      </c>
      <c r="H23">
        <f t="shared" si="0"/>
        <v>99.592253899946201</v>
      </c>
      <c r="I23">
        <f t="shared" si="0"/>
        <v>100</v>
      </c>
    </row>
    <row r="24" spans="1:10" x14ac:dyDescent="0.3">
      <c r="A24" t="s">
        <v>8</v>
      </c>
      <c r="B24">
        <f t="shared" ref="B24:I28" si="1">B7/$I7*100</f>
        <v>106.51408450704226</v>
      </c>
      <c r="C24">
        <f t="shared" si="1"/>
        <v>102.64084507042253</v>
      </c>
      <c r="D24">
        <f t="shared" si="1"/>
        <v>101.40845070422534</v>
      </c>
      <c r="E24">
        <f t="shared" si="1"/>
        <v>99.295774647887328</v>
      </c>
      <c r="F24">
        <f t="shared" si="1"/>
        <v>101.05633802816902</v>
      </c>
      <c r="G24">
        <f t="shared" si="1"/>
        <v>99.647887323943678</v>
      </c>
      <c r="H24">
        <f t="shared" si="1"/>
        <v>101.05633802816902</v>
      </c>
      <c r="I24">
        <f t="shared" si="1"/>
        <v>100</v>
      </c>
      <c r="J24" t="s">
        <v>3</v>
      </c>
    </row>
    <row r="25" spans="1:10" x14ac:dyDescent="0.3">
      <c r="A25" t="s">
        <v>9</v>
      </c>
      <c r="B25">
        <f t="shared" si="1"/>
        <v>60.080645161290327</v>
      </c>
      <c r="C25">
        <f t="shared" si="1"/>
        <v>73.790322580645167</v>
      </c>
      <c r="D25">
        <f t="shared" si="1"/>
        <v>73.387096774193552</v>
      </c>
      <c r="E25">
        <f t="shared" si="1"/>
        <v>83.064516129032256</v>
      </c>
      <c r="F25">
        <f t="shared" si="1"/>
        <v>86.693548387096769</v>
      </c>
      <c r="G25">
        <f t="shared" si="1"/>
        <v>89.112903225806448</v>
      </c>
      <c r="H25">
        <f t="shared" si="1"/>
        <v>90.322580645161295</v>
      </c>
      <c r="I25">
        <f t="shared" si="1"/>
        <v>100</v>
      </c>
      <c r="J25" t="s">
        <v>10</v>
      </c>
    </row>
    <row r="26" spans="1:10" x14ac:dyDescent="0.3">
      <c r="A26" t="s">
        <v>11</v>
      </c>
      <c r="B26">
        <f t="shared" si="1"/>
        <v>72.212692967409936</v>
      </c>
      <c r="C26">
        <f t="shared" si="1"/>
        <v>87.650085763293319</v>
      </c>
      <c r="D26">
        <f t="shared" si="1"/>
        <v>110.97770154373927</v>
      </c>
      <c r="E26">
        <f t="shared" si="1"/>
        <v>102.40137221269296</v>
      </c>
      <c r="F26">
        <f t="shared" si="1"/>
        <v>125.55746140651803</v>
      </c>
      <c r="G26">
        <f t="shared" si="1"/>
        <v>98.627787307032591</v>
      </c>
      <c r="H26">
        <f t="shared" si="1"/>
        <v>99.485420240137216</v>
      </c>
      <c r="I26">
        <f t="shared" si="1"/>
        <v>100</v>
      </c>
      <c r="J26" t="s">
        <v>10</v>
      </c>
    </row>
    <row r="27" spans="1:10" x14ac:dyDescent="0.3">
      <c r="A27" t="s">
        <v>12</v>
      </c>
      <c r="B27">
        <f t="shared" si="1"/>
        <v>78.431372549019613</v>
      </c>
      <c r="C27">
        <f t="shared" si="1"/>
        <v>80.392156862745097</v>
      </c>
      <c r="D27">
        <f t="shared" si="1"/>
        <v>83.66013071895425</v>
      </c>
      <c r="E27">
        <f t="shared" si="1"/>
        <v>87.58169934640523</v>
      </c>
      <c r="F27">
        <f t="shared" si="1"/>
        <v>90.522875816993462</v>
      </c>
      <c r="G27">
        <f t="shared" si="1"/>
        <v>94.117647058823522</v>
      </c>
      <c r="H27">
        <f t="shared" si="1"/>
        <v>97.058823529411768</v>
      </c>
      <c r="I27">
        <f t="shared" si="1"/>
        <v>100</v>
      </c>
      <c r="J27" t="s">
        <v>13</v>
      </c>
    </row>
    <row r="28" spans="1:10" x14ac:dyDescent="0.3">
      <c r="A28" t="s">
        <v>14</v>
      </c>
      <c r="B28">
        <f t="shared" si="1"/>
        <v>99.253731343283576</v>
      </c>
      <c r="C28">
        <f t="shared" si="1"/>
        <v>100</v>
      </c>
      <c r="D28">
        <f t="shared" si="1"/>
        <v>101.49253731343283</v>
      </c>
      <c r="E28">
        <f t="shared" si="1"/>
        <v>105.97014925373134</v>
      </c>
      <c r="F28">
        <f t="shared" si="1"/>
        <v>102.23880597014924</v>
      </c>
      <c r="G28">
        <f t="shared" si="1"/>
        <v>97.761194029850742</v>
      </c>
      <c r="H28">
        <f t="shared" si="1"/>
        <v>96.268656716417908</v>
      </c>
      <c r="I28">
        <f t="shared" si="1"/>
        <v>100</v>
      </c>
      <c r="J28" t="s">
        <v>13</v>
      </c>
    </row>
    <row r="29" spans="1:10" x14ac:dyDescent="0.3">
      <c r="A29" t="s">
        <v>15</v>
      </c>
      <c r="B29">
        <f>B12/$I12*100</f>
        <v>93.548387096774192</v>
      </c>
      <c r="C29">
        <f t="shared" ref="C29:I29" si="2">C12/$I12*100</f>
        <v>94.044665012406952</v>
      </c>
      <c r="D29">
        <f t="shared" si="2"/>
        <v>92.555831265508687</v>
      </c>
      <c r="E29">
        <f t="shared" si="2"/>
        <v>90.570719602977661</v>
      </c>
      <c r="F29">
        <f t="shared" si="2"/>
        <v>91.563275434243181</v>
      </c>
      <c r="G29">
        <f t="shared" si="2"/>
        <v>95.037220843672458</v>
      </c>
      <c r="H29">
        <f t="shared" si="2"/>
        <v>98.014888337468989</v>
      </c>
      <c r="I29">
        <f t="shared" si="2"/>
        <v>100</v>
      </c>
    </row>
    <row r="30" spans="1:10" x14ac:dyDescent="0.3">
      <c r="A30" t="s">
        <v>16</v>
      </c>
      <c r="B30">
        <f t="shared" ref="B30:I31" si="3">B13/$I13*100</f>
        <v>95.751633986928113</v>
      </c>
      <c r="C30">
        <f t="shared" si="3"/>
        <v>97.058823529411768</v>
      </c>
      <c r="D30">
        <f t="shared" si="3"/>
        <v>97.385620915032675</v>
      </c>
      <c r="E30">
        <f t="shared" si="3"/>
        <v>97.058823529411768</v>
      </c>
      <c r="F30">
        <f t="shared" si="3"/>
        <v>97.712418300653596</v>
      </c>
      <c r="G30">
        <f t="shared" si="3"/>
        <v>98.692810457516345</v>
      </c>
      <c r="H30">
        <f t="shared" si="3"/>
        <v>99.673202614379079</v>
      </c>
      <c r="I30">
        <f t="shared" si="3"/>
        <v>100</v>
      </c>
    </row>
    <row r="31" spans="1:10" x14ac:dyDescent="0.3">
      <c r="A31" t="s">
        <v>17</v>
      </c>
      <c r="B31">
        <f>B14/$I14*100</f>
        <v>75.948808473080319</v>
      </c>
      <c r="C31">
        <f t="shared" si="3"/>
        <v>76.610767872903793</v>
      </c>
      <c r="D31">
        <f t="shared" si="3"/>
        <v>80.891438658428939</v>
      </c>
      <c r="E31">
        <f t="shared" si="3"/>
        <v>84.598411297440435</v>
      </c>
      <c r="F31">
        <f t="shared" si="3"/>
        <v>86.672550750220651</v>
      </c>
      <c r="G31">
        <f t="shared" si="3"/>
        <v>89.805825242718456</v>
      </c>
      <c r="H31">
        <f t="shared" si="3"/>
        <v>94.174757281553397</v>
      </c>
      <c r="I31">
        <f t="shared" si="3"/>
        <v>100</v>
      </c>
      <c r="J31" t="s">
        <v>18</v>
      </c>
    </row>
    <row r="32" spans="1:10" x14ac:dyDescent="0.3">
      <c r="A32" t="s">
        <v>19</v>
      </c>
      <c r="B32">
        <v>20.5</v>
      </c>
      <c r="C32">
        <v>21.8</v>
      </c>
      <c r="D32">
        <v>22.3</v>
      </c>
      <c r="E32">
        <v>22.9</v>
      </c>
      <c r="F32">
        <v>22.7</v>
      </c>
      <c r="G32">
        <v>24.2</v>
      </c>
      <c r="H32">
        <v>24.7</v>
      </c>
      <c r="I32">
        <v>25.7</v>
      </c>
      <c r="J32" t="s">
        <v>3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3" workbookViewId="0">
      <selection activeCell="M27" sqref="M27"/>
    </sheetView>
  </sheetViews>
  <sheetFormatPr defaultRowHeight="16.5" x14ac:dyDescent="0.3"/>
  <sheetData>
    <row r="1" spans="1:10" x14ac:dyDescent="0.3">
      <c r="A1" t="s">
        <v>21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 t="s">
        <v>1</v>
      </c>
    </row>
    <row r="2" spans="1:10" x14ac:dyDescent="0.3">
      <c r="A2" t="s">
        <v>2</v>
      </c>
      <c r="B2">
        <v>0</v>
      </c>
      <c r="C2">
        <v>-0.14000000000000001</v>
      </c>
      <c r="D2">
        <v>0.91</v>
      </c>
      <c r="E2">
        <v>-0.11</v>
      </c>
      <c r="F2">
        <v>-7.0000000000000007E-2</v>
      </c>
      <c r="G2">
        <v>-0.11</v>
      </c>
      <c r="H2">
        <v>-0.25</v>
      </c>
      <c r="I2">
        <v>-0.18</v>
      </c>
      <c r="J2" t="s">
        <v>3</v>
      </c>
    </row>
    <row r="3" spans="1:10" x14ac:dyDescent="0.3">
      <c r="A3" t="s">
        <v>4</v>
      </c>
      <c r="B3">
        <v>2492724</v>
      </c>
      <c r="C3">
        <v>2489781</v>
      </c>
      <c r="D3">
        <v>2511676</v>
      </c>
      <c r="E3">
        <v>2507271</v>
      </c>
      <c r="F3">
        <v>2505644</v>
      </c>
      <c r="G3">
        <v>2501588</v>
      </c>
      <c r="H3">
        <v>2493264</v>
      </c>
      <c r="I3">
        <v>2487829</v>
      </c>
    </row>
    <row r="4" spans="1:10" x14ac:dyDescent="0.3">
      <c r="A4" t="s">
        <v>5</v>
      </c>
      <c r="B4">
        <v>99.7</v>
      </c>
      <c r="C4">
        <v>99.8</v>
      </c>
      <c r="D4">
        <v>99.8</v>
      </c>
      <c r="E4">
        <v>99.8</v>
      </c>
      <c r="F4">
        <v>99.9</v>
      </c>
      <c r="G4">
        <v>99.9</v>
      </c>
      <c r="H4">
        <v>99.9</v>
      </c>
      <c r="I4">
        <v>99.9</v>
      </c>
      <c r="J4" t="s">
        <v>3</v>
      </c>
    </row>
    <row r="5" spans="1:10" x14ac:dyDescent="0.3">
      <c r="A5" t="s">
        <v>6</v>
      </c>
      <c r="B5">
        <v>97.5</v>
      </c>
      <c r="C5">
        <v>98</v>
      </c>
      <c r="D5">
        <v>98</v>
      </c>
      <c r="E5">
        <v>98.2</v>
      </c>
      <c r="F5">
        <v>98.3</v>
      </c>
      <c r="G5">
        <v>98.3</v>
      </c>
      <c r="H5">
        <v>98.3</v>
      </c>
      <c r="I5">
        <v>98.3</v>
      </c>
      <c r="J5" t="s">
        <v>3</v>
      </c>
    </row>
    <row r="6" spans="1:10" x14ac:dyDescent="0.3">
      <c r="A6" t="s">
        <v>7</v>
      </c>
      <c r="B6">
        <v>178629</v>
      </c>
      <c r="C6">
        <v>178765</v>
      </c>
      <c r="D6">
        <v>183115</v>
      </c>
      <c r="E6">
        <v>188300</v>
      </c>
      <c r="F6">
        <v>192600</v>
      </c>
      <c r="G6">
        <v>195717</v>
      </c>
      <c r="H6">
        <v>198764</v>
      </c>
      <c r="I6">
        <v>200070</v>
      </c>
    </row>
    <row r="7" spans="1:10" x14ac:dyDescent="0.3">
      <c r="A7" t="s">
        <v>8</v>
      </c>
      <c r="B7">
        <v>59.5</v>
      </c>
      <c r="C7">
        <v>54.7</v>
      </c>
      <c r="D7">
        <v>56.3</v>
      </c>
      <c r="E7">
        <v>53.5</v>
      </c>
      <c r="F7">
        <v>52.8</v>
      </c>
      <c r="G7">
        <v>51.8</v>
      </c>
      <c r="H7">
        <v>51.7</v>
      </c>
      <c r="I7">
        <v>53.1</v>
      </c>
      <c r="J7" t="s">
        <v>3</v>
      </c>
    </row>
    <row r="8" spans="1:10" x14ac:dyDescent="0.3">
      <c r="A8" t="s">
        <v>9</v>
      </c>
      <c r="B8">
        <v>1.73</v>
      </c>
      <c r="C8">
        <v>1.89</v>
      </c>
      <c r="D8">
        <v>1.87</v>
      </c>
      <c r="E8">
        <v>2.35</v>
      </c>
      <c r="F8">
        <v>2.4300000000000002</v>
      </c>
      <c r="G8">
        <v>2.56</v>
      </c>
      <c r="H8">
        <v>2.65</v>
      </c>
      <c r="I8">
        <v>2.89</v>
      </c>
      <c r="J8" t="s">
        <v>10</v>
      </c>
    </row>
    <row r="9" spans="1:10" x14ac:dyDescent="0.3">
      <c r="A9" t="s">
        <v>11</v>
      </c>
      <c r="B9">
        <v>4.21</v>
      </c>
      <c r="C9">
        <v>5.26</v>
      </c>
      <c r="D9">
        <v>8.0399999999999991</v>
      </c>
      <c r="E9">
        <v>9.85</v>
      </c>
      <c r="F9">
        <v>11.97</v>
      </c>
      <c r="G9">
        <v>13.99</v>
      </c>
      <c r="H9">
        <v>14.28</v>
      </c>
      <c r="I9">
        <v>14.71</v>
      </c>
      <c r="J9" t="s">
        <v>10</v>
      </c>
    </row>
    <row r="10" spans="1:10" x14ac:dyDescent="0.3">
      <c r="A10" t="s">
        <v>12</v>
      </c>
      <c r="B10">
        <v>2.58</v>
      </c>
      <c r="C10">
        <v>2.65</v>
      </c>
      <c r="D10">
        <v>2.69</v>
      </c>
      <c r="E10">
        <v>2.73</v>
      </c>
      <c r="F10">
        <v>2.82</v>
      </c>
      <c r="G10">
        <v>2.89</v>
      </c>
      <c r="H10">
        <v>2.95</v>
      </c>
      <c r="I10">
        <v>3.04</v>
      </c>
      <c r="J10" t="s">
        <v>13</v>
      </c>
    </row>
    <row r="11" spans="1:10" x14ac:dyDescent="0.3">
      <c r="A11" t="s">
        <v>14</v>
      </c>
      <c r="B11">
        <v>1.19</v>
      </c>
      <c r="C11">
        <v>1.38</v>
      </c>
      <c r="D11">
        <v>1.56</v>
      </c>
      <c r="E11">
        <v>1.49</v>
      </c>
      <c r="F11">
        <v>1.41</v>
      </c>
      <c r="G11">
        <v>1.45</v>
      </c>
      <c r="H11">
        <v>1.46</v>
      </c>
      <c r="I11">
        <v>1.46</v>
      </c>
      <c r="J11" t="s">
        <v>13</v>
      </c>
    </row>
    <row r="12" spans="1:10" x14ac:dyDescent="0.3">
      <c r="A12" t="s">
        <v>15</v>
      </c>
      <c r="B12">
        <v>295</v>
      </c>
      <c r="C12">
        <v>303</v>
      </c>
      <c r="D12">
        <v>310</v>
      </c>
      <c r="E12">
        <v>322</v>
      </c>
      <c r="F12">
        <v>343</v>
      </c>
      <c r="G12">
        <v>361</v>
      </c>
      <c r="H12">
        <v>375</v>
      </c>
      <c r="I12">
        <v>392</v>
      </c>
    </row>
    <row r="13" spans="1:10" x14ac:dyDescent="0.3">
      <c r="A13" t="s">
        <v>16</v>
      </c>
      <c r="B13">
        <v>211</v>
      </c>
      <c r="C13">
        <v>215</v>
      </c>
      <c r="D13">
        <v>214</v>
      </c>
      <c r="E13">
        <v>216</v>
      </c>
      <c r="F13">
        <v>217</v>
      </c>
      <c r="G13">
        <v>219</v>
      </c>
      <c r="H13">
        <v>220</v>
      </c>
      <c r="I13">
        <v>221</v>
      </c>
    </row>
    <row r="14" spans="1:10" x14ac:dyDescent="0.3">
      <c r="A14" t="s">
        <v>17</v>
      </c>
      <c r="B14">
        <v>14.3</v>
      </c>
      <c r="C14">
        <v>14.51</v>
      </c>
      <c r="D14">
        <v>15.56</v>
      </c>
      <c r="E14">
        <v>16.690000000000001</v>
      </c>
      <c r="F14">
        <v>17.34</v>
      </c>
      <c r="G14">
        <v>18.079999999999998</v>
      </c>
      <c r="H14">
        <v>18.8</v>
      </c>
      <c r="I14">
        <v>19.8</v>
      </c>
      <c r="J14" t="s">
        <v>18</v>
      </c>
    </row>
    <row r="15" spans="1:10" x14ac:dyDescent="0.3">
      <c r="A15" t="s">
        <v>19</v>
      </c>
      <c r="B15">
        <v>20.5</v>
      </c>
      <c r="C15">
        <v>22.1</v>
      </c>
      <c r="D15">
        <v>20.8</v>
      </c>
      <c r="E15">
        <v>21.9</v>
      </c>
      <c r="F15">
        <v>22.2</v>
      </c>
      <c r="G15">
        <v>23.2</v>
      </c>
      <c r="H15">
        <v>23.6</v>
      </c>
      <c r="I15">
        <v>25.5</v>
      </c>
      <c r="J15" t="s">
        <v>3</v>
      </c>
    </row>
    <row r="18" spans="1:10" x14ac:dyDescent="0.3">
      <c r="A18" t="s">
        <v>21</v>
      </c>
    </row>
    <row r="20" spans="1:10" x14ac:dyDescent="0.3">
      <c r="B20">
        <v>2008</v>
      </c>
      <c r="C20">
        <v>2009</v>
      </c>
      <c r="D20">
        <v>2010</v>
      </c>
      <c r="E20">
        <v>2011</v>
      </c>
      <c r="F20">
        <v>2012</v>
      </c>
      <c r="G20">
        <v>2013</v>
      </c>
      <c r="H20">
        <v>2014</v>
      </c>
      <c r="I20">
        <v>2015</v>
      </c>
      <c r="J20" t="s">
        <v>1</v>
      </c>
    </row>
    <row r="21" spans="1:10" x14ac:dyDescent="0.3">
      <c r="A21" t="s">
        <v>5</v>
      </c>
      <c r="B21">
        <v>99.7</v>
      </c>
      <c r="C21">
        <v>99.8</v>
      </c>
      <c r="D21">
        <v>99.8</v>
      </c>
      <c r="E21">
        <v>99.8</v>
      </c>
      <c r="F21">
        <v>99.9</v>
      </c>
      <c r="G21">
        <v>99.9</v>
      </c>
      <c r="H21">
        <v>99.9</v>
      </c>
      <c r="I21">
        <v>99.9</v>
      </c>
      <c r="J21" t="s">
        <v>3</v>
      </c>
    </row>
    <row r="22" spans="1:10" x14ac:dyDescent="0.3">
      <c r="A22" t="s">
        <v>6</v>
      </c>
      <c r="B22">
        <v>97.5</v>
      </c>
      <c r="C22">
        <v>98</v>
      </c>
      <c r="D22">
        <v>98</v>
      </c>
      <c r="E22">
        <v>98.2</v>
      </c>
      <c r="F22">
        <v>98.3</v>
      </c>
      <c r="G22">
        <v>98.3</v>
      </c>
      <c r="H22">
        <v>98.3</v>
      </c>
      <c r="I22">
        <v>98.3</v>
      </c>
      <c r="J22" t="s">
        <v>3</v>
      </c>
    </row>
    <row r="23" spans="1:10" x14ac:dyDescent="0.3">
      <c r="A23" t="s">
        <v>7</v>
      </c>
      <c r="B23">
        <f>B6/$I6*100</f>
        <v>89.28325086219823</v>
      </c>
      <c r="C23">
        <f t="shared" ref="C23:I23" si="0">C6/$I6*100</f>
        <v>89.351227070525312</v>
      </c>
      <c r="D23">
        <f t="shared" si="0"/>
        <v>91.525466086869599</v>
      </c>
      <c r="E23">
        <f t="shared" si="0"/>
        <v>94.117059029339728</v>
      </c>
      <c r="F23">
        <f t="shared" si="0"/>
        <v>96.266306792622586</v>
      </c>
      <c r="G23">
        <f t="shared" si="0"/>
        <v>97.824261508472034</v>
      </c>
      <c r="H23">
        <f t="shared" si="0"/>
        <v>99.347228470035489</v>
      </c>
      <c r="I23">
        <f t="shared" si="0"/>
        <v>100</v>
      </c>
    </row>
    <row r="24" spans="1:10" x14ac:dyDescent="0.3">
      <c r="A24" t="s">
        <v>8</v>
      </c>
      <c r="B24">
        <f t="shared" ref="B24:I24" si="1">B7/$I7*100</f>
        <v>112.05273069679849</v>
      </c>
      <c r="C24">
        <f t="shared" si="1"/>
        <v>103.01318267419963</v>
      </c>
      <c r="D24">
        <f t="shared" si="1"/>
        <v>106.02636534839924</v>
      </c>
      <c r="E24">
        <f t="shared" si="1"/>
        <v>100.75329566854991</v>
      </c>
      <c r="F24">
        <f t="shared" si="1"/>
        <v>99.435028248587571</v>
      </c>
      <c r="G24">
        <f t="shared" si="1"/>
        <v>97.551789077212803</v>
      </c>
      <c r="H24">
        <f t="shared" si="1"/>
        <v>97.363465160075336</v>
      </c>
      <c r="I24">
        <f t="shared" si="1"/>
        <v>100</v>
      </c>
      <c r="J24" t="s">
        <v>3</v>
      </c>
    </row>
    <row r="25" spans="1:10" x14ac:dyDescent="0.3">
      <c r="A25" t="s">
        <v>9</v>
      </c>
      <c r="B25">
        <f t="shared" ref="B25:I25" si="2">B8/$I8*100</f>
        <v>59.861591695501723</v>
      </c>
      <c r="C25">
        <f t="shared" si="2"/>
        <v>65.397923875432511</v>
      </c>
      <c r="D25">
        <f t="shared" si="2"/>
        <v>64.705882352941174</v>
      </c>
      <c r="E25">
        <f t="shared" si="2"/>
        <v>81.31487889273356</v>
      </c>
      <c r="F25">
        <f t="shared" si="2"/>
        <v>84.083044982698965</v>
      </c>
      <c r="G25">
        <f t="shared" si="2"/>
        <v>88.581314878892741</v>
      </c>
      <c r="H25">
        <f t="shared" si="2"/>
        <v>91.6955017301038</v>
      </c>
      <c r="I25">
        <f t="shared" si="2"/>
        <v>100</v>
      </c>
      <c r="J25" t="s">
        <v>10</v>
      </c>
    </row>
    <row r="26" spans="1:10" x14ac:dyDescent="0.3">
      <c r="A26" t="s">
        <v>11</v>
      </c>
      <c r="B26">
        <f>B9/$I9*100</f>
        <v>28.61998640380693</v>
      </c>
      <c r="C26">
        <f t="shared" ref="C26:I26" si="3">C9/$I9*100</f>
        <v>35.757987763426236</v>
      </c>
      <c r="D26">
        <f t="shared" si="3"/>
        <v>54.65669612508497</v>
      </c>
      <c r="E26">
        <f t="shared" si="3"/>
        <v>66.961250849762052</v>
      </c>
      <c r="F26">
        <f t="shared" si="3"/>
        <v>81.373215499660091</v>
      </c>
      <c r="G26">
        <f t="shared" si="3"/>
        <v>95.105370496261045</v>
      </c>
      <c r="H26">
        <f t="shared" si="3"/>
        <v>97.076818490822561</v>
      </c>
      <c r="I26">
        <f t="shared" si="3"/>
        <v>100</v>
      </c>
      <c r="J26" t="s">
        <v>10</v>
      </c>
    </row>
    <row r="27" spans="1:10" x14ac:dyDescent="0.3">
      <c r="A27" t="s">
        <v>12</v>
      </c>
      <c r="B27">
        <f t="shared" ref="B27:I27" si="4">B10/$I10*100</f>
        <v>84.868421052631575</v>
      </c>
      <c r="C27">
        <f t="shared" si="4"/>
        <v>87.171052631578931</v>
      </c>
      <c r="D27">
        <f t="shared" si="4"/>
        <v>88.48684210526315</v>
      </c>
      <c r="E27">
        <f t="shared" si="4"/>
        <v>89.80263157894737</v>
      </c>
      <c r="F27">
        <f t="shared" si="4"/>
        <v>92.763157894736835</v>
      </c>
      <c r="G27">
        <f t="shared" si="4"/>
        <v>95.06578947368422</v>
      </c>
      <c r="H27">
        <f t="shared" si="4"/>
        <v>97.039473684210535</v>
      </c>
      <c r="I27">
        <f t="shared" si="4"/>
        <v>100</v>
      </c>
      <c r="J27" t="s">
        <v>13</v>
      </c>
    </row>
    <row r="28" spans="1:10" x14ac:dyDescent="0.3">
      <c r="A28" t="s">
        <v>14</v>
      </c>
      <c r="B28">
        <f t="shared" ref="B28:I28" si="5">B11/$I11*100</f>
        <v>81.506849315068493</v>
      </c>
      <c r="C28">
        <f t="shared" si="5"/>
        <v>94.520547945205479</v>
      </c>
      <c r="D28">
        <f t="shared" si="5"/>
        <v>106.84931506849315</v>
      </c>
      <c r="E28">
        <f t="shared" si="5"/>
        <v>102.05479452054796</v>
      </c>
      <c r="F28">
        <f t="shared" si="5"/>
        <v>96.575342465753423</v>
      </c>
      <c r="G28">
        <f t="shared" si="5"/>
        <v>99.315068493150676</v>
      </c>
      <c r="H28">
        <f t="shared" si="5"/>
        <v>100</v>
      </c>
      <c r="I28">
        <f t="shared" si="5"/>
        <v>100</v>
      </c>
      <c r="J28" t="s">
        <v>13</v>
      </c>
    </row>
    <row r="29" spans="1:10" x14ac:dyDescent="0.3">
      <c r="A29" t="s">
        <v>15</v>
      </c>
      <c r="B29">
        <f t="shared" ref="B29:I29" si="6">B12/$I12*100</f>
        <v>75.255102040816325</v>
      </c>
      <c r="C29">
        <f t="shared" si="6"/>
        <v>77.295918367346943</v>
      </c>
      <c r="D29">
        <f t="shared" si="6"/>
        <v>79.081632653061234</v>
      </c>
      <c r="E29">
        <f t="shared" si="6"/>
        <v>82.142857142857139</v>
      </c>
      <c r="F29">
        <f t="shared" si="6"/>
        <v>87.5</v>
      </c>
      <c r="G29">
        <f t="shared" si="6"/>
        <v>92.091836734693871</v>
      </c>
      <c r="H29">
        <f t="shared" si="6"/>
        <v>95.66326530612244</v>
      </c>
      <c r="I29">
        <f t="shared" si="6"/>
        <v>100</v>
      </c>
    </row>
    <row r="30" spans="1:10" x14ac:dyDescent="0.3">
      <c r="A30" t="s">
        <v>16</v>
      </c>
      <c r="B30">
        <f t="shared" ref="B30:I30" si="7">B13/$I13*100</f>
        <v>95.475113122171948</v>
      </c>
      <c r="C30">
        <f t="shared" si="7"/>
        <v>97.285067873303163</v>
      </c>
      <c r="D30">
        <f t="shared" si="7"/>
        <v>96.832579185520359</v>
      </c>
      <c r="E30">
        <f t="shared" si="7"/>
        <v>97.737556561085967</v>
      </c>
      <c r="F30">
        <f t="shared" si="7"/>
        <v>98.19004524886877</v>
      </c>
      <c r="G30">
        <f t="shared" si="7"/>
        <v>99.095022624434392</v>
      </c>
      <c r="H30">
        <f t="shared" si="7"/>
        <v>99.547511312217196</v>
      </c>
      <c r="I30">
        <f t="shared" si="7"/>
        <v>100</v>
      </c>
    </row>
    <row r="31" spans="1:10" x14ac:dyDescent="0.3">
      <c r="A31" t="s">
        <v>17</v>
      </c>
      <c r="B31">
        <f t="shared" ref="B31:I31" si="8">B14/$I14*100</f>
        <v>72.222222222222214</v>
      </c>
      <c r="C31">
        <f t="shared" si="8"/>
        <v>73.282828282828277</v>
      </c>
      <c r="D31">
        <f t="shared" si="8"/>
        <v>78.585858585858574</v>
      </c>
      <c r="E31">
        <f t="shared" si="8"/>
        <v>84.292929292929301</v>
      </c>
      <c r="F31">
        <f t="shared" si="8"/>
        <v>87.575757575757578</v>
      </c>
      <c r="G31">
        <f t="shared" si="8"/>
        <v>91.313131313131308</v>
      </c>
      <c r="H31">
        <f t="shared" si="8"/>
        <v>94.949494949494948</v>
      </c>
      <c r="I31">
        <f t="shared" si="8"/>
        <v>100</v>
      </c>
      <c r="J31" t="s">
        <v>18</v>
      </c>
    </row>
    <row r="32" spans="1:10" x14ac:dyDescent="0.3">
      <c r="A32" t="s">
        <v>19</v>
      </c>
      <c r="B32">
        <v>20.5</v>
      </c>
      <c r="C32">
        <v>22.1</v>
      </c>
      <c r="D32">
        <v>20.8</v>
      </c>
      <c r="E32">
        <v>21.9</v>
      </c>
      <c r="F32">
        <v>22.2</v>
      </c>
      <c r="G32">
        <v>23.2</v>
      </c>
      <c r="H32">
        <v>23.6</v>
      </c>
      <c r="I32">
        <v>25.5</v>
      </c>
      <c r="J32" t="s">
        <v>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7" workbookViewId="0">
      <selection activeCell="L34" sqref="L34"/>
    </sheetView>
  </sheetViews>
  <sheetFormatPr defaultRowHeight="16.5" x14ac:dyDescent="0.3"/>
  <sheetData>
    <row r="1" spans="1:10" x14ac:dyDescent="0.3">
      <c r="A1" t="s">
        <v>22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 t="s">
        <v>1</v>
      </c>
    </row>
    <row r="2" spans="1:10" x14ac:dyDescent="0.3">
      <c r="A2" t="s">
        <v>2</v>
      </c>
      <c r="B2">
        <v>0.48</v>
      </c>
      <c r="C2">
        <v>0.25</v>
      </c>
      <c r="D2">
        <v>1.33</v>
      </c>
      <c r="E2">
        <v>0.8</v>
      </c>
      <c r="F2">
        <v>0.56000000000000005</v>
      </c>
      <c r="G2">
        <v>0.55000000000000004</v>
      </c>
      <c r="H2">
        <v>-0.01</v>
      </c>
      <c r="I2">
        <v>-0.79</v>
      </c>
      <c r="J2" t="s">
        <v>3</v>
      </c>
    </row>
    <row r="3" spans="1:10" x14ac:dyDescent="0.3">
      <c r="A3" t="s">
        <v>4</v>
      </c>
      <c r="B3">
        <v>1480895</v>
      </c>
      <c r="C3">
        <v>1484180</v>
      </c>
      <c r="D3">
        <v>1503664</v>
      </c>
      <c r="E3">
        <v>1515603</v>
      </c>
      <c r="F3">
        <v>1524583</v>
      </c>
      <c r="G3">
        <v>1532811</v>
      </c>
      <c r="H3">
        <v>1531809</v>
      </c>
      <c r="I3">
        <v>1518775</v>
      </c>
    </row>
    <row r="4" spans="1:10" x14ac:dyDescent="0.3">
      <c r="A4" t="s">
        <v>5</v>
      </c>
      <c r="B4">
        <v>99.4</v>
      </c>
      <c r="C4">
        <v>99.5</v>
      </c>
      <c r="D4">
        <v>99.6</v>
      </c>
      <c r="E4">
        <v>99.7</v>
      </c>
      <c r="F4">
        <v>99.7</v>
      </c>
      <c r="G4">
        <v>99.8</v>
      </c>
      <c r="H4">
        <v>99.9</v>
      </c>
      <c r="I4">
        <v>99.9</v>
      </c>
      <c r="J4" t="s">
        <v>3</v>
      </c>
    </row>
    <row r="5" spans="1:10" x14ac:dyDescent="0.3">
      <c r="A5" t="s">
        <v>6</v>
      </c>
      <c r="B5">
        <v>97.1</v>
      </c>
      <c r="C5">
        <v>97.1</v>
      </c>
      <c r="D5">
        <v>97.3</v>
      </c>
      <c r="E5">
        <v>97.4</v>
      </c>
      <c r="F5">
        <v>97.4</v>
      </c>
      <c r="G5">
        <v>97.4</v>
      </c>
      <c r="H5">
        <v>97.4</v>
      </c>
      <c r="I5">
        <v>97.4</v>
      </c>
      <c r="J5" t="s">
        <v>3</v>
      </c>
    </row>
    <row r="6" spans="1:10" x14ac:dyDescent="0.3">
      <c r="A6" t="s">
        <v>7</v>
      </c>
      <c r="B6">
        <v>92548</v>
      </c>
      <c r="C6">
        <v>93176</v>
      </c>
      <c r="D6">
        <v>95650</v>
      </c>
      <c r="E6">
        <v>100474</v>
      </c>
      <c r="F6">
        <v>104609</v>
      </c>
      <c r="G6">
        <v>105676</v>
      </c>
      <c r="H6">
        <v>109535</v>
      </c>
      <c r="I6">
        <v>111815</v>
      </c>
    </row>
    <row r="7" spans="1:10" x14ac:dyDescent="0.3">
      <c r="A7" t="s">
        <v>8</v>
      </c>
      <c r="B7">
        <v>66.400000000000006</v>
      </c>
      <c r="C7">
        <v>59.3</v>
      </c>
      <c r="D7">
        <v>56.3</v>
      </c>
      <c r="E7">
        <v>57.2</v>
      </c>
      <c r="F7">
        <v>58.3</v>
      </c>
      <c r="G7">
        <v>57.5</v>
      </c>
      <c r="H7">
        <v>54.9</v>
      </c>
      <c r="I7">
        <v>54.9</v>
      </c>
      <c r="J7" t="s">
        <v>3</v>
      </c>
    </row>
    <row r="8" spans="1:10" x14ac:dyDescent="0.3">
      <c r="A8" t="s">
        <v>9</v>
      </c>
      <c r="B8">
        <v>2.9</v>
      </c>
      <c r="C8">
        <v>3.37</v>
      </c>
      <c r="D8">
        <v>3.33</v>
      </c>
      <c r="E8">
        <v>3.3</v>
      </c>
      <c r="F8">
        <v>3.35</v>
      </c>
      <c r="G8">
        <v>3.46</v>
      </c>
      <c r="H8">
        <v>3.53</v>
      </c>
      <c r="I8">
        <v>3.69</v>
      </c>
      <c r="J8" t="s">
        <v>10</v>
      </c>
    </row>
    <row r="9" spans="1:10" x14ac:dyDescent="0.3">
      <c r="A9" t="s">
        <v>11</v>
      </c>
      <c r="B9">
        <v>6.14</v>
      </c>
      <c r="C9">
        <v>7.41</v>
      </c>
      <c r="D9">
        <v>9.24</v>
      </c>
      <c r="E9">
        <v>9.57</v>
      </c>
      <c r="F9">
        <v>10.1</v>
      </c>
      <c r="G9">
        <v>9.92</v>
      </c>
      <c r="H9">
        <v>10.71</v>
      </c>
      <c r="I9">
        <v>11.06</v>
      </c>
      <c r="J9" t="s">
        <v>10</v>
      </c>
    </row>
    <row r="10" spans="1:10" x14ac:dyDescent="0.3">
      <c r="A10" t="s">
        <v>12</v>
      </c>
      <c r="B10">
        <v>2.63</v>
      </c>
      <c r="C10">
        <v>2.74</v>
      </c>
      <c r="D10">
        <v>2.78</v>
      </c>
      <c r="E10">
        <v>2.84</v>
      </c>
      <c r="F10">
        <v>2.96</v>
      </c>
      <c r="G10">
        <v>3.02</v>
      </c>
      <c r="H10">
        <v>3.11</v>
      </c>
      <c r="I10">
        <v>3.21</v>
      </c>
      <c r="J10" t="s">
        <v>13</v>
      </c>
    </row>
    <row r="11" spans="1:10" x14ac:dyDescent="0.3">
      <c r="A11" t="s">
        <v>14</v>
      </c>
      <c r="B11">
        <v>1.44</v>
      </c>
      <c r="C11">
        <v>1.49</v>
      </c>
      <c r="D11">
        <v>1.48</v>
      </c>
      <c r="E11">
        <v>1.43</v>
      </c>
      <c r="F11">
        <v>1.42</v>
      </c>
      <c r="G11">
        <v>1.41</v>
      </c>
      <c r="H11">
        <v>1.36</v>
      </c>
      <c r="I11">
        <v>1.46</v>
      </c>
      <c r="J11" t="s">
        <v>13</v>
      </c>
    </row>
    <row r="12" spans="1:10" x14ac:dyDescent="0.3">
      <c r="A12" t="s">
        <v>15</v>
      </c>
      <c r="B12">
        <v>237</v>
      </c>
      <c r="C12">
        <v>237</v>
      </c>
      <c r="D12">
        <v>237</v>
      </c>
      <c r="E12">
        <v>239</v>
      </c>
      <c r="F12">
        <v>252</v>
      </c>
      <c r="G12">
        <v>260</v>
      </c>
      <c r="H12">
        <v>265</v>
      </c>
      <c r="I12">
        <v>268</v>
      </c>
    </row>
    <row r="13" spans="1:10" x14ac:dyDescent="0.3">
      <c r="A13" t="s">
        <v>16</v>
      </c>
      <c r="B13">
        <v>137</v>
      </c>
      <c r="C13">
        <v>138</v>
      </c>
      <c r="D13">
        <v>138</v>
      </c>
      <c r="E13">
        <v>141</v>
      </c>
      <c r="F13">
        <v>143</v>
      </c>
      <c r="G13">
        <v>143</v>
      </c>
      <c r="H13">
        <v>143</v>
      </c>
      <c r="I13">
        <v>146</v>
      </c>
    </row>
    <row r="14" spans="1:10" x14ac:dyDescent="0.3">
      <c r="A14" t="s">
        <v>17</v>
      </c>
      <c r="B14">
        <v>16.010000000000002</v>
      </c>
      <c r="C14">
        <v>16.93</v>
      </c>
      <c r="D14">
        <v>18.239999999999998</v>
      </c>
      <c r="E14">
        <v>19.420000000000002</v>
      </c>
      <c r="F14">
        <v>20.05</v>
      </c>
      <c r="G14">
        <v>20.36</v>
      </c>
      <c r="H14">
        <v>21.12</v>
      </c>
      <c r="I14">
        <v>22.08</v>
      </c>
      <c r="J14" t="s">
        <v>18</v>
      </c>
    </row>
    <row r="15" spans="1:10" x14ac:dyDescent="0.3">
      <c r="A15" t="s">
        <v>19</v>
      </c>
      <c r="B15">
        <v>20</v>
      </c>
      <c r="C15">
        <v>20.7</v>
      </c>
      <c r="D15">
        <v>20.100000000000001</v>
      </c>
      <c r="E15">
        <v>21.6</v>
      </c>
      <c r="F15">
        <v>22.3</v>
      </c>
      <c r="G15">
        <v>21.9</v>
      </c>
      <c r="H15">
        <v>24.4</v>
      </c>
      <c r="I15">
        <v>25.9</v>
      </c>
      <c r="J15" t="s">
        <v>3</v>
      </c>
    </row>
    <row r="17" spans="1:10" x14ac:dyDescent="0.3">
      <c r="A17" t="s">
        <v>22</v>
      </c>
    </row>
    <row r="19" spans="1:10" x14ac:dyDescent="0.3">
      <c r="B19">
        <v>2008</v>
      </c>
      <c r="C19">
        <v>2009</v>
      </c>
      <c r="D19">
        <v>2010</v>
      </c>
      <c r="E19">
        <v>2011</v>
      </c>
      <c r="F19">
        <v>2012</v>
      </c>
      <c r="G19">
        <v>2013</v>
      </c>
      <c r="H19">
        <v>2014</v>
      </c>
      <c r="I19">
        <v>2015</v>
      </c>
      <c r="J19" t="s">
        <v>1</v>
      </c>
    </row>
    <row r="20" spans="1:10" x14ac:dyDescent="0.3">
      <c r="A20" t="s">
        <v>5</v>
      </c>
      <c r="B20">
        <v>99.4</v>
      </c>
      <c r="C20">
        <v>99.5</v>
      </c>
      <c r="D20">
        <v>99.6</v>
      </c>
      <c r="E20">
        <v>99.7</v>
      </c>
      <c r="F20">
        <v>99.7</v>
      </c>
      <c r="G20">
        <v>99.8</v>
      </c>
      <c r="H20">
        <v>99.9</v>
      </c>
      <c r="I20">
        <v>99.9</v>
      </c>
      <c r="J20" t="s">
        <v>3</v>
      </c>
    </row>
    <row r="21" spans="1:10" x14ac:dyDescent="0.3">
      <c r="A21" t="s">
        <v>6</v>
      </c>
      <c r="B21">
        <v>97.1</v>
      </c>
      <c r="C21">
        <v>97.1</v>
      </c>
      <c r="D21">
        <v>97.3</v>
      </c>
      <c r="E21">
        <v>97.4</v>
      </c>
      <c r="F21">
        <v>97.4</v>
      </c>
      <c r="G21">
        <v>97.4</v>
      </c>
      <c r="H21">
        <v>97.4</v>
      </c>
      <c r="I21">
        <v>97.4</v>
      </c>
      <c r="J21" t="s">
        <v>3</v>
      </c>
    </row>
    <row r="22" spans="1:10" x14ac:dyDescent="0.3">
      <c r="A22" t="s">
        <v>7</v>
      </c>
      <c r="B22">
        <f>B6/$I6*100</f>
        <v>82.768859276483482</v>
      </c>
      <c r="C22">
        <f t="shared" ref="C22:I22" si="0">C6/$I6*100</f>
        <v>83.33050127442651</v>
      </c>
      <c r="D22">
        <f t="shared" si="0"/>
        <v>85.543084559316725</v>
      </c>
      <c r="E22">
        <f t="shared" si="0"/>
        <v>89.857353664535168</v>
      </c>
      <c r="F22">
        <f t="shared" si="0"/>
        <v>93.555426373921208</v>
      </c>
      <c r="G22">
        <f t="shared" si="0"/>
        <v>94.509681169789388</v>
      </c>
      <c r="H22">
        <f t="shared" si="0"/>
        <v>97.960917587085817</v>
      </c>
      <c r="I22">
        <f t="shared" si="0"/>
        <v>100</v>
      </c>
    </row>
    <row r="23" spans="1:10" x14ac:dyDescent="0.3">
      <c r="A23" t="s">
        <v>8</v>
      </c>
      <c r="B23">
        <f t="shared" ref="B23:I23" si="1">B7/$I7*100</f>
        <v>120.94717668488161</v>
      </c>
      <c r="C23">
        <f t="shared" si="1"/>
        <v>108.01457194899817</v>
      </c>
      <c r="D23">
        <f t="shared" si="1"/>
        <v>102.55009107468123</v>
      </c>
      <c r="E23">
        <f t="shared" si="1"/>
        <v>104.18943533697633</v>
      </c>
      <c r="F23">
        <f t="shared" si="1"/>
        <v>106.19307832422587</v>
      </c>
      <c r="G23">
        <f t="shared" si="1"/>
        <v>104.73588342440803</v>
      </c>
      <c r="H23">
        <f t="shared" si="1"/>
        <v>100</v>
      </c>
      <c r="I23">
        <f t="shared" si="1"/>
        <v>100</v>
      </c>
      <c r="J23" t="s">
        <v>3</v>
      </c>
    </row>
    <row r="24" spans="1:10" x14ac:dyDescent="0.3">
      <c r="A24" t="s">
        <v>9</v>
      </c>
      <c r="B24">
        <f t="shared" ref="B24:I24" si="2">B8/$I8*100</f>
        <v>78.590785907859072</v>
      </c>
      <c r="C24">
        <f t="shared" si="2"/>
        <v>91.327913279132801</v>
      </c>
      <c r="D24">
        <f t="shared" si="2"/>
        <v>90.243902439024396</v>
      </c>
      <c r="E24">
        <f t="shared" si="2"/>
        <v>89.430894308943081</v>
      </c>
      <c r="F24">
        <f t="shared" si="2"/>
        <v>90.785907859078591</v>
      </c>
      <c r="G24">
        <f t="shared" si="2"/>
        <v>93.766937669376688</v>
      </c>
      <c r="H24">
        <f t="shared" si="2"/>
        <v>95.663956639566393</v>
      </c>
      <c r="I24">
        <f t="shared" si="2"/>
        <v>100</v>
      </c>
      <c r="J24" t="s">
        <v>10</v>
      </c>
    </row>
    <row r="25" spans="1:10" x14ac:dyDescent="0.3">
      <c r="A25" t="s">
        <v>11</v>
      </c>
      <c r="B25">
        <f t="shared" ref="B25:I25" si="3">B9/$I9*100</f>
        <v>55.515370705244116</v>
      </c>
      <c r="C25">
        <f t="shared" si="3"/>
        <v>66.998191681735989</v>
      </c>
      <c r="D25">
        <f t="shared" si="3"/>
        <v>83.544303797468359</v>
      </c>
      <c r="E25">
        <f t="shared" si="3"/>
        <v>86.52802893309223</v>
      </c>
      <c r="F25">
        <f t="shared" si="3"/>
        <v>91.320072332730547</v>
      </c>
      <c r="G25">
        <f t="shared" si="3"/>
        <v>89.692585895117531</v>
      </c>
      <c r="H25">
        <f t="shared" si="3"/>
        <v>96.835443037974684</v>
      </c>
      <c r="I25">
        <f t="shared" si="3"/>
        <v>100</v>
      </c>
      <c r="J25" t="s">
        <v>10</v>
      </c>
    </row>
    <row r="26" spans="1:10" x14ac:dyDescent="0.3">
      <c r="A26" t="s">
        <v>12</v>
      </c>
      <c r="B26">
        <f t="shared" ref="B26:I26" si="4">B10/$I10*100</f>
        <v>81.931464174454831</v>
      </c>
      <c r="C26">
        <f t="shared" si="4"/>
        <v>85.358255451713404</v>
      </c>
      <c r="D26">
        <f t="shared" si="4"/>
        <v>86.604361370716504</v>
      </c>
      <c r="E26">
        <f t="shared" si="4"/>
        <v>88.473520249221181</v>
      </c>
      <c r="F26">
        <f t="shared" si="4"/>
        <v>92.211838006230522</v>
      </c>
      <c r="G26">
        <f t="shared" si="4"/>
        <v>94.0809968847352</v>
      </c>
      <c r="H26">
        <f t="shared" si="4"/>
        <v>96.884735202492209</v>
      </c>
      <c r="I26">
        <f t="shared" si="4"/>
        <v>100</v>
      </c>
      <c r="J26" t="s">
        <v>13</v>
      </c>
    </row>
    <row r="27" spans="1:10" x14ac:dyDescent="0.3">
      <c r="A27" t="s">
        <v>14</v>
      </c>
      <c r="B27">
        <f t="shared" ref="B27:I27" si="5">B11/$I11*100</f>
        <v>98.630136986301366</v>
      </c>
      <c r="C27">
        <f t="shared" si="5"/>
        <v>102.05479452054796</v>
      </c>
      <c r="D27">
        <f t="shared" si="5"/>
        <v>101.36986301369863</v>
      </c>
      <c r="E27">
        <f t="shared" si="5"/>
        <v>97.945205479452056</v>
      </c>
      <c r="F27">
        <f t="shared" si="5"/>
        <v>97.260273972602747</v>
      </c>
      <c r="G27">
        <f t="shared" si="5"/>
        <v>96.575342465753423</v>
      </c>
      <c r="H27">
        <f t="shared" si="5"/>
        <v>93.150684931506859</v>
      </c>
      <c r="I27">
        <f t="shared" si="5"/>
        <v>100</v>
      </c>
      <c r="J27" t="s">
        <v>13</v>
      </c>
    </row>
    <row r="28" spans="1:10" x14ac:dyDescent="0.3">
      <c r="A28" t="s">
        <v>15</v>
      </c>
      <c r="B28">
        <f t="shared" ref="B28:I28" si="6">B12/$I12*100</f>
        <v>88.432835820895534</v>
      </c>
      <c r="C28">
        <f t="shared" si="6"/>
        <v>88.432835820895534</v>
      </c>
      <c r="D28">
        <f t="shared" si="6"/>
        <v>88.432835820895534</v>
      </c>
      <c r="E28">
        <f t="shared" si="6"/>
        <v>89.179104477611943</v>
      </c>
      <c r="F28">
        <f t="shared" si="6"/>
        <v>94.029850746268664</v>
      </c>
      <c r="G28">
        <f t="shared" si="6"/>
        <v>97.014925373134332</v>
      </c>
      <c r="H28">
        <f t="shared" si="6"/>
        <v>98.880597014925371</v>
      </c>
      <c r="I28">
        <f t="shared" si="6"/>
        <v>100</v>
      </c>
    </row>
    <row r="29" spans="1:10" x14ac:dyDescent="0.3">
      <c r="A29" t="s">
        <v>16</v>
      </c>
      <c r="B29">
        <f t="shared" ref="B29:I29" si="7">B13/$I13*100</f>
        <v>93.835616438356169</v>
      </c>
      <c r="C29">
        <f t="shared" si="7"/>
        <v>94.520547945205479</v>
      </c>
      <c r="D29">
        <f t="shared" si="7"/>
        <v>94.520547945205479</v>
      </c>
      <c r="E29">
        <f t="shared" si="7"/>
        <v>96.575342465753423</v>
      </c>
      <c r="F29">
        <f t="shared" si="7"/>
        <v>97.945205479452056</v>
      </c>
      <c r="G29">
        <f t="shared" si="7"/>
        <v>97.945205479452056</v>
      </c>
      <c r="H29">
        <f t="shared" si="7"/>
        <v>97.945205479452056</v>
      </c>
      <c r="I29">
        <f t="shared" si="7"/>
        <v>100</v>
      </c>
    </row>
    <row r="30" spans="1:10" x14ac:dyDescent="0.3">
      <c r="A30" t="s">
        <v>17</v>
      </c>
      <c r="B30">
        <f t="shared" ref="B30:I30" si="8">B14/$I14*100</f>
        <v>72.509057971014499</v>
      </c>
      <c r="C30">
        <f t="shared" si="8"/>
        <v>76.675724637681171</v>
      </c>
      <c r="D30">
        <f t="shared" si="8"/>
        <v>82.608695652173907</v>
      </c>
      <c r="E30">
        <f t="shared" si="8"/>
        <v>87.952898550724655</v>
      </c>
      <c r="F30">
        <f t="shared" si="8"/>
        <v>90.806159420289873</v>
      </c>
      <c r="G30">
        <f t="shared" si="8"/>
        <v>92.210144927536248</v>
      </c>
      <c r="H30">
        <f t="shared" si="8"/>
        <v>95.652173913043498</v>
      </c>
      <c r="I30">
        <f t="shared" si="8"/>
        <v>100</v>
      </c>
      <c r="J30" t="s">
        <v>18</v>
      </c>
    </row>
    <row r="31" spans="1:10" x14ac:dyDescent="0.3">
      <c r="A31" t="s">
        <v>19</v>
      </c>
      <c r="B31">
        <v>20</v>
      </c>
      <c r="C31">
        <v>20.7</v>
      </c>
      <c r="D31">
        <v>20.100000000000001</v>
      </c>
      <c r="E31">
        <v>21.6</v>
      </c>
      <c r="F31">
        <v>22.3</v>
      </c>
      <c r="G31">
        <v>21.9</v>
      </c>
      <c r="H31">
        <v>24.4</v>
      </c>
      <c r="I31">
        <v>25.9</v>
      </c>
      <c r="J31" t="s">
        <v>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3" workbookViewId="0">
      <selection activeCell="A20" sqref="A20:I31"/>
    </sheetView>
  </sheetViews>
  <sheetFormatPr defaultRowHeight="16.5" x14ac:dyDescent="0.3"/>
  <sheetData>
    <row r="1" spans="1:10" x14ac:dyDescent="0.3">
      <c r="A1" t="s">
        <v>23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 t="s">
        <v>1</v>
      </c>
    </row>
    <row r="2" spans="1:10" x14ac:dyDescent="0.3">
      <c r="A2" t="s">
        <v>2</v>
      </c>
      <c r="B2">
        <v>0.78</v>
      </c>
      <c r="C2">
        <v>0.78</v>
      </c>
      <c r="D2">
        <v>1.53</v>
      </c>
      <c r="E2">
        <v>0.65</v>
      </c>
      <c r="F2">
        <v>0.42</v>
      </c>
      <c r="G2">
        <v>0.32</v>
      </c>
      <c r="H2">
        <v>0.3</v>
      </c>
      <c r="I2">
        <v>-0.15</v>
      </c>
      <c r="J2" t="s">
        <v>3</v>
      </c>
    </row>
    <row r="3" spans="1:10" x14ac:dyDescent="0.3">
      <c r="A3" t="s">
        <v>4</v>
      </c>
      <c r="B3">
        <v>1422702</v>
      </c>
      <c r="C3">
        <v>1433640</v>
      </c>
      <c r="D3">
        <v>1454636</v>
      </c>
      <c r="E3">
        <v>1463464</v>
      </c>
      <c r="F3">
        <v>1469216</v>
      </c>
      <c r="G3">
        <v>1472910</v>
      </c>
      <c r="H3">
        <v>1475884</v>
      </c>
      <c r="I3">
        <v>1472199</v>
      </c>
    </row>
    <row r="4" spans="1:10" x14ac:dyDescent="0.3">
      <c r="A4" t="s">
        <v>5</v>
      </c>
      <c r="B4">
        <v>98</v>
      </c>
      <c r="C4">
        <v>98.5</v>
      </c>
      <c r="D4">
        <v>99.4</v>
      </c>
      <c r="E4">
        <v>99.5</v>
      </c>
      <c r="F4">
        <v>99.5</v>
      </c>
      <c r="G4">
        <v>99.6</v>
      </c>
      <c r="H4">
        <v>99.6</v>
      </c>
      <c r="I4">
        <v>99.8</v>
      </c>
      <c r="J4" t="s">
        <v>3</v>
      </c>
    </row>
    <row r="5" spans="1:10" x14ac:dyDescent="0.3">
      <c r="A5" t="s">
        <v>6</v>
      </c>
      <c r="B5">
        <v>98</v>
      </c>
      <c r="C5">
        <v>97.9</v>
      </c>
      <c r="D5">
        <v>98.1</v>
      </c>
      <c r="E5">
        <v>98.1</v>
      </c>
      <c r="F5">
        <v>98.4</v>
      </c>
      <c r="G5">
        <v>98.6</v>
      </c>
      <c r="H5">
        <v>98.6</v>
      </c>
      <c r="I5">
        <v>98.6</v>
      </c>
      <c r="J5" t="s">
        <v>3</v>
      </c>
    </row>
    <row r="6" spans="1:10" x14ac:dyDescent="0.3">
      <c r="A6" t="s">
        <v>7</v>
      </c>
      <c r="B6">
        <v>97511</v>
      </c>
      <c r="C6">
        <v>99148</v>
      </c>
      <c r="D6">
        <v>99976</v>
      </c>
      <c r="E6">
        <v>102386</v>
      </c>
      <c r="F6">
        <v>105931</v>
      </c>
      <c r="G6">
        <v>108808</v>
      </c>
      <c r="H6">
        <v>111285</v>
      </c>
      <c r="I6">
        <v>113424</v>
      </c>
    </row>
    <row r="7" spans="1:10" x14ac:dyDescent="0.3">
      <c r="A7" t="s">
        <v>8</v>
      </c>
      <c r="B7">
        <v>52.6</v>
      </c>
      <c r="C7">
        <v>48.3</v>
      </c>
      <c r="D7">
        <v>47.5</v>
      </c>
      <c r="E7">
        <v>47.5</v>
      </c>
      <c r="F7">
        <v>46.6</v>
      </c>
      <c r="G7">
        <v>45.4</v>
      </c>
      <c r="H7">
        <v>46</v>
      </c>
      <c r="I7">
        <v>49.3</v>
      </c>
      <c r="J7" t="s">
        <v>3</v>
      </c>
    </row>
    <row r="8" spans="1:10" x14ac:dyDescent="0.3">
      <c r="A8" t="s">
        <v>9</v>
      </c>
      <c r="B8">
        <v>2.6</v>
      </c>
      <c r="C8">
        <v>2.93</v>
      </c>
      <c r="D8">
        <v>2.89</v>
      </c>
      <c r="E8">
        <v>2.87</v>
      </c>
      <c r="F8">
        <v>3.13</v>
      </c>
      <c r="G8">
        <v>3.39</v>
      </c>
      <c r="H8">
        <v>3.66</v>
      </c>
      <c r="I8">
        <v>3.8</v>
      </c>
      <c r="J8" t="s">
        <v>10</v>
      </c>
    </row>
    <row r="9" spans="1:10" x14ac:dyDescent="0.3">
      <c r="A9" t="s">
        <v>11</v>
      </c>
      <c r="B9">
        <v>6.47</v>
      </c>
      <c r="C9">
        <v>7.67</v>
      </c>
      <c r="D9">
        <v>9.35</v>
      </c>
      <c r="E9">
        <v>9.6999999999999993</v>
      </c>
      <c r="F9">
        <v>9.73</v>
      </c>
      <c r="G9">
        <v>10.39</v>
      </c>
      <c r="H9">
        <v>10.84</v>
      </c>
      <c r="I9">
        <v>10.94</v>
      </c>
      <c r="J9" t="s">
        <v>10</v>
      </c>
    </row>
    <row r="10" spans="1:10" x14ac:dyDescent="0.3">
      <c r="A10" t="s">
        <v>12</v>
      </c>
      <c r="B10">
        <v>2.68</v>
      </c>
      <c r="C10">
        <v>2.71</v>
      </c>
      <c r="D10">
        <v>2.84</v>
      </c>
      <c r="E10">
        <v>2.98</v>
      </c>
      <c r="F10">
        <v>3.01</v>
      </c>
      <c r="G10">
        <v>3.11</v>
      </c>
      <c r="H10">
        <v>3.21</v>
      </c>
      <c r="I10">
        <v>3.32</v>
      </c>
      <c r="J10" t="s">
        <v>13</v>
      </c>
    </row>
    <row r="11" spans="1:10" x14ac:dyDescent="0.3">
      <c r="A11" t="s">
        <v>14</v>
      </c>
      <c r="B11">
        <v>1.94</v>
      </c>
      <c r="C11">
        <v>1.54</v>
      </c>
      <c r="D11">
        <v>1.7</v>
      </c>
      <c r="E11">
        <v>1.56</v>
      </c>
      <c r="F11">
        <v>1.39</v>
      </c>
      <c r="G11">
        <v>2.29</v>
      </c>
      <c r="H11">
        <v>2.37</v>
      </c>
      <c r="I11">
        <v>2.4</v>
      </c>
      <c r="J11" t="s">
        <v>13</v>
      </c>
    </row>
    <row r="12" spans="1:10" x14ac:dyDescent="0.3">
      <c r="A12" t="s">
        <v>15</v>
      </c>
      <c r="B12">
        <v>234</v>
      </c>
      <c r="C12">
        <v>246</v>
      </c>
      <c r="D12">
        <v>248</v>
      </c>
      <c r="E12">
        <v>258</v>
      </c>
      <c r="F12">
        <v>278</v>
      </c>
      <c r="G12">
        <v>295</v>
      </c>
      <c r="H12">
        <v>308</v>
      </c>
      <c r="I12">
        <v>315</v>
      </c>
    </row>
    <row r="13" spans="1:10" x14ac:dyDescent="0.3">
      <c r="A13" t="s">
        <v>16</v>
      </c>
      <c r="B13">
        <v>139</v>
      </c>
      <c r="C13">
        <v>145</v>
      </c>
      <c r="D13">
        <v>145</v>
      </c>
      <c r="E13">
        <v>147</v>
      </c>
      <c r="F13">
        <v>148</v>
      </c>
      <c r="G13">
        <v>149</v>
      </c>
      <c r="H13">
        <v>150</v>
      </c>
      <c r="I13">
        <v>153</v>
      </c>
    </row>
    <row r="14" spans="1:10" x14ac:dyDescent="0.3">
      <c r="A14" t="s">
        <v>17</v>
      </c>
      <c r="B14">
        <v>15.66</v>
      </c>
      <c r="C14">
        <v>16.11</v>
      </c>
      <c r="D14">
        <v>17.68</v>
      </c>
      <c r="E14">
        <v>18.5</v>
      </c>
      <c r="F14">
        <v>19.23</v>
      </c>
      <c r="G14">
        <v>19.79</v>
      </c>
      <c r="H14">
        <v>20.8</v>
      </c>
      <c r="I14">
        <v>21.59</v>
      </c>
      <c r="J14" t="s">
        <v>18</v>
      </c>
    </row>
    <row r="15" spans="1:10" x14ac:dyDescent="0.3">
      <c r="A15" t="s">
        <v>19</v>
      </c>
      <c r="B15">
        <v>18.7</v>
      </c>
      <c r="C15">
        <v>20.100000000000001</v>
      </c>
      <c r="D15">
        <v>21.3</v>
      </c>
      <c r="E15">
        <v>20.3</v>
      </c>
      <c r="F15">
        <v>22.8</v>
      </c>
      <c r="G15">
        <v>23.5</v>
      </c>
      <c r="H15">
        <v>23.3</v>
      </c>
      <c r="I15">
        <v>23.7</v>
      </c>
      <c r="J15" t="s">
        <v>3</v>
      </c>
    </row>
    <row r="18" spans="1:10" x14ac:dyDescent="0.3">
      <c r="A18" t="s">
        <v>23</v>
      </c>
      <c r="J18" t="s">
        <v>1</v>
      </c>
    </row>
    <row r="20" spans="1:10" x14ac:dyDescent="0.3">
      <c r="B20">
        <v>2008</v>
      </c>
      <c r="C20">
        <v>2009</v>
      </c>
      <c r="D20">
        <v>2010</v>
      </c>
      <c r="E20">
        <v>2011</v>
      </c>
      <c r="F20">
        <v>2012</v>
      </c>
      <c r="G20">
        <v>2013</v>
      </c>
      <c r="H20">
        <v>2014</v>
      </c>
      <c r="I20">
        <v>2015</v>
      </c>
    </row>
    <row r="21" spans="1:10" x14ac:dyDescent="0.3">
      <c r="A21" t="s">
        <v>5</v>
      </c>
      <c r="B21">
        <v>98</v>
      </c>
      <c r="C21">
        <v>98.5</v>
      </c>
      <c r="D21">
        <v>99.4</v>
      </c>
      <c r="E21">
        <v>99.5</v>
      </c>
      <c r="F21">
        <v>99.5</v>
      </c>
      <c r="G21">
        <v>99.6</v>
      </c>
      <c r="H21">
        <v>99.6</v>
      </c>
      <c r="I21">
        <v>99.8</v>
      </c>
      <c r="J21" t="s">
        <v>3</v>
      </c>
    </row>
    <row r="22" spans="1:10" x14ac:dyDescent="0.3">
      <c r="A22" t="s">
        <v>6</v>
      </c>
      <c r="B22">
        <v>98</v>
      </c>
      <c r="C22">
        <v>97.9</v>
      </c>
      <c r="D22">
        <v>98.1</v>
      </c>
      <c r="E22">
        <v>98.1</v>
      </c>
      <c r="F22">
        <v>98.4</v>
      </c>
      <c r="G22">
        <v>98.6</v>
      </c>
      <c r="H22">
        <v>98.6</v>
      </c>
      <c r="I22">
        <v>98.6</v>
      </c>
      <c r="J22" t="s">
        <v>3</v>
      </c>
    </row>
    <row r="23" spans="1:10" x14ac:dyDescent="0.3">
      <c r="A23" t="s">
        <v>7</v>
      </c>
      <c r="B23">
        <f>B6/$I6*100</f>
        <v>85.970341373959656</v>
      </c>
      <c r="C23">
        <f t="shared" ref="C23:I23" si="0">C6/$I6*100</f>
        <v>87.413598532938352</v>
      </c>
      <c r="D23">
        <f t="shared" si="0"/>
        <v>88.143602764846946</v>
      </c>
      <c r="E23">
        <f t="shared" si="0"/>
        <v>90.268373536464935</v>
      </c>
      <c r="F23">
        <f t="shared" si="0"/>
        <v>93.39381436027648</v>
      </c>
      <c r="G23">
        <f t="shared" si="0"/>
        <v>95.930314571871918</v>
      </c>
      <c r="H23">
        <f t="shared" si="0"/>
        <v>98.114155734236135</v>
      </c>
      <c r="I23">
        <f t="shared" si="0"/>
        <v>100</v>
      </c>
    </row>
    <row r="24" spans="1:10" x14ac:dyDescent="0.3">
      <c r="A24" t="s">
        <v>8</v>
      </c>
      <c r="B24">
        <f t="shared" ref="B24:I24" si="1">B7/$I7*100</f>
        <v>106.69371196754565</v>
      </c>
      <c r="C24">
        <f t="shared" si="1"/>
        <v>97.97160243407707</v>
      </c>
      <c r="D24">
        <f t="shared" si="1"/>
        <v>96.348884381338749</v>
      </c>
      <c r="E24">
        <f t="shared" si="1"/>
        <v>96.348884381338749</v>
      </c>
      <c r="F24">
        <f t="shared" si="1"/>
        <v>94.523326572008131</v>
      </c>
      <c r="G24">
        <f t="shared" si="1"/>
        <v>92.08924949290062</v>
      </c>
      <c r="H24">
        <f t="shared" si="1"/>
        <v>93.306288032454361</v>
      </c>
      <c r="I24">
        <f t="shared" si="1"/>
        <v>100</v>
      </c>
      <c r="J24" t="s">
        <v>3</v>
      </c>
    </row>
    <row r="25" spans="1:10" x14ac:dyDescent="0.3">
      <c r="A25" t="s">
        <v>9</v>
      </c>
      <c r="B25">
        <f t="shared" ref="B25:I25" si="2">B8/$I8*100</f>
        <v>68.421052631578945</v>
      </c>
      <c r="C25">
        <f t="shared" si="2"/>
        <v>77.10526315789474</v>
      </c>
      <c r="D25">
        <f t="shared" si="2"/>
        <v>76.05263157894737</v>
      </c>
      <c r="E25">
        <f t="shared" si="2"/>
        <v>75.526315789473685</v>
      </c>
      <c r="F25">
        <f t="shared" si="2"/>
        <v>82.368421052631575</v>
      </c>
      <c r="G25">
        <f t="shared" si="2"/>
        <v>89.21052631578948</v>
      </c>
      <c r="H25">
        <f t="shared" si="2"/>
        <v>96.31578947368422</v>
      </c>
      <c r="I25">
        <f t="shared" si="2"/>
        <v>100</v>
      </c>
      <c r="J25" t="s">
        <v>10</v>
      </c>
    </row>
    <row r="26" spans="1:10" x14ac:dyDescent="0.3">
      <c r="A26" t="s">
        <v>11</v>
      </c>
      <c r="B26">
        <f t="shared" ref="B26:I26" si="3">B9/$I9*100</f>
        <v>59.140767824497253</v>
      </c>
      <c r="C26">
        <f t="shared" si="3"/>
        <v>70.109689213893972</v>
      </c>
      <c r="D26">
        <f t="shared" si="3"/>
        <v>85.466179159049361</v>
      </c>
      <c r="E26">
        <f t="shared" si="3"/>
        <v>88.665447897623395</v>
      </c>
      <c r="F26">
        <f t="shared" si="3"/>
        <v>88.939670932358325</v>
      </c>
      <c r="G26">
        <f t="shared" si="3"/>
        <v>94.972577696526514</v>
      </c>
      <c r="H26">
        <f t="shared" si="3"/>
        <v>99.085923217550274</v>
      </c>
      <c r="I26">
        <f t="shared" si="3"/>
        <v>100</v>
      </c>
      <c r="J26" t="s">
        <v>10</v>
      </c>
    </row>
    <row r="27" spans="1:10" x14ac:dyDescent="0.3">
      <c r="A27" t="s">
        <v>12</v>
      </c>
      <c r="B27">
        <f t="shared" ref="B27:I27" si="4">B10/$I10*100</f>
        <v>80.722891566265062</v>
      </c>
      <c r="C27">
        <f t="shared" si="4"/>
        <v>81.626506024096386</v>
      </c>
      <c r="D27">
        <f t="shared" si="4"/>
        <v>85.542168674698786</v>
      </c>
      <c r="E27">
        <f t="shared" si="4"/>
        <v>89.759036144578317</v>
      </c>
      <c r="F27">
        <f t="shared" si="4"/>
        <v>90.662650602409627</v>
      </c>
      <c r="G27">
        <f t="shared" si="4"/>
        <v>93.674698795180717</v>
      </c>
      <c r="H27">
        <f t="shared" si="4"/>
        <v>96.686746987951807</v>
      </c>
      <c r="I27">
        <f t="shared" si="4"/>
        <v>100</v>
      </c>
      <c r="J27" t="s">
        <v>13</v>
      </c>
    </row>
    <row r="28" spans="1:10" x14ac:dyDescent="0.3">
      <c r="A28" t="s">
        <v>14</v>
      </c>
      <c r="B28">
        <f t="shared" ref="B28:I28" si="5">B11/$I11*100</f>
        <v>80.833333333333329</v>
      </c>
      <c r="C28">
        <f t="shared" si="5"/>
        <v>64.166666666666671</v>
      </c>
      <c r="D28">
        <f t="shared" si="5"/>
        <v>70.833333333333343</v>
      </c>
      <c r="E28">
        <f t="shared" si="5"/>
        <v>65</v>
      </c>
      <c r="F28">
        <f t="shared" si="5"/>
        <v>57.916666666666657</v>
      </c>
      <c r="G28">
        <f t="shared" si="5"/>
        <v>95.416666666666671</v>
      </c>
      <c r="H28">
        <f t="shared" si="5"/>
        <v>98.75</v>
      </c>
      <c r="I28">
        <f t="shared" si="5"/>
        <v>100</v>
      </c>
      <c r="J28" t="s">
        <v>13</v>
      </c>
    </row>
    <row r="29" spans="1:10" x14ac:dyDescent="0.3">
      <c r="A29" t="s">
        <v>15</v>
      </c>
      <c r="B29">
        <f t="shared" ref="B29:I29" si="6">B12/$I12*100</f>
        <v>74.285714285714292</v>
      </c>
      <c r="C29">
        <f t="shared" si="6"/>
        <v>78.095238095238102</v>
      </c>
      <c r="D29">
        <f t="shared" si="6"/>
        <v>78.730158730158735</v>
      </c>
      <c r="E29">
        <f t="shared" si="6"/>
        <v>81.904761904761898</v>
      </c>
      <c r="F29">
        <f t="shared" si="6"/>
        <v>88.253968253968253</v>
      </c>
      <c r="G29">
        <f t="shared" si="6"/>
        <v>93.650793650793645</v>
      </c>
      <c r="H29">
        <f t="shared" si="6"/>
        <v>97.777777777777771</v>
      </c>
      <c r="I29">
        <f t="shared" si="6"/>
        <v>100</v>
      </c>
    </row>
    <row r="30" spans="1:10" x14ac:dyDescent="0.3">
      <c r="A30" t="s">
        <v>16</v>
      </c>
      <c r="B30">
        <f t="shared" ref="B30:I30" si="7">B13/$I13*100</f>
        <v>90.849673202614383</v>
      </c>
      <c r="C30">
        <f t="shared" si="7"/>
        <v>94.77124183006535</v>
      </c>
      <c r="D30">
        <f t="shared" si="7"/>
        <v>94.77124183006535</v>
      </c>
      <c r="E30">
        <f t="shared" si="7"/>
        <v>96.078431372549019</v>
      </c>
      <c r="F30">
        <f t="shared" si="7"/>
        <v>96.732026143790847</v>
      </c>
      <c r="G30">
        <f t="shared" si="7"/>
        <v>97.385620915032675</v>
      </c>
      <c r="H30">
        <f t="shared" si="7"/>
        <v>98.039215686274503</v>
      </c>
      <c r="I30">
        <f t="shared" si="7"/>
        <v>100</v>
      </c>
    </row>
    <row r="31" spans="1:10" x14ac:dyDescent="0.3">
      <c r="A31" t="s">
        <v>17</v>
      </c>
      <c r="B31">
        <f t="shared" ref="B31:I31" si="8">B14/$I14*100</f>
        <v>72.533580361278368</v>
      </c>
      <c r="C31">
        <f t="shared" si="8"/>
        <v>74.617878647521991</v>
      </c>
      <c r="D31">
        <f t="shared" si="8"/>
        <v>81.889763779527556</v>
      </c>
      <c r="E31">
        <f t="shared" si="8"/>
        <v>85.687818434460397</v>
      </c>
      <c r="F31">
        <f t="shared" si="8"/>
        <v>89.069013432144516</v>
      </c>
      <c r="G31">
        <f t="shared" si="8"/>
        <v>91.662806855025465</v>
      </c>
      <c r="H31">
        <f t="shared" si="8"/>
        <v>96.340898564150066</v>
      </c>
      <c r="I31">
        <f t="shared" si="8"/>
        <v>100</v>
      </c>
      <c r="J31" t="s">
        <v>18</v>
      </c>
    </row>
    <row r="32" spans="1:10" x14ac:dyDescent="0.3">
      <c r="A32" t="s">
        <v>19</v>
      </c>
      <c r="B32">
        <v>18.7</v>
      </c>
      <c r="C32">
        <v>20.100000000000001</v>
      </c>
      <c r="D32">
        <v>21.3</v>
      </c>
      <c r="E32">
        <v>20.3</v>
      </c>
      <c r="F32">
        <v>22.8</v>
      </c>
      <c r="G32">
        <v>23.5</v>
      </c>
      <c r="H32">
        <v>23.3</v>
      </c>
      <c r="I32">
        <v>23.7</v>
      </c>
      <c r="J32" t="s">
        <v>3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0" workbookViewId="0">
      <selection activeCell="A20" sqref="A20:I31"/>
    </sheetView>
  </sheetViews>
  <sheetFormatPr defaultRowHeight="16.5" x14ac:dyDescent="0.3"/>
  <sheetData>
    <row r="1" spans="1:10" x14ac:dyDescent="0.3">
      <c r="A1" t="s">
        <v>24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 t="s">
        <v>1</v>
      </c>
    </row>
    <row r="2" spans="1:10" x14ac:dyDescent="0.3">
      <c r="A2" t="s">
        <v>2</v>
      </c>
      <c r="B2">
        <v>1.1499999999999999</v>
      </c>
      <c r="C2">
        <v>0.63</v>
      </c>
      <c r="D2">
        <v>1.81</v>
      </c>
      <c r="E2">
        <v>1.54</v>
      </c>
      <c r="F2">
        <v>1.4</v>
      </c>
      <c r="G2">
        <v>1.34</v>
      </c>
      <c r="H2">
        <v>0.95</v>
      </c>
      <c r="I2">
        <v>0.86</v>
      </c>
      <c r="J2" t="s">
        <v>3</v>
      </c>
    </row>
    <row r="3" spans="1:10" x14ac:dyDescent="0.3">
      <c r="A3" t="s">
        <v>4</v>
      </c>
      <c r="B3">
        <v>2692696</v>
      </c>
      <c r="C3">
        <v>2710579</v>
      </c>
      <c r="D3">
        <v>2758296</v>
      </c>
      <c r="E3">
        <v>2801274</v>
      </c>
      <c r="F3">
        <v>2843981</v>
      </c>
      <c r="G3">
        <v>2879782</v>
      </c>
      <c r="H3">
        <v>2902608</v>
      </c>
      <c r="I3">
        <v>2925815</v>
      </c>
    </row>
    <row r="4" spans="1:10" x14ac:dyDescent="0.3">
      <c r="A4" t="s">
        <v>5</v>
      </c>
      <c r="B4">
        <v>97.7</v>
      </c>
      <c r="C4">
        <v>97.9</v>
      </c>
      <c r="D4">
        <v>98</v>
      </c>
      <c r="E4">
        <v>98.3</v>
      </c>
      <c r="F4">
        <v>98.4</v>
      </c>
      <c r="G4">
        <v>98.4</v>
      </c>
      <c r="H4">
        <v>98.5</v>
      </c>
      <c r="I4">
        <v>98.6</v>
      </c>
      <c r="J4" t="s">
        <v>3</v>
      </c>
    </row>
    <row r="5" spans="1:10" x14ac:dyDescent="0.3">
      <c r="A5" t="s">
        <v>6</v>
      </c>
      <c r="B5">
        <v>98.2</v>
      </c>
      <c r="C5">
        <v>97.1</v>
      </c>
      <c r="D5">
        <v>97.8</v>
      </c>
      <c r="E5">
        <v>97.6</v>
      </c>
      <c r="F5">
        <v>97.5</v>
      </c>
      <c r="G5">
        <v>97.4</v>
      </c>
      <c r="H5">
        <v>97.6</v>
      </c>
      <c r="I5">
        <v>97.6</v>
      </c>
      <c r="J5" t="s">
        <v>3</v>
      </c>
    </row>
    <row r="6" spans="1:10" x14ac:dyDescent="0.3">
      <c r="A6" t="s">
        <v>7</v>
      </c>
      <c r="B6">
        <v>157980</v>
      </c>
      <c r="C6">
        <v>159597</v>
      </c>
      <c r="D6">
        <v>163655</v>
      </c>
      <c r="E6">
        <v>169421</v>
      </c>
      <c r="F6">
        <v>177198</v>
      </c>
      <c r="G6">
        <v>177990</v>
      </c>
      <c r="H6">
        <v>183595</v>
      </c>
      <c r="I6">
        <v>186011</v>
      </c>
    </row>
    <row r="7" spans="1:10" x14ac:dyDescent="0.3">
      <c r="A7" t="s">
        <v>8</v>
      </c>
      <c r="B7">
        <v>71</v>
      </c>
      <c r="C7">
        <v>74.2</v>
      </c>
      <c r="D7">
        <v>70.400000000000006</v>
      </c>
      <c r="E7">
        <v>69.3</v>
      </c>
      <c r="F7">
        <v>71</v>
      </c>
      <c r="G7">
        <v>67.3</v>
      </c>
      <c r="H7">
        <v>66.900000000000006</v>
      </c>
      <c r="I7">
        <v>64.400000000000006</v>
      </c>
      <c r="J7" t="s">
        <v>3</v>
      </c>
    </row>
    <row r="8" spans="1:10" x14ac:dyDescent="0.3">
      <c r="A8" t="s">
        <v>9</v>
      </c>
      <c r="B8">
        <v>1.75</v>
      </c>
      <c r="C8">
        <v>2.25</v>
      </c>
      <c r="D8">
        <v>2.21</v>
      </c>
      <c r="E8">
        <v>2.57</v>
      </c>
      <c r="F8">
        <v>2.74</v>
      </c>
      <c r="G8">
        <v>2.85</v>
      </c>
      <c r="H8">
        <v>3.03</v>
      </c>
      <c r="I8">
        <v>3.32</v>
      </c>
      <c r="J8" t="s">
        <v>10</v>
      </c>
    </row>
    <row r="9" spans="1:10" x14ac:dyDescent="0.3">
      <c r="A9" t="s">
        <v>11</v>
      </c>
      <c r="B9">
        <v>4.9400000000000004</v>
      </c>
      <c r="C9">
        <v>7.12</v>
      </c>
      <c r="D9">
        <v>10.11</v>
      </c>
      <c r="E9">
        <v>10.82</v>
      </c>
      <c r="F9">
        <v>11.39</v>
      </c>
      <c r="G9">
        <v>12.19</v>
      </c>
      <c r="H9">
        <v>14.54</v>
      </c>
      <c r="I9">
        <v>16.170000000000002</v>
      </c>
      <c r="J9" t="s">
        <v>10</v>
      </c>
    </row>
    <row r="10" spans="1:10" x14ac:dyDescent="0.3">
      <c r="A10" t="s">
        <v>12</v>
      </c>
      <c r="B10">
        <v>1.76</v>
      </c>
      <c r="C10">
        <v>1.83</v>
      </c>
      <c r="D10">
        <v>1.81</v>
      </c>
      <c r="E10">
        <v>1.88</v>
      </c>
      <c r="F10">
        <v>1.92</v>
      </c>
      <c r="G10">
        <v>1.99</v>
      </c>
      <c r="H10">
        <v>2.09</v>
      </c>
      <c r="I10">
        <v>2.15</v>
      </c>
      <c r="J10" t="s">
        <v>13</v>
      </c>
    </row>
    <row r="11" spans="1:10" x14ac:dyDescent="0.3">
      <c r="A11" t="s">
        <v>14</v>
      </c>
      <c r="B11">
        <v>1.07</v>
      </c>
      <c r="C11">
        <v>1.05</v>
      </c>
      <c r="D11">
        <v>1.06</v>
      </c>
      <c r="E11">
        <v>1.01</v>
      </c>
      <c r="F11">
        <v>1.17</v>
      </c>
      <c r="G11">
        <v>1.1100000000000001</v>
      </c>
      <c r="H11">
        <v>1.0900000000000001</v>
      </c>
      <c r="I11">
        <v>1.1000000000000001</v>
      </c>
      <c r="J11" t="s">
        <v>13</v>
      </c>
    </row>
    <row r="12" spans="1:10" x14ac:dyDescent="0.3">
      <c r="A12" t="s">
        <v>15</v>
      </c>
      <c r="B12">
        <v>356</v>
      </c>
      <c r="C12">
        <v>370</v>
      </c>
      <c r="D12">
        <v>380</v>
      </c>
      <c r="E12">
        <v>381</v>
      </c>
      <c r="F12">
        <v>389</v>
      </c>
      <c r="G12">
        <v>411</v>
      </c>
      <c r="H12">
        <v>412</v>
      </c>
      <c r="I12">
        <v>418</v>
      </c>
    </row>
    <row r="13" spans="1:10" x14ac:dyDescent="0.3">
      <c r="A13" t="s">
        <v>16</v>
      </c>
      <c r="B13">
        <v>224</v>
      </c>
      <c r="C13">
        <v>224</v>
      </c>
      <c r="D13">
        <v>226</v>
      </c>
      <c r="E13">
        <v>232</v>
      </c>
      <c r="F13">
        <v>236</v>
      </c>
      <c r="G13">
        <v>240</v>
      </c>
      <c r="H13">
        <v>242</v>
      </c>
      <c r="I13">
        <v>243</v>
      </c>
    </row>
    <row r="14" spans="1:10" x14ac:dyDescent="0.3">
      <c r="A14" t="s">
        <v>17</v>
      </c>
      <c r="B14">
        <v>19.07</v>
      </c>
      <c r="C14">
        <v>19.93</v>
      </c>
      <c r="D14">
        <v>22.3</v>
      </c>
      <c r="E14">
        <v>22.45</v>
      </c>
      <c r="F14">
        <v>22.27</v>
      </c>
      <c r="G14">
        <v>22.85</v>
      </c>
      <c r="H14">
        <v>24.28</v>
      </c>
      <c r="I14">
        <v>26.25</v>
      </c>
      <c r="J14" t="s">
        <v>18</v>
      </c>
    </row>
    <row r="15" spans="1:10" x14ac:dyDescent="0.3">
      <c r="A15" t="s">
        <v>19</v>
      </c>
      <c r="B15">
        <v>23.3</v>
      </c>
      <c r="C15">
        <v>23.2</v>
      </c>
      <c r="D15">
        <v>24.2</v>
      </c>
      <c r="E15">
        <v>24.7</v>
      </c>
      <c r="F15">
        <v>25.7</v>
      </c>
      <c r="G15">
        <v>26.1</v>
      </c>
      <c r="H15">
        <v>27.3</v>
      </c>
      <c r="I15">
        <v>26.9</v>
      </c>
      <c r="J15" t="s">
        <v>3</v>
      </c>
    </row>
    <row r="18" spans="1:10" x14ac:dyDescent="0.3">
      <c r="A18" t="s">
        <v>24</v>
      </c>
      <c r="J18" t="s">
        <v>1</v>
      </c>
    </row>
    <row r="20" spans="1:10" x14ac:dyDescent="0.3">
      <c r="B20">
        <v>2008</v>
      </c>
      <c r="C20">
        <v>2009</v>
      </c>
      <c r="D20">
        <v>2010</v>
      </c>
      <c r="E20">
        <v>2011</v>
      </c>
      <c r="F20">
        <v>2012</v>
      </c>
      <c r="G20">
        <v>2013</v>
      </c>
      <c r="H20">
        <v>2014</v>
      </c>
      <c r="I20">
        <v>2015</v>
      </c>
    </row>
    <row r="21" spans="1:10" x14ac:dyDescent="0.3">
      <c r="A21" t="s">
        <v>5</v>
      </c>
      <c r="B21">
        <v>97.7</v>
      </c>
      <c r="C21">
        <v>97.9</v>
      </c>
      <c r="D21">
        <v>98</v>
      </c>
      <c r="E21">
        <v>98.3</v>
      </c>
      <c r="F21">
        <v>98.4</v>
      </c>
      <c r="G21">
        <v>98.4</v>
      </c>
      <c r="H21">
        <v>98.5</v>
      </c>
      <c r="I21">
        <v>98.6</v>
      </c>
      <c r="J21" t="s">
        <v>3</v>
      </c>
    </row>
    <row r="22" spans="1:10" x14ac:dyDescent="0.3">
      <c r="A22" t="s">
        <v>6</v>
      </c>
      <c r="B22">
        <v>98.2</v>
      </c>
      <c r="C22">
        <v>97.1</v>
      </c>
      <c r="D22">
        <v>97.8</v>
      </c>
      <c r="E22">
        <v>97.6</v>
      </c>
      <c r="F22">
        <v>97.5</v>
      </c>
      <c r="G22">
        <v>97.4</v>
      </c>
      <c r="H22">
        <v>97.6</v>
      </c>
      <c r="I22">
        <v>97.6</v>
      </c>
      <c r="J22" t="s">
        <v>3</v>
      </c>
    </row>
    <row r="23" spans="1:10" x14ac:dyDescent="0.3">
      <c r="A23" t="s">
        <v>7</v>
      </c>
      <c r="B23">
        <f>B6/$I6*100</f>
        <v>84.930461101762802</v>
      </c>
      <c r="C23">
        <f t="shared" ref="C23:I23" si="0">C6/$I6*100</f>
        <v>85.799764530054674</v>
      </c>
      <c r="D23">
        <f t="shared" si="0"/>
        <v>87.9813559413153</v>
      </c>
      <c r="E23">
        <f t="shared" si="0"/>
        <v>91.081172618823615</v>
      </c>
      <c r="F23">
        <f t="shared" si="0"/>
        <v>95.262108154894065</v>
      </c>
      <c r="G23">
        <f t="shared" si="0"/>
        <v>95.68788942589417</v>
      </c>
      <c r="H23">
        <f t="shared" si="0"/>
        <v>98.701152082403738</v>
      </c>
      <c r="I23">
        <f t="shared" si="0"/>
        <v>100</v>
      </c>
    </row>
    <row r="24" spans="1:10" x14ac:dyDescent="0.3">
      <c r="A24" t="s">
        <v>8</v>
      </c>
      <c r="B24">
        <f t="shared" ref="B24:I24" si="1">B7/$I7*100</f>
        <v>110.24844720496894</v>
      </c>
      <c r="C24">
        <f t="shared" si="1"/>
        <v>115.21739130434783</v>
      </c>
      <c r="D24">
        <f t="shared" si="1"/>
        <v>109.3167701863354</v>
      </c>
      <c r="E24">
        <f t="shared" si="1"/>
        <v>107.60869565217391</v>
      </c>
      <c r="F24">
        <f t="shared" si="1"/>
        <v>110.24844720496894</v>
      </c>
      <c r="G24">
        <f t="shared" si="1"/>
        <v>104.50310559006211</v>
      </c>
      <c r="H24">
        <f t="shared" si="1"/>
        <v>103.88198757763976</v>
      </c>
      <c r="I24">
        <f t="shared" si="1"/>
        <v>100</v>
      </c>
      <c r="J24" t="s">
        <v>3</v>
      </c>
    </row>
    <row r="25" spans="1:10" x14ac:dyDescent="0.3">
      <c r="A25" t="s">
        <v>9</v>
      </c>
      <c r="B25">
        <f t="shared" ref="B25:I25" si="2">B8/$I8*100</f>
        <v>52.710843373493979</v>
      </c>
      <c r="C25">
        <f t="shared" si="2"/>
        <v>67.771084337349393</v>
      </c>
      <c r="D25">
        <f t="shared" si="2"/>
        <v>66.566265060240966</v>
      </c>
      <c r="E25">
        <f t="shared" si="2"/>
        <v>77.409638554216869</v>
      </c>
      <c r="F25">
        <f t="shared" si="2"/>
        <v>82.530120481927725</v>
      </c>
      <c r="G25">
        <f t="shared" si="2"/>
        <v>85.843373493975903</v>
      </c>
      <c r="H25">
        <f t="shared" si="2"/>
        <v>91.265060240963862</v>
      </c>
      <c r="I25">
        <f t="shared" si="2"/>
        <v>100</v>
      </c>
      <c r="J25" t="s">
        <v>10</v>
      </c>
    </row>
    <row r="26" spans="1:10" x14ac:dyDescent="0.3">
      <c r="A26" t="s">
        <v>11</v>
      </c>
      <c r="B26">
        <f t="shared" ref="B26:I26" si="3">B9/$I9*100</f>
        <v>30.550401978973408</v>
      </c>
      <c r="C26">
        <f t="shared" si="3"/>
        <v>44.0321583178726</v>
      </c>
      <c r="D26">
        <f t="shared" si="3"/>
        <v>62.523191094619655</v>
      </c>
      <c r="E26">
        <f t="shared" si="3"/>
        <v>66.914038342609757</v>
      </c>
      <c r="F26">
        <f t="shared" si="3"/>
        <v>70.439084724799002</v>
      </c>
      <c r="G26">
        <f t="shared" si="3"/>
        <v>75.386518243661101</v>
      </c>
      <c r="H26">
        <f t="shared" si="3"/>
        <v>89.919604205318464</v>
      </c>
      <c r="I26">
        <f t="shared" si="3"/>
        <v>100</v>
      </c>
      <c r="J26" t="s">
        <v>10</v>
      </c>
    </row>
    <row r="27" spans="1:10" x14ac:dyDescent="0.3">
      <c r="A27" t="s">
        <v>12</v>
      </c>
      <c r="B27">
        <f t="shared" ref="B27:I27" si="4">B10/$I10*100</f>
        <v>81.860465116279073</v>
      </c>
      <c r="C27">
        <f t="shared" si="4"/>
        <v>85.116279069767458</v>
      </c>
      <c r="D27">
        <f t="shared" si="4"/>
        <v>84.186046511627907</v>
      </c>
      <c r="E27">
        <f t="shared" si="4"/>
        <v>87.441860465116278</v>
      </c>
      <c r="F27">
        <f t="shared" si="4"/>
        <v>89.302325581395351</v>
      </c>
      <c r="G27">
        <f t="shared" si="4"/>
        <v>92.558139534883722</v>
      </c>
      <c r="H27">
        <f t="shared" si="4"/>
        <v>97.20930232558139</v>
      </c>
      <c r="I27">
        <f t="shared" si="4"/>
        <v>100</v>
      </c>
      <c r="J27" t="s">
        <v>13</v>
      </c>
    </row>
    <row r="28" spans="1:10" x14ac:dyDescent="0.3">
      <c r="A28" t="s">
        <v>14</v>
      </c>
      <c r="B28">
        <f t="shared" ref="B28:I28" si="5">B11/$I11*100</f>
        <v>97.272727272727266</v>
      </c>
      <c r="C28">
        <f t="shared" si="5"/>
        <v>95.454545454545453</v>
      </c>
      <c r="D28">
        <f t="shared" si="5"/>
        <v>96.36363636363636</v>
      </c>
      <c r="E28">
        <f t="shared" si="5"/>
        <v>91.818181818181813</v>
      </c>
      <c r="F28">
        <f t="shared" si="5"/>
        <v>106.36363636363635</v>
      </c>
      <c r="G28">
        <f t="shared" si="5"/>
        <v>100.90909090909091</v>
      </c>
      <c r="H28">
        <f t="shared" si="5"/>
        <v>99.090909090909079</v>
      </c>
      <c r="I28">
        <f t="shared" si="5"/>
        <v>100</v>
      </c>
      <c r="J28" t="s">
        <v>13</v>
      </c>
    </row>
    <row r="29" spans="1:10" x14ac:dyDescent="0.3">
      <c r="A29" t="s">
        <v>15</v>
      </c>
      <c r="B29">
        <f t="shared" ref="B29:I29" si="6">B12/$I12*100</f>
        <v>85.167464114832541</v>
      </c>
      <c r="C29">
        <f t="shared" si="6"/>
        <v>88.516746411483254</v>
      </c>
      <c r="D29">
        <f t="shared" si="6"/>
        <v>90.909090909090907</v>
      </c>
      <c r="E29">
        <f t="shared" si="6"/>
        <v>91.148325358851679</v>
      </c>
      <c r="F29">
        <f t="shared" si="6"/>
        <v>93.062200956937801</v>
      </c>
      <c r="G29">
        <f t="shared" si="6"/>
        <v>98.325358851674636</v>
      </c>
      <c r="H29">
        <f t="shared" si="6"/>
        <v>98.564593301435409</v>
      </c>
      <c r="I29">
        <f t="shared" si="6"/>
        <v>100</v>
      </c>
    </row>
    <row r="30" spans="1:10" x14ac:dyDescent="0.3">
      <c r="A30" t="s">
        <v>16</v>
      </c>
      <c r="B30">
        <f t="shared" ref="B30:I30" si="7">B13/$I13*100</f>
        <v>92.181069958847743</v>
      </c>
      <c r="C30">
        <f t="shared" si="7"/>
        <v>92.181069958847743</v>
      </c>
      <c r="D30">
        <f t="shared" si="7"/>
        <v>93.004115226337447</v>
      </c>
      <c r="E30">
        <f t="shared" si="7"/>
        <v>95.473251028806587</v>
      </c>
      <c r="F30">
        <f t="shared" si="7"/>
        <v>97.119341563786008</v>
      </c>
      <c r="G30">
        <f t="shared" si="7"/>
        <v>98.76543209876543</v>
      </c>
      <c r="H30">
        <f t="shared" si="7"/>
        <v>99.588477366255148</v>
      </c>
      <c r="I30">
        <f t="shared" si="7"/>
        <v>100</v>
      </c>
    </row>
    <row r="31" spans="1:10" x14ac:dyDescent="0.3">
      <c r="A31" t="s">
        <v>17</v>
      </c>
      <c r="B31">
        <f t="shared" ref="B31:I31" si="8">B14/$I14*100</f>
        <v>72.647619047619045</v>
      </c>
      <c r="C31">
        <f t="shared" si="8"/>
        <v>75.923809523809524</v>
      </c>
      <c r="D31">
        <f t="shared" si="8"/>
        <v>84.952380952380963</v>
      </c>
      <c r="E31">
        <f t="shared" si="8"/>
        <v>85.523809523809518</v>
      </c>
      <c r="F31">
        <f t="shared" si="8"/>
        <v>84.838095238095235</v>
      </c>
      <c r="G31">
        <f t="shared" si="8"/>
        <v>87.047619047619051</v>
      </c>
      <c r="H31">
        <f t="shared" si="8"/>
        <v>92.495238095238093</v>
      </c>
      <c r="I31">
        <f t="shared" si="8"/>
        <v>100</v>
      </c>
      <c r="J31" t="s">
        <v>18</v>
      </c>
    </row>
    <row r="32" spans="1:10" x14ac:dyDescent="0.3">
      <c r="A32" t="s">
        <v>19</v>
      </c>
      <c r="B32">
        <v>23.3</v>
      </c>
      <c r="C32">
        <v>23.2</v>
      </c>
      <c r="D32">
        <v>24.2</v>
      </c>
      <c r="E32">
        <v>24.7</v>
      </c>
      <c r="F32">
        <v>25.7</v>
      </c>
      <c r="G32">
        <v>26.1</v>
      </c>
      <c r="H32">
        <v>27.3</v>
      </c>
      <c r="I32">
        <v>26.9</v>
      </c>
      <c r="J32" t="s">
        <v>3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34" workbookViewId="0">
      <selection activeCell="P37" sqref="P37"/>
    </sheetView>
  </sheetViews>
  <sheetFormatPr defaultRowHeight="16.5" x14ac:dyDescent="0.3"/>
  <sheetData>
    <row r="1" spans="1:10" x14ac:dyDescent="0.3">
      <c r="A1" t="s">
        <v>25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 t="s">
        <v>1</v>
      </c>
    </row>
    <row r="2" spans="1:10" x14ac:dyDescent="0.3">
      <c r="A2" t="s">
        <v>2</v>
      </c>
      <c r="B2">
        <v>1.27</v>
      </c>
      <c r="C2">
        <v>0.26</v>
      </c>
      <c r="D2">
        <v>1.1100000000000001</v>
      </c>
      <c r="E2">
        <v>1.01</v>
      </c>
      <c r="F2">
        <v>1.0900000000000001</v>
      </c>
      <c r="G2">
        <v>1.06</v>
      </c>
      <c r="H2">
        <v>1.1299999999999999</v>
      </c>
      <c r="I2">
        <v>0.63</v>
      </c>
      <c r="J2" t="s">
        <v>3</v>
      </c>
    </row>
    <row r="3" spans="1:10" x14ac:dyDescent="0.3">
      <c r="A3" t="s">
        <v>4</v>
      </c>
      <c r="B3">
        <v>1112407</v>
      </c>
      <c r="C3">
        <v>1114866</v>
      </c>
      <c r="D3">
        <v>1126298</v>
      </c>
      <c r="E3">
        <v>1135494</v>
      </c>
      <c r="F3">
        <v>1147256</v>
      </c>
      <c r="G3">
        <v>1156480</v>
      </c>
      <c r="H3">
        <v>1166377</v>
      </c>
      <c r="I3">
        <v>1173534</v>
      </c>
    </row>
    <row r="4" spans="1:10" x14ac:dyDescent="0.3">
      <c r="A4" t="s">
        <v>5</v>
      </c>
      <c r="B4">
        <v>95.4</v>
      </c>
      <c r="C4">
        <v>96.5</v>
      </c>
      <c r="D4">
        <v>96.6</v>
      </c>
      <c r="E4">
        <v>97.4</v>
      </c>
      <c r="F4">
        <v>97.5</v>
      </c>
      <c r="G4">
        <v>97.8</v>
      </c>
      <c r="H4">
        <v>98</v>
      </c>
      <c r="I4">
        <v>98.1</v>
      </c>
      <c r="J4" t="s">
        <v>3</v>
      </c>
    </row>
    <row r="5" spans="1:10" x14ac:dyDescent="0.3">
      <c r="A5" t="s">
        <v>6</v>
      </c>
      <c r="B5">
        <v>92.2</v>
      </c>
      <c r="C5">
        <v>92.4</v>
      </c>
      <c r="D5">
        <v>94</v>
      </c>
      <c r="E5">
        <v>95.1</v>
      </c>
      <c r="F5">
        <v>97</v>
      </c>
      <c r="G5">
        <v>97.9</v>
      </c>
      <c r="H5">
        <v>98.1</v>
      </c>
      <c r="I5">
        <v>98.8</v>
      </c>
      <c r="J5" t="s">
        <v>3</v>
      </c>
    </row>
    <row r="6" spans="1:10" x14ac:dyDescent="0.3">
      <c r="A6" t="s">
        <v>7</v>
      </c>
      <c r="B6">
        <v>67843</v>
      </c>
      <c r="C6">
        <v>68654</v>
      </c>
      <c r="D6">
        <v>70746</v>
      </c>
      <c r="E6">
        <v>73417</v>
      </c>
      <c r="F6">
        <v>74578</v>
      </c>
      <c r="G6">
        <v>76993</v>
      </c>
      <c r="H6">
        <v>78638</v>
      </c>
      <c r="I6">
        <v>80805</v>
      </c>
    </row>
    <row r="7" spans="1:10" x14ac:dyDescent="0.3">
      <c r="A7" t="s">
        <v>8</v>
      </c>
      <c r="B7">
        <v>69.900000000000006</v>
      </c>
      <c r="C7">
        <v>67.7</v>
      </c>
      <c r="D7">
        <v>67.2</v>
      </c>
      <c r="E7">
        <v>69.099999999999994</v>
      </c>
      <c r="F7">
        <v>71.2</v>
      </c>
      <c r="G7">
        <v>70.7</v>
      </c>
      <c r="H7">
        <v>70.2</v>
      </c>
      <c r="I7">
        <v>72</v>
      </c>
      <c r="J7" t="s">
        <v>3</v>
      </c>
    </row>
    <row r="8" spans="1:10" x14ac:dyDescent="0.3">
      <c r="A8" t="s">
        <v>9</v>
      </c>
      <c r="B8">
        <v>1.8</v>
      </c>
      <c r="C8">
        <v>2.6</v>
      </c>
      <c r="D8">
        <v>2.57</v>
      </c>
      <c r="E8">
        <v>2.5499999999999998</v>
      </c>
      <c r="F8">
        <v>2.5299999999999998</v>
      </c>
      <c r="G8">
        <v>3.03</v>
      </c>
      <c r="H8">
        <v>3.43</v>
      </c>
      <c r="I8">
        <v>3.32</v>
      </c>
      <c r="J8" t="s">
        <v>10</v>
      </c>
    </row>
    <row r="9" spans="1:10" x14ac:dyDescent="0.3">
      <c r="A9" t="s">
        <v>11</v>
      </c>
      <c r="B9">
        <v>3.42</v>
      </c>
      <c r="C9">
        <v>4.04</v>
      </c>
      <c r="D9">
        <v>5.42</v>
      </c>
      <c r="E9">
        <v>5.2</v>
      </c>
      <c r="F9">
        <v>5.0599999999999996</v>
      </c>
      <c r="G9">
        <v>6.92</v>
      </c>
      <c r="H9">
        <v>6.26</v>
      </c>
      <c r="I9">
        <v>6.82</v>
      </c>
      <c r="J9" t="s">
        <v>10</v>
      </c>
    </row>
    <row r="10" spans="1:10" x14ac:dyDescent="0.3">
      <c r="A10" t="s">
        <v>12</v>
      </c>
      <c r="B10">
        <v>1.75</v>
      </c>
      <c r="C10">
        <v>1.84</v>
      </c>
      <c r="D10">
        <v>1.84</v>
      </c>
      <c r="E10">
        <v>1.95</v>
      </c>
      <c r="F10">
        <v>1.96</v>
      </c>
      <c r="G10">
        <v>2.0099999999999998</v>
      </c>
      <c r="H10">
        <v>2.0299999999999998</v>
      </c>
      <c r="I10">
        <v>2.13</v>
      </c>
      <c r="J10" t="s">
        <v>13</v>
      </c>
    </row>
    <row r="11" spans="1:10" x14ac:dyDescent="0.3">
      <c r="A11" t="s">
        <v>14</v>
      </c>
      <c r="B11">
        <v>2.2400000000000002</v>
      </c>
      <c r="C11">
        <v>2.38</v>
      </c>
      <c r="D11">
        <v>2.34</v>
      </c>
      <c r="E11">
        <v>2.29</v>
      </c>
      <c r="F11">
        <v>2.21</v>
      </c>
      <c r="G11">
        <v>1.99</v>
      </c>
      <c r="H11">
        <v>2.02</v>
      </c>
      <c r="I11">
        <v>2.11</v>
      </c>
      <c r="J11" t="s">
        <v>13</v>
      </c>
    </row>
    <row r="12" spans="1:10" x14ac:dyDescent="0.3">
      <c r="A12" t="s">
        <v>15</v>
      </c>
      <c r="B12">
        <v>184</v>
      </c>
      <c r="C12">
        <v>182</v>
      </c>
      <c r="D12">
        <v>181</v>
      </c>
      <c r="E12">
        <v>185</v>
      </c>
      <c r="F12">
        <v>186</v>
      </c>
      <c r="G12">
        <v>193</v>
      </c>
      <c r="H12">
        <v>196</v>
      </c>
      <c r="I12">
        <v>194</v>
      </c>
    </row>
    <row r="13" spans="1:10" x14ac:dyDescent="0.3">
      <c r="A13" t="s">
        <v>16</v>
      </c>
      <c r="B13">
        <v>116</v>
      </c>
      <c r="C13">
        <v>116</v>
      </c>
      <c r="D13">
        <v>118</v>
      </c>
      <c r="E13">
        <v>119</v>
      </c>
      <c r="F13">
        <v>119</v>
      </c>
      <c r="G13">
        <v>118</v>
      </c>
      <c r="H13">
        <v>119</v>
      </c>
      <c r="I13">
        <v>119</v>
      </c>
    </row>
    <row r="14" spans="1:10" x14ac:dyDescent="0.3">
      <c r="A14" t="s">
        <v>17</v>
      </c>
      <c r="B14">
        <v>49.35</v>
      </c>
      <c r="C14">
        <v>47.86</v>
      </c>
      <c r="D14">
        <v>57.19</v>
      </c>
      <c r="E14">
        <v>61.82</v>
      </c>
      <c r="F14">
        <v>62.94</v>
      </c>
      <c r="G14">
        <v>60.09</v>
      </c>
      <c r="H14">
        <v>58.22</v>
      </c>
      <c r="I14">
        <v>59.87</v>
      </c>
      <c r="J14" t="s">
        <v>18</v>
      </c>
    </row>
    <row r="15" spans="1:10" x14ac:dyDescent="0.3">
      <c r="A15" t="s">
        <v>19</v>
      </c>
      <c r="B15">
        <v>20.8</v>
      </c>
      <c r="C15">
        <v>22.6</v>
      </c>
      <c r="D15">
        <v>22.2</v>
      </c>
      <c r="E15">
        <v>21</v>
      </c>
      <c r="F15">
        <v>23.6</v>
      </c>
      <c r="G15">
        <v>24.3</v>
      </c>
      <c r="H15">
        <v>23.7</v>
      </c>
      <c r="I15">
        <v>25.7</v>
      </c>
      <c r="J15" t="s">
        <v>3</v>
      </c>
    </row>
    <row r="19" spans="1:10" x14ac:dyDescent="0.3">
      <c r="A19" t="s">
        <v>25</v>
      </c>
      <c r="J19" t="s">
        <v>1</v>
      </c>
    </row>
    <row r="21" spans="1:10" x14ac:dyDescent="0.3">
      <c r="B21">
        <v>2008</v>
      </c>
      <c r="C21">
        <v>2009</v>
      </c>
      <c r="D21">
        <v>2010</v>
      </c>
      <c r="E21">
        <v>2011</v>
      </c>
      <c r="F21">
        <v>2012</v>
      </c>
      <c r="G21">
        <v>2013</v>
      </c>
      <c r="H21">
        <v>2014</v>
      </c>
      <c r="I21">
        <v>2015</v>
      </c>
    </row>
    <row r="22" spans="1:10" x14ac:dyDescent="0.3">
      <c r="A22" t="s">
        <v>5</v>
      </c>
      <c r="B22">
        <v>95.4</v>
      </c>
      <c r="C22">
        <v>96.5</v>
      </c>
      <c r="D22">
        <v>96.6</v>
      </c>
      <c r="E22">
        <v>97.4</v>
      </c>
      <c r="F22">
        <v>97.5</v>
      </c>
      <c r="G22">
        <v>97.8</v>
      </c>
      <c r="H22">
        <v>98</v>
      </c>
      <c r="I22">
        <v>98.1</v>
      </c>
      <c r="J22" t="s">
        <v>3</v>
      </c>
    </row>
    <row r="23" spans="1:10" x14ac:dyDescent="0.3">
      <c r="A23" t="s">
        <v>6</v>
      </c>
      <c r="B23">
        <v>92.2</v>
      </c>
      <c r="C23">
        <v>92.4</v>
      </c>
      <c r="D23">
        <v>94</v>
      </c>
      <c r="E23">
        <v>95.1</v>
      </c>
      <c r="F23">
        <v>97</v>
      </c>
      <c r="G23">
        <v>97.9</v>
      </c>
      <c r="H23">
        <v>98.1</v>
      </c>
      <c r="I23">
        <v>98.8</v>
      </c>
      <c r="J23" t="s">
        <v>3</v>
      </c>
    </row>
    <row r="24" spans="1:10" x14ac:dyDescent="0.3">
      <c r="A24" t="s">
        <v>7</v>
      </c>
      <c r="B24">
        <f>B6/$I6*100</f>
        <v>83.958913433574651</v>
      </c>
      <c r="C24">
        <f t="shared" ref="C24:I24" si="0">C6/$I6*100</f>
        <v>84.962564197760031</v>
      </c>
      <c r="D24">
        <f t="shared" si="0"/>
        <v>87.551512901429362</v>
      </c>
      <c r="E24">
        <f t="shared" si="0"/>
        <v>90.857001423179256</v>
      </c>
      <c r="F24">
        <f t="shared" si="0"/>
        <v>92.293793700884834</v>
      </c>
      <c r="G24">
        <f t="shared" si="0"/>
        <v>95.282470144174241</v>
      </c>
      <c r="H24">
        <f t="shared" si="0"/>
        <v>97.318235257719195</v>
      </c>
      <c r="I24">
        <f t="shared" si="0"/>
        <v>100</v>
      </c>
    </row>
    <row r="25" spans="1:10" x14ac:dyDescent="0.3">
      <c r="A25" t="s">
        <v>8</v>
      </c>
      <c r="B25">
        <f t="shared" ref="B25:I25" si="1">B7/$I7*100</f>
        <v>97.083333333333343</v>
      </c>
      <c r="C25">
        <f t="shared" si="1"/>
        <v>94.027777777777771</v>
      </c>
      <c r="D25">
        <f t="shared" si="1"/>
        <v>93.333333333333329</v>
      </c>
      <c r="E25">
        <f t="shared" si="1"/>
        <v>95.972222222222214</v>
      </c>
      <c r="F25">
        <f t="shared" si="1"/>
        <v>98.888888888888886</v>
      </c>
      <c r="G25">
        <f t="shared" si="1"/>
        <v>98.194444444444457</v>
      </c>
      <c r="H25">
        <f t="shared" si="1"/>
        <v>97.500000000000014</v>
      </c>
      <c r="I25">
        <f t="shared" si="1"/>
        <v>100</v>
      </c>
      <c r="J25" t="s">
        <v>3</v>
      </c>
    </row>
    <row r="26" spans="1:10" x14ac:dyDescent="0.3">
      <c r="A26" t="s">
        <v>9</v>
      </c>
      <c r="B26">
        <f t="shared" ref="B26:I26" si="2">B8/$I8*100</f>
        <v>54.216867469879524</v>
      </c>
      <c r="C26">
        <f t="shared" si="2"/>
        <v>78.313253012048207</v>
      </c>
      <c r="D26">
        <f t="shared" si="2"/>
        <v>77.409638554216869</v>
      </c>
      <c r="E26">
        <f t="shared" si="2"/>
        <v>76.807228915662648</v>
      </c>
      <c r="F26">
        <f t="shared" si="2"/>
        <v>76.204819277108427</v>
      </c>
      <c r="G26">
        <f t="shared" si="2"/>
        <v>91.265060240963862</v>
      </c>
      <c r="H26">
        <f t="shared" si="2"/>
        <v>103.31325301204821</v>
      </c>
      <c r="I26">
        <f t="shared" si="2"/>
        <v>100</v>
      </c>
      <c r="J26" t="s">
        <v>10</v>
      </c>
    </row>
    <row r="27" spans="1:10" x14ac:dyDescent="0.3">
      <c r="A27" t="s">
        <v>11</v>
      </c>
      <c r="B27">
        <f t="shared" ref="B27:I27" si="3">B9/$I9*100</f>
        <v>50.146627565982406</v>
      </c>
      <c r="C27">
        <f t="shared" si="3"/>
        <v>59.2375366568915</v>
      </c>
      <c r="D27">
        <f t="shared" si="3"/>
        <v>79.47214076246334</v>
      </c>
      <c r="E27">
        <f t="shared" si="3"/>
        <v>76.246334310850443</v>
      </c>
      <c r="F27">
        <f t="shared" si="3"/>
        <v>74.193548387096769</v>
      </c>
      <c r="G27">
        <f t="shared" si="3"/>
        <v>101.46627565982405</v>
      </c>
      <c r="H27">
        <f t="shared" si="3"/>
        <v>91.78885630498533</v>
      </c>
      <c r="I27">
        <f t="shared" si="3"/>
        <v>100</v>
      </c>
      <c r="J27" t="s">
        <v>10</v>
      </c>
    </row>
    <row r="28" spans="1:10" x14ac:dyDescent="0.3">
      <c r="A28" t="s">
        <v>12</v>
      </c>
      <c r="B28">
        <f t="shared" ref="B28:I28" si="4">B10/$I10*100</f>
        <v>82.159624413145551</v>
      </c>
      <c r="C28">
        <f t="shared" si="4"/>
        <v>86.3849765258216</v>
      </c>
      <c r="D28">
        <f t="shared" si="4"/>
        <v>86.3849765258216</v>
      </c>
      <c r="E28">
        <f t="shared" si="4"/>
        <v>91.549295774647888</v>
      </c>
      <c r="F28">
        <f t="shared" si="4"/>
        <v>92.018779342723008</v>
      </c>
      <c r="G28">
        <f t="shared" si="4"/>
        <v>94.366197183098592</v>
      </c>
      <c r="H28">
        <f t="shared" si="4"/>
        <v>95.305164319248831</v>
      </c>
      <c r="I28">
        <f t="shared" si="4"/>
        <v>100</v>
      </c>
      <c r="J28" t="s">
        <v>13</v>
      </c>
    </row>
    <row r="29" spans="1:10" x14ac:dyDescent="0.3">
      <c r="A29" t="s">
        <v>14</v>
      </c>
      <c r="B29">
        <f t="shared" ref="B29:I29" si="5">B11/$I11*100</f>
        <v>106.1611374407583</v>
      </c>
      <c r="C29">
        <f t="shared" si="5"/>
        <v>112.7962085308057</v>
      </c>
      <c r="D29">
        <f t="shared" si="5"/>
        <v>110.90047393364928</v>
      </c>
      <c r="E29">
        <f t="shared" si="5"/>
        <v>108.5308056872038</v>
      </c>
      <c r="F29">
        <f t="shared" si="5"/>
        <v>104.739336492891</v>
      </c>
      <c r="G29">
        <f t="shared" si="5"/>
        <v>94.312796208530813</v>
      </c>
      <c r="H29">
        <f t="shared" si="5"/>
        <v>95.73459715639811</v>
      </c>
      <c r="I29">
        <f t="shared" si="5"/>
        <v>100</v>
      </c>
      <c r="J29" t="s">
        <v>13</v>
      </c>
    </row>
    <row r="30" spans="1:10" x14ac:dyDescent="0.3">
      <c r="A30" t="s">
        <v>15</v>
      </c>
      <c r="B30">
        <f t="shared" ref="B30:I30" si="6">B12/$I12*100</f>
        <v>94.845360824742258</v>
      </c>
      <c r="C30">
        <f t="shared" si="6"/>
        <v>93.814432989690715</v>
      </c>
      <c r="D30">
        <f t="shared" si="6"/>
        <v>93.298969072164951</v>
      </c>
      <c r="E30">
        <f t="shared" si="6"/>
        <v>95.360824742268051</v>
      </c>
      <c r="F30">
        <f t="shared" si="6"/>
        <v>95.876288659793815</v>
      </c>
      <c r="G30">
        <f t="shared" si="6"/>
        <v>99.484536082474222</v>
      </c>
      <c r="H30">
        <f t="shared" si="6"/>
        <v>101.03092783505154</v>
      </c>
      <c r="I30">
        <f t="shared" si="6"/>
        <v>100</v>
      </c>
    </row>
    <row r="31" spans="1:10" x14ac:dyDescent="0.3">
      <c r="A31" t="s">
        <v>16</v>
      </c>
      <c r="B31">
        <f t="shared" ref="B31:I31" si="7">B13/$I13*100</f>
        <v>97.47899159663865</v>
      </c>
      <c r="C31">
        <f t="shared" si="7"/>
        <v>97.47899159663865</v>
      </c>
      <c r="D31">
        <f t="shared" si="7"/>
        <v>99.159663865546221</v>
      </c>
      <c r="E31">
        <f t="shared" si="7"/>
        <v>100</v>
      </c>
      <c r="F31">
        <f t="shared" si="7"/>
        <v>100</v>
      </c>
      <c r="G31">
        <f t="shared" si="7"/>
        <v>99.159663865546221</v>
      </c>
      <c r="H31">
        <f t="shared" si="7"/>
        <v>100</v>
      </c>
      <c r="I31">
        <f t="shared" si="7"/>
        <v>100</v>
      </c>
    </row>
    <row r="32" spans="1:10" x14ac:dyDescent="0.3">
      <c r="A32" t="s">
        <v>17</v>
      </c>
      <c r="B32">
        <f t="shared" ref="B32:I32" si="8">B14/$I14*100</f>
        <v>82.428595289794558</v>
      </c>
      <c r="C32">
        <f t="shared" si="8"/>
        <v>79.939869717721734</v>
      </c>
      <c r="D32">
        <f t="shared" si="8"/>
        <v>95.523634541506595</v>
      </c>
      <c r="E32">
        <f t="shared" si="8"/>
        <v>103.25705695673962</v>
      </c>
      <c r="F32">
        <f t="shared" si="8"/>
        <v>105.12777684984131</v>
      </c>
      <c r="G32">
        <f t="shared" si="8"/>
        <v>100.36746283614499</v>
      </c>
      <c r="H32">
        <f t="shared" si="8"/>
        <v>97.244028728912639</v>
      </c>
      <c r="I32">
        <f t="shared" si="8"/>
        <v>100</v>
      </c>
      <c r="J32" t="s">
        <v>18</v>
      </c>
    </row>
    <row r="33" spans="1:10" x14ac:dyDescent="0.3">
      <c r="A33" t="s">
        <v>19</v>
      </c>
      <c r="B33">
        <v>20.8</v>
      </c>
      <c r="C33">
        <v>22.6</v>
      </c>
      <c r="D33">
        <v>22.2</v>
      </c>
      <c r="E33">
        <v>21</v>
      </c>
      <c r="F33">
        <v>23.6</v>
      </c>
      <c r="G33">
        <v>24.3</v>
      </c>
      <c r="H33">
        <v>23.7</v>
      </c>
      <c r="I33">
        <v>25.7</v>
      </c>
      <c r="J33" t="s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Seoul</vt:lpstr>
      <vt:lpstr>Busan</vt:lpstr>
      <vt:lpstr>Daegu</vt:lpstr>
      <vt:lpstr>Dajeon</vt:lpstr>
      <vt:lpstr>Gwangju</vt:lpstr>
      <vt:lpstr>Incheon</vt:lpstr>
      <vt:lpstr>Ulsan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kasta12</dc:creator>
  <cp:lastModifiedBy>응규</cp:lastModifiedBy>
  <dcterms:created xsi:type="dcterms:W3CDTF">2018-04-04T05:02:45Z</dcterms:created>
  <dcterms:modified xsi:type="dcterms:W3CDTF">2018-04-08T03:02:39Z</dcterms:modified>
</cp:coreProperties>
</file>