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20" i="1" l="1"/>
  <c r="C20" i="1"/>
  <c r="E20" i="1"/>
  <c r="G20" i="1"/>
  <c r="B21" i="1"/>
  <c r="C21" i="1"/>
  <c r="E21" i="1"/>
  <c r="G21" i="1"/>
  <c r="B22" i="1"/>
  <c r="C22" i="1"/>
  <c r="E22" i="1"/>
  <c r="G22" i="1"/>
  <c r="B23" i="1"/>
  <c r="C23" i="1"/>
  <c r="E23" i="1"/>
  <c r="G23" i="1"/>
  <c r="B24" i="1"/>
  <c r="C24" i="1"/>
  <c r="E24" i="1"/>
  <c r="G24" i="1"/>
  <c r="G11" i="1"/>
  <c r="G12" i="1"/>
  <c r="G13" i="1"/>
  <c r="G14" i="1"/>
  <c r="G15" i="1"/>
  <c r="G16" i="1"/>
  <c r="G17" i="1"/>
  <c r="G18" i="1"/>
  <c r="G19" i="1"/>
  <c r="G10" i="1"/>
  <c r="C11" i="1"/>
  <c r="C12" i="1"/>
  <c r="C13" i="1"/>
  <c r="C14" i="1"/>
  <c r="C15" i="1"/>
  <c r="C16" i="1"/>
  <c r="C17" i="1"/>
  <c r="C18" i="1"/>
  <c r="C19" i="1"/>
  <c r="C10" i="1"/>
  <c r="E11" i="1"/>
  <c r="E12" i="1"/>
  <c r="E13" i="1"/>
  <c r="E14" i="1"/>
  <c r="E15" i="1"/>
  <c r="E16" i="1"/>
  <c r="E17" i="1"/>
  <c r="E18" i="1"/>
  <c r="E19" i="1"/>
  <c r="E10" i="1"/>
  <c r="B18" i="1"/>
  <c r="B19" i="1"/>
  <c r="B11" i="1" l="1"/>
  <c r="B12" i="1"/>
  <c r="B13" i="1"/>
  <c r="B14" i="1"/>
  <c r="B15" i="1"/>
  <c r="B16" i="1"/>
  <c r="B17" i="1"/>
  <c r="B10" i="1"/>
  <c r="M4" i="1"/>
  <c r="M5" i="1"/>
  <c r="M6" i="1"/>
  <c r="M7" i="1"/>
  <c r="M8" i="1"/>
  <c r="M9" i="1"/>
  <c r="M3" i="1"/>
  <c r="N3" i="1" l="1"/>
</calcChain>
</file>

<file path=xl/sharedStrings.xml><?xml version="1.0" encoding="utf-8"?>
<sst xmlns="http://schemas.openxmlformats.org/spreadsheetml/2006/main" count="12" uniqueCount="12">
  <si>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</si>
  <si>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</si>
  <si>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</si>
  <si>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</si>
  <si>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</si>
  <si>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</si>
  <si>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</si>
  <si>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Obesity</t>
    <phoneticPr fontId="1" type="noConversion"/>
  </si>
  <si>
    <t>Wonju</t>
    <phoneticPr fontId="1" type="noConversion"/>
  </si>
  <si>
    <t>비만율 오차</t>
    <phoneticPr fontId="1" type="noConversion"/>
  </si>
  <si>
    <t>평균</t>
    <phoneticPr fontId="1" type="noConversion"/>
  </si>
  <si>
    <t>여기서 부터 예측된 비만율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</si>
</sst>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right" vertical="center"/>
    </xf>
    <xf numFmtId="2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</a:t>
            </a:r>
            <a:endParaRPr lang="ko-KR" altLang="en-US"/>
          </a:p>
        </c:rich>
      </c:tx>
      <c:layout>
        <c:manualLayout>
          <c:xMode val="edge"/>
          <c:yMode val="edge"/>
          <c:x val="0.41782633420822402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Sheet1!$A$2:$A$9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2.87</c:v>
                </c:pt>
                <c:pt idx="1">
                  <c:v>2.86</c:v>
                </c:pt>
                <c:pt idx="2">
                  <c:v>2.86</c:v>
                </c:pt>
                <c:pt idx="3">
                  <c:v>2.83</c:v>
                </c:pt>
                <c:pt idx="4">
                  <c:v>2.87</c:v>
                </c:pt>
                <c:pt idx="5">
                  <c:v>2.94</c:v>
                </c:pt>
                <c:pt idx="6">
                  <c:v>3.04</c:v>
                </c:pt>
                <c:pt idx="7">
                  <c:v>3.05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833744"/>
        <c:axId val="469834136"/>
      </c:scatterChart>
      <c:valAx>
        <c:axId val="46983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9834136"/>
        <c:crosses val="autoZero"/>
        <c:crossBetween val="midCat"/>
      </c:valAx>
      <c:valAx>
        <c:axId val="46983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983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</a:t>
            </a:r>
            <a:endParaRPr lang="ko-KR" altLang="en-US"/>
          </a:p>
        </c:rich>
      </c:tx>
      <c:layout>
        <c:manualLayout>
          <c:xMode val="edge"/>
          <c:yMode val="edge"/>
          <c:x val="0.46720122484689425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Sheet1!$A$2:$A$9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11.51</c:v>
                </c:pt>
                <c:pt idx="1">
                  <c:v>14.29</c:v>
                </c:pt>
                <c:pt idx="2">
                  <c:v>14.94</c:v>
                </c:pt>
                <c:pt idx="3">
                  <c:v>15.6</c:v>
                </c:pt>
                <c:pt idx="4">
                  <c:v>17.600000000000001</c:v>
                </c:pt>
                <c:pt idx="5">
                  <c:v>19.7</c:v>
                </c:pt>
                <c:pt idx="6">
                  <c:v>22.3</c:v>
                </c:pt>
                <c:pt idx="7">
                  <c:v>21.62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877376"/>
        <c:axId val="470928728"/>
      </c:scatterChart>
      <c:valAx>
        <c:axId val="46787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0928728"/>
        <c:crosses val="autoZero"/>
        <c:crossBetween val="midCat"/>
      </c:valAx>
      <c:valAx>
        <c:axId val="47092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787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Sheet1!$A$2:$A$9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xVal>
          <c:yVal>
            <c:numRef>
              <c:f>Sheet1!$E$2:$E$9</c:f>
              <c:numCache>
                <c:formatCode>General</c:formatCode>
                <c:ptCount val="8"/>
                <c:pt idx="0">
                  <c:v>86.6</c:v>
                </c:pt>
                <c:pt idx="1">
                  <c:v>86.6</c:v>
                </c:pt>
                <c:pt idx="2">
                  <c:v>87.2</c:v>
                </c:pt>
                <c:pt idx="3">
                  <c:v>87.5</c:v>
                </c:pt>
                <c:pt idx="4">
                  <c:v>88.1</c:v>
                </c:pt>
                <c:pt idx="5">
                  <c:v>89.2</c:v>
                </c:pt>
                <c:pt idx="6">
                  <c:v>89.5</c:v>
                </c:pt>
                <c:pt idx="7">
                  <c:v>89.3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67904"/>
        <c:axId val="467876984"/>
      </c:scatterChart>
      <c:valAx>
        <c:axId val="47126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7876984"/>
        <c:crosses val="autoZero"/>
        <c:crossBetween val="midCat"/>
      </c:valAx>
      <c:valAx>
        <c:axId val="46787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126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Sheet1!$A$2:$A$9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xVal>
          <c:yVal>
            <c:numRef>
              <c:f>Sheet1!$G$2:$G$9</c:f>
              <c:numCache>
                <c:formatCode>General</c:formatCode>
                <c:ptCount val="8"/>
                <c:pt idx="0">
                  <c:v>83.9</c:v>
                </c:pt>
                <c:pt idx="1">
                  <c:v>84.1</c:v>
                </c:pt>
                <c:pt idx="2">
                  <c:v>84.4</c:v>
                </c:pt>
                <c:pt idx="3">
                  <c:v>86.7</c:v>
                </c:pt>
                <c:pt idx="4">
                  <c:v>86.5</c:v>
                </c:pt>
                <c:pt idx="5">
                  <c:v>86.5</c:v>
                </c:pt>
                <c:pt idx="6">
                  <c:v>86.8</c:v>
                </c:pt>
                <c:pt idx="7">
                  <c:v>87.1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232384"/>
        <c:axId val="258237088"/>
      </c:scatterChart>
      <c:valAx>
        <c:axId val="25823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8237088"/>
        <c:crosses val="autoZero"/>
        <c:crossBetween val="midCat"/>
      </c:valAx>
      <c:valAx>
        <c:axId val="25823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823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24</xdr:row>
      <xdr:rowOff>42862</xdr:rowOff>
    </xdr:from>
    <xdr:to>
      <xdr:col>6</xdr:col>
      <xdr:colOff>581025</xdr:colOff>
      <xdr:row>37</xdr:row>
      <xdr:rowOff>61912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381000</xdr:colOff>
      <xdr:row>24</xdr:row>
      <xdr:rowOff>42862</xdr:rowOff>
    </xdr:from>
    <xdr:to>
      <xdr:col>13</xdr:col>
      <xdr:colOff>123825</xdr:colOff>
      <xdr:row>37</xdr:row>
      <xdr:rowOff>61912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37</xdr:row>
      <xdr:rowOff>71437</xdr:rowOff>
    </xdr:from>
    <xdr:to>
      <xdr:col>6</xdr:col>
      <xdr:colOff>571500</xdr:colOff>
      <xdr:row>50</xdr:row>
      <xdr:rowOff>90487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385762</xdr:colOff>
      <xdr:row>37</xdr:row>
      <xdr:rowOff>71437</xdr:rowOff>
    </xdr:from>
    <xdr:to>
      <xdr:col>13</xdr:col>
      <xdr:colOff>128587</xdr:colOff>
      <xdr:row>50</xdr:row>
      <xdr:rowOff>90487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abSelected="1" workbookViewId="0">
      <selection activeCell="G14" sqref="G14"/>
    </sheetView>
  </sheetViews>
  <sheetFormatPr defaultRowHeight="16.5" x14ac:dyDescent="0.3"/>
  <cols>
    <col min="1" max="1" width="6.625" customWidth="1"/>
    <col min="2" max="5" width="9.125" bestFit="1" customWidth="1"/>
    <col min="6" max="6" width="9.875" bestFit="1" customWidth="1"/>
    <col min="7" max="9" width="9.125" bestFit="1" customWidth="1"/>
    <col min="10" max="10" width="23.125" customWidth="1"/>
    <col min="13" max="13" width="11.375" customWidth="1"/>
  </cols>
  <sheetData>
    <row r="1" spans="1:14" x14ac:dyDescent="0.3">
      <c r="A1" s="3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4" x14ac:dyDescent="0.3">
      <c r="A2" s="4">
        <v>2008</v>
      </c>
      <c r="B2" s="2">
        <v>2.87</v>
      </c>
      <c r="C2" s="2">
        <v>11.51</v>
      </c>
      <c r="D2" s="2">
        <v>3.62</v>
      </c>
      <c r="E2" s="2">
        <v>86.6</v>
      </c>
      <c r="F2" s="2">
        <v>22694</v>
      </c>
      <c r="G2" s="2">
        <v>83.9</v>
      </c>
      <c r="H2" s="2">
        <v>46</v>
      </c>
      <c r="I2" s="2">
        <v>25</v>
      </c>
      <c r="M2" t="s">
        <v>9</v>
      </c>
      <c r="N2" t="s">
        <v>10</v>
      </c>
    </row>
    <row r="3" spans="1:14" x14ac:dyDescent="0.3">
      <c r="A3" s="4">
        <v>2009</v>
      </c>
      <c r="B3" s="2">
        <v>2.86</v>
      </c>
      <c r="C3" s="2">
        <v>14.29</v>
      </c>
      <c r="D3" s="2">
        <v>4.22</v>
      </c>
      <c r="E3" s="2">
        <v>86.6</v>
      </c>
      <c r="F3" s="2">
        <v>22628</v>
      </c>
      <c r="G3" s="2">
        <v>84.1</v>
      </c>
      <c r="H3" s="2">
        <v>46</v>
      </c>
      <c r="I3" s="2">
        <v>26.7</v>
      </c>
      <c r="L3">
        <v>26.94</v>
      </c>
      <c r="M3">
        <f>ABS(I3-L3)</f>
        <v>0.24000000000000199</v>
      </c>
      <c r="N3" s="6">
        <f>(M3+M4+M5+M6+M7+M8+M9)/7</f>
        <v>1.351428571428571</v>
      </c>
    </row>
    <row r="4" spans="1:14" x14ac:dyDescent="0.3">
      <c r="A4" s="4">
        <v>2010</v>
      </c>
      <c r="B4" s="2">
        <v>2.86</v>
      </c>
      <c r="C4" s="2">
        <v>14.94</v>
      </c>
      <c r="D4" s="2">
        <v>4.13</v>
      </c>
      <c r="E4" s="2">
        <v>87.2</v>
      </c>
      <c r="F4" s="2">
        <v>22759</v>
      </c>
      <c r="G4" s="2">
        <v>84.4</v>
      </c>
      <c r="H4" s="2">
        <v>46</v>
      </c>
      <c r="I4" s="2">
        <v>26.9</v>
      </c>
      <c r="L4">
        <v>27.04</v>
      </c>
      <c r="M4">
        <f>ABS(I4-L4)</f>
        <v>0.14000000000000057</v>
      </c>
    </row>
    <row r="5" spans="1:14" x14ac:dyDescent="0.3">
      <c r="A5" s="4">
        <v>2011</v>
      </c>
      <c r="B5" s="2">
        <v>2.83</v>
      </c>
      <c r="C5" s="2">
        <v>15.6</v>
      </c>
      <c r="D5" s="2">
        <v>3.43</v>
      </c>
      <c r="E5" s="2">
        <v>87.5</v>
      </c>
      <c r="F5" s="2">
        <v>23954</v>
      </c>
      <c r="G5" s="2">
        <v>86.7</v>
      </c>
      <c r="H5" s="2">
        <v>47</v>
      </c>
      <c r="I5" s="2">
        <v>29.2</v>
      </c>
      <c r="L5">
        <v>27.14</v>
      </c>
      <c r="M5">
        <f>ABS(I5-L5)</f>
        <v>2.0599999999999987</v>
      </c>
    </row>
    <row r="6" spans="1:14" x14ac:dyDescent="0.3">
      <c r="A6" s="4">
        <v>2012</v>
      </c>
      <c r="B6" s="2">
        <v>2.87</v>
      </c>
      <c r="C6" s="2">
        <v>17.600000000000001</v>
      </c>
      <c r="D6" s="2">
        <v>4.01</v>
      </c>
      <c r="E6" s="2">
        <v>88.1</v>
      </c>
      <c r="F6" s="2">
        <v>25067</v>
      </c>
      <c r="G6" s="2">
        <v>86.5</v>
      </c>
      <c r="H6" s="2">
        <v>47</v>
      </c>
      <c r="I6" s="2">
        <v>29.2</v>
      </c>
      <c r="L6">
        <v>27.44</v>
      </c>
      <c r="M6">
        <f>ABS(I6-L6)</f>
        <v>1.759999999999998</v>
      </c>
    </row>
    <row r="7" spans="1:14" x14ac:dyDescent="0.3">
      <c r="A7" s="4">
        <v>2013</v>
      </c>
      <c r="B7" s="2">
        <v>2.94</v>
      </c>
      <c r="C7" s="2">
        <v>19.7</v>
      </c>
      <c r="D7" s="2">
        <v>5.23</v>
      </c>
      <c r="E7" s="2">
        <v>89.2</v>
      </c>
      <c r="F7" s="2">
        <v>26239</v>
      </c>
      <c r="G7" s="2">
        <v>86.5</v>
      </c>
      <c r="H7" s="2">
        <v>47</v>
      </c>
      <c r="I7" s="2">
        <v>26</v>
      </c>
      <c r="L7">
        <v>27.76</v>
      </c>
      <c r="M7">
        <f>ABS(I7-L7)</f>
        <v>1.7600000000000016</v>
      </c>
    </row>
    <row r="8" spans="1:14" x14ac:dyDescent="0.3">
      <c r="A8" s="4">
        <v>2014</v>
      </c>
      <c r="B8" s="2">
        <v>3.04</v>
      </c>
      <c r="C8" s="2">
        <v>22.3</v>
      </c>
      <c r="D8" s="2">
        <v>4.8899999999999997</v>
      </c>
      <c r="E8" s="2">
        <v>89.5</v>
      </c>
      <c r="F8" s="2">
        <v>27069</v>
      </c>
      <c r="G8" s="2">
        <v>86.8</v>
      </c>
      <c r="H8" s="2">
        <v>48</v>
      </c>
      <c r="I8" s="2">
        <v>27.5</v>
      </c>
      <c r="L8">
        <v>28.15</v>
      </c>
      <c r="M8">
        <f>ABS(I8-L8)</f>
        <v>0.64999999999999858</v>
      </c>
    </row>
    <row r="9" spans="1:14" x14ac:dyDescent="0.3">
      <c r="A9" s="4">
        <v>2015</v>
      </c>
      <c r="B9" s="2">
        <v>3.05</v>
      </c>
      <c r="C9" s="2">
        <v>21.62</v>
      </c>
      <c r="D9" s="2">
        <v>5.41</v>
      </c>
      <c r="E9" s="2">
        <v>89.3</v>
      </c>
      <c r="F9" s="2">
        <v>27338</v>
      </c>
      <c r="G9" s="2">
        <v>87.1</v>
      </c>
      <c r="H9" s="2">
        <v>48</v>
      </c>
      <c r="I9" s="2">
        <v>30.9</v>
      </c>
      <c r="L9">
        <v>28.05</v>
      </c>
      <c r="M9">
        <f>ABS(I9-L9)</f>
        <v>2.8499999999999979</v>
      </c>
    </row>
    <row r="10" spans="1:14" x14ac:dyDescent="0.3">
      <c r="A10" s="4">
        <v>2016</v>
      </c>
      <c r="B10">
        <f t="shared" ref="B10:B29" si="0">0.029 * A10 - 55.514</f>
        <v>2.9500000000000028</v>
      </c>
      <c r="C10" s="6">
        <f xml:space="preserve"> 1.5131*A10- 3026.4</f>
        <v>24.009599999999864</v>
      </c>
      <c r="E10" s="6">
        <f xml:space="preserve"> 0.4762*A10 - 869.86</f>
        <v>90.159200000000055</v>
      </c>
      <c r="G10">
        <f xml:space="preserve"> 0.5*A10 - 920</f>
        <v>88</v>
      </c>
      <c r="I10" s="6">
        <v>28.5</v>
      </c>
      <c r="J10" t="s">
        <v>11</v>
      </c>
    </row>
    <row r="11" spans="1:14" x14ac:dyDescent="0.3">
      <c r="A11" s="4">
        <v>2017</v>
      </c>
      <c r="B11" s="6">
        <f t="shared" si="0"/>
        <v>2.9789999999999992</v>
      </c>
      <c r="C11" s="6">
        <f t="shared" ref="C11:C19" si="1" xml:space="preserve"> 1.5131*A11- 3026.4</f>
        <v>25.522699999999531</v>
      </c>
      <c r="E11" s="6">
        <f t="shared" ref="E11:E19" si="2" xml:space="preserve"> 0.4762*A11 - 869.86</f>
        <v>90.635400000000004</v>
      </c>
      <c r="G11">
        <f t="shared" ref="G11:G19" si="3" xml:space="preserve"> 0.5*A11 - 920</f>
        <v>88.5</v>
      </c>
      <c r="I11" s="6">
        <v>28.753955940000001</v>
      </c>
    </row>
    <row r="12" spans="1:14" x14ac:dyDescent="0.3">
      <c r="A12" s="4">
        <v>2018</v>
      </c>
      <c r="B12" s="6">
        <f t="shared" si="0"/>
        <v>3.0080000000000027</v>
      </c>
      <c r="C12" s="6">
        <f t="shared" si="1"/>
        <v>27.035799999999654</v>
      </c>
      <c r="E12" s="6">
        <f t="shared" si="2"/>
        <v>91.111600000000067</v>
      </c>
      <c r="G12">
        <f t="shared" si="3"/>
        <v>89</v>
      </c>
      <c r="I12" s="6">
        <v>29.006593899999999</v>
      </c>
    </row>
    <row r="13" spans="1:14" x14ac:dyDescent="0.3">
      <c r="A13" s="4">
        <v>2019</v>
      </c>
      <c r="B13" s="6">
        <f t="shared" si="0"/>
        <v>3.036999999999999</v>
      </c>
      <c r="C13" s="6">
        <f t="shared" si="1"/>
        <v>28.548899999999776</v>
      </c>
      <c r="E13" s="6">
        <f t="shared" si="2"/>
        <v>91.587800000000016</v>
      </c>
      <c r="G13">
        <f t="shared" si="3"/>
        <v>89.5</v>
      </c>
      <c r="I13" s="6">
        <v>29.25756986</v>
      </c>
    </row>
    <row r="14" spans="1:14" x14ac:dyDescent="0.3">
      <c r="A14" s="4">
        <v>2020</v>
      </c>
      <c r="B14" s="6">
        <f t="shared" si="0"/>
        <v>3.0660000000000025</v>
      </c>
      <c r="C14" s="6">
        <f t="shared" si="1"/>
        <v>30.061999999999898</v>
      </c>
      <c r="E14" s="6">
        <f t="shared" si="2"/>
        <v>92.063999999999965</v>
      </c>
      <c r="G14">
        <f t="shared" si="3"/>
        <v>90</v>
      </c>
      <c r="I14" s="6">
        <v>29.508545779999999</v>
      </c>
    </row>
    <row r="15" spans="1:14" x14ac:dyDescent="0.3">
      <c r="A15" s="4">
        <v>2021</v>
      </c>
      <c r="B15" s="6">
        <f t="shared" si="0"/>
        <v>3.0949999999999989</v>
      </c>
      <c r="C15" s="6">
        <f t="shared" si="1"/>
        <v>31.575099999999566</v>
      </c>
      <c r="E15" s="6">
        <f t="shared" si="2"/>
        <v>92.540200000000027</v>
      </c>
      <c r="G15">
        <f t="shared" si="3"/>
        <v>90.5</v>
      </c>
      <c r="I15" s="6">
        <v>29.76118379</v>
      </c>
    </row>
    <row r="16" spans="1:14" x14ac:dyDescent="0.3">
      <c r="A16" s="4">
        <v>2022</v>
      </c>
      <c r="B16" s="6">
        <f t="shared" si="0"/>
        <v>3.1240000000000023</v>
      </c>
      <c r="C16" s="6">
        <f t="shared" si="1"/>
        <v>33.088199999999688</v>
      </c>
      <c r="E16" s="6">
        <f t="shared" si="2"/>
        <v>93.016399999999976</v>
      </c>
      <c r="G16">
        <f t="shared" si="3"/>
        <v>91</v>
      </c>
      <c r="I16" s="6">
        <v>30.013374654666698</v>
      </c>
    </row>
    <row r="17" spans="1:9" x14ac:dyDescent="0.3">
      <c r="A17" s="4">
        <v>2023</v>
      </c>
      <c r="B17" s="6">
        <f t="shared" si="0"/>
        <v>3.1529999999999987</v>
      </c>
      <c r="C17" s="6">
        <f t="shared" si="1"/>
        <v>34.60129999999981</v>
      </c>
      <c r="E17" s="6">
        <f t="shared" si="2"/>
        <v>93.492600000000039</v>
      </c>
      <c r="G17">
        <f t="shared" si="3"/>
        <v>91.5</v>
      </c>
      <c r="I17" s="6">
        <v>30.2653936383809</v>
      </c>
    </row>
    <row r="18" spans="1:9" x14ac:dyDescent="0.3">
      <c r="A18" s="4">
        <v>2024</v>
      </c>
      <c r="B18" s="6">
        <f t="shared" si="0"/>
        <v>3.1820000000000022</v>
      </c>
      <c r="C18" s="6">
        <f t="shared" si="1"/>
        <v>36.114399999999478</v>
      </c>
      <c r="E18" s="6">
        <f t="shared" si="2"/>
        <v>93.968799999999987</v>
      </c>
      <c r="G18">
        <f t="shared" si="3"/>
        <v>92</v>
      </c>
      <c r="I18" s="6">
        <v>30.5174126220952</v>
      </c>
    </row>
    <row r="19" spans="1:9" x14ac:dyDescent="0.3">
      <c r="A19" s="4">
        <v>2025</v>
      </c>
      <c r="B19" s="6">
        <f t="shared" si="0"/>
        <v>3.2109999999999985</v>
      </c>
      <c r="C19" s="6">
        <f t="shared" si="1"/>
        <v>37.6274999999996</v>
      </c>
      <c r="E19" s="6">
        <f t="shared" si="2"/>
        <v>94.44500000000005</v>
      </c>
      <c r="G19">
        <f t="shared" si="3"/>
        <v>92.5</v>
      </c>
      <c r="I19" s="6">
        <v>30.769431605809501</v>
      </c>
    </row>
    <row r="20" spans="1:9" x14ac:dyDescent="0.3">
      <c r="A20" s="4">
        <v>2026</v>
      </c>
      <c r="B20">
        <f t="shared" si="0"/>
        <v>3.240000000000002</v>
      </c>
      <c r="C20" s="6">
        <f xml:space="preserve"> 1.5131*A20- 3026.4</f>
        <v>39.140599999999722</v>
      </c>
      <c r="E20" s="6">
        <f xml:space="preserve"> 0.4762*A20 - 869.86</f>
        <v>94.921199999999999</v>
      </c>
      <c r="G20">
        <f xml:space="preserve"> 0.5*A20 - 920</f>
        <v>93</v>
      </c>
      <c r="I20" s="6">
        <v>31.021450589523798</v>
      </c>
    </row>
    <row r="21" spans="1:9" x14ac:dyDescent="0.3">
      <c r="A21" s="4">
        <v>2027</v>
      </c>
      <c r="B21" s="6">
        <f t="shared" si="0"/>
        <v>3.2689999999999984</v>
      </c>
      <c r="C21" s="6">
        <f t="shared" ref="C21:C29" si="4" xml:space="preserve"> 1.5131*A21- 3026.4</f>
        <v>40.653699999999844</v>
      </c>
      <c r="E21" s="6">
        <f t="shared" ref="E21:E29" si="5" xml:space="preserve"> 0.4762*A21 - 869.86</f>
        <v>95.397400000000061</v>
      </c>
      <c r="G21">
        <f t="shared" ref="G21:G29" si="6" xml:space="preserve"> 0.5*A21 - 920</f>
        <v>93.5</v>
      </c>
      <c r="I21" s="6">
        <v>31.273469573238099</v>
      </c>
    </row>
    <row r="22" spans="1:9" x14ac:dyDescent="0.3">
      <c r="A22" s="4">
        <v>2028</v>
      </c>
      <c r="B22" s="6">
        <f t="shared" si="0"/>
        <v>3.2980000000000018</v>
      </c>
      <c r="C22" s="6">
        <f t="shared" si="4"/>
        <v>42.166799999999512</v>
      </c>
      <c r="E22" s="6">
        <f t="shared" si="5"/>
        <v>95.87360000000001</v>
      </c>
      <c r="G22">
        <f t="shared" si="6"/>
        <v>94</v>
      </c>
      <c r="I22" s="6">
        <v>31.5254885569523</v>
      </c>
    </row>
    <row r="23" spans="1:9" x14ac:dyDescent="0.3">
      <c r="A23" s="4">
        <v>2029</v>
      </c>
      <c r="B23" s="6">
        <f t="shared" si="0"/>
        <v>3.3269999999999982</v>
      </c>
      <c r="C23" s="6">
        <f t="shared" si="4"/>
        <v>43.679899999999634</v>
      </c>
      <c r="E23" s="6">
        <f t="shared" si="5"/>
        <v>96.349799999999959</v>
      </c>
      <c r="G23">
        <f t="shared" si="6"/>
        <v>94.5</v>
      </c>
      <c r="I23" s="6">
        <v>31.777507540666601</v>
      </c>
    </row>
    <row r="24" spans="1:9" x14ac:dyDescent="0.3">
      <c r="A24" s="4">
        <v>2030</v>
      </c>
      <c r="B24" s="6">
        <f t="shared" si="0"/>
        <v>3.3560000000000016</v>
      </c>
      <c r="C24" s="6">
        <f t="shared" si="4"/>
        <v>45.192999999999756</v>
      </c>
      <c r="E24" s="6">
        <f t="shared" si="5"/>
        <v>96.826000000000022</v>
      </c>
      <c r="G24">
        <f t="shared" si="6"/>
        <v>95</v>
      </c>
      <c r="I24" s="6">
        <v>32.029526524380898</v>
      </c>
    </row>
    <row r="25" spans="1:9" x14ac:dyDescent="0.3">
      <c r="A25" s="4"/>
      <c r="B25" s="6"/>
      <c r="C25" s="6"/>
      <c r="E25" s="6"/>
      <c r="I25" s="6"/>
    </row>
    <row r="26" spans="1:9" x14ac:dyDescent="0.3">
      <c r="A26" s="4"/>
      <c r="B26" s="6"/>
      <c r="C26" s="6"/>
      <c r="E26" s="6"/>
      <c r="I26" s="6"/>
    </row>
    <row r="27" spans="1:9" x14ac:dyDescent="0.3">
      <c r="A27" s="4"/>
      <c r="B27" s="6"/>
      <c r="C27" s="6"/>
      <c r="E27" s="6"/>
      <c r="I27" s="6"/>
    </row>
    <row r="28" spans="1:9" x14ac:dyDescent="0.3">
      <c r="A28" s="4"/>
      <c r="B28" s="6"/>
      <c r="C28" s="6"/>
      <c r="E28" s="6"/>
      <c r="I28" s="6"/>
    </row>
    <row r="29" spans="1:9" x14ac:dyDescent="0.3">
      <c r="A29" s="4"/>
      <c r="B29" s="6"/>
      <c r="C29" s="6"/>
      <c r="E29" s="6"/>
      <c r="I29" s="6"/>
    </row>
    <row r="35" spans="1:10" x14ac:dyDescent="0.3">
      <c r="A35" s="3"/>
      <c r="B35" s="1"/>
      <c r="C35" s="1"/>
      <c r="D35" s="1"/>
      <c r="E35" s="1"/>
      <c r="F35" s="1"/>
      <c r="G35" s="1"/>
      <c r="H35" s="1"/>
      <c r="J35" s="1"/>
    </row>
    <row r="36" spans="1:10" x14ac:dyDescent="0.3">
      <c r="A36" s="4"/>
      <c r="B36" s="5"/>
      <c r="C36" s="5"/>
      <c r="D36" s="5"/>
      <c r="E36" s="5"/>
      <c r="F36" s="5"/>
      <c r="G36" s="5"/>
      <c r="H36" s="5"/>
      <c r="I36" s="6"/>
      <c r="J36" s="2"/>
    </row>
    <row r="37" spans="1:10" x14ac:dyDescent="0.3">
      <c r="A37" s="4"/>
      <c r="B37" s="5"/>
      <c r="C37" s="5"/>
      <c r="D37" s="5"/>
      <c r="E37" s="5"/>
      <c r="F37" s="5"/>
      <c r="G37" s="5"/>
      <c r="H37" s="5"/>
      <c r="I37" s="6"/>
      <c r="J37" s="2"/>
    </row>
    <row r="38" spans="1:10" x14ac:dyDescent="0.3">
      <c r="A38" s="4"/>
      <c r="B38" s="5"/>
      <c r="C38" s="5"/>
      <c r="D38" s="5"/>
      <c r="E38" s="5"/>
      <c r="F38" s="5"/>
      <c r="G38" s="5"/>
      <c r="H38" s="5"/>
      <c r="I38" s="6"/>
      <c r="J38" s="2"/>
    </row>
    <row r="39" spans="1:10" x14ac:dyDescent="0.3">
      <c r="A39" s="4"/>
      <c r="B39" s="5"/>
      <c r="C39" s="5"/>
      <c r="D39" s="5"/>
      <c r="E39" s="5"/>
      <c r="F39" s="5"/>
      <c r="G39" s="5"/>
      <c r="H39" s="5"/>
      <c r="I39" s="6"/>
      <c r="J39" s="2"/>
    </row>
    <row r="40" spans="1:10" x14ac:dyDescent="0.3">
      <c r="A40" s="4"/>
      <c r="B40" s="5"/>
      <c r="C40" s="5"/>
      <c r="D40" s="5"/>
      <c r="E40" s="5"/>
      <c r="F40" s="5"/>
      <c r="G40" s="5"/>
      <c r="H40" s="5"/>
      <c r="I40" s="6"/>
      <c r="J40" s="2"/>
    </row>
    <row r="41" spans="1:10" x14ac:dyDescent="0.3">
      <c r="A41" s="4"/>
      <c r="B41" s="5"/>
      <c r="C41" s="5"/>
      <c r="D41" s="5"/>
      <c r="E41" s="5"/>
      <c r="F41" s="5"/>
      <c r="G41" s="5"/>
      <c r="H41" s="5"/>
      <c r="I41" s="6"/>
      <c r="J41" s="2"/>
    </row>
    <row r="42" spans="1:10" x14ac:dyDescent="0.3">
      <c r="A42" s="4"/>
      <c r="B42" s="5"/>
      <c r="C42" s="5"/>
      <c r="D42" s="5"/>
      <c r="E42" s="5"/>
      <c r="F42" s="5"/>
      <c r="G42" s="5"/>
      <c r="H42" s="5"/>
      <c r="I42" s="6"/>
      <c r="J42" s="2"/>
    </row>
    <row r="43" spans="1:10" x14ac:dyDescent="0.3">
      <c r="A43" s="4"/>
      <c r="B43" s="5"/>
      <c r="C43" s="5"/>
      <c r="D43" s="5"/>
      <c r="E43" s="5"/>
      <c r="F43" s="5"/>
      <c r="G43" s="5"/>
      <c r="H43" s="5"/>
      <c r="I43" s="6"/>
      <c r="J43" s="2"/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2018-05-20T06:37:49Z</dcterms:modified>
</cp:coreProperties>
</file>