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a6ae0f21dd5042/Desktop/meals postgres/meal/pages/"/>
    </mc:Choice>
  </mc:AlternateContent>
  <xr:revisionPtr revIDLastSave="146" documentId="13_ncr:1_{7268EAAA-0DCB-4B6B-A0C1-716EBF6ACCF3}" xr6:coauthVersionLast="47" xr6:coauthVersionMax="47" xr10:uidLastSave="{9FAEEA98-DBEB-4A09-AA11-AFCB641AF0F6}"/>
  <bookViews>
    <workbookView xWindow="-108" yWindow="-108" windowWidth="23256" windowHeight="12576" activeTab="3" xr2:uid="{00000000-000D-0000-FFFF-FFFF00000000}"/>
  </bookViews>
  <sheets>
    <sheet name="3-9 May " sheetId="1" r:id="rId1"/>
    <sheet name="10-16 May" sheetId="2" r:id="rId2"/>
    <sheet name="17-23 May" sheetId="3" r:id="rId3"/>
    <sheet name="24-30 May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27" i="1"/>
  <c r="N28" i="4"/>
  <c r="E28" i="4"/>
  <c r="Q28" i="4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44" i="1" l="1"/>
  <c r="AG44" i="1"/>
  <c r="AI44" i="1"/>
  <c r="AJ44" i="1"/>
  <c r="AK44" i="1"/>
  <c r="AL44" i="1"/>
  <c r="AM44" i="1"/>
  <c r="AN44" i="1"/>
  <c r="AO44" i="1"/>
  <c r="AH44" i="1" l="1"/>
  <c r="E92" i="3"/>
  <c r="D92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O53" i="3"/>
  <c r="AN53" i="3"/>
  <c r="AM53" i="3"/>
  <c r="AL53" i="3"/>
  <c r="AK53" i="3"/>
  <c r="AJ53" i="3"/>
  <c r="AI53" i="3"/>
  <c r="AG53" i="3"/>
  <c r="AO52" i="3"/>
  <c r="AN52" i="3"/>
  <c r="AM52" i="3"/>
  <c r="AL52" i="3"/>
  <c r="AK52" i="3"/>
  <c r="AJ52" i="3"/>
  <c r="AI52" i="3"/>
  <c r="AG52" i="3"/>
  <c r="AO51" i="3"/>
  <c r="AN51" i="3"/>
  <c r="AM51" i="3"/>
  <c r="AL51" i="3"/>
  <c r="AK51" i="3"/>
  <c r="AJ51" i="3"/>
  <c r="AI51" i="3"/>
  <c r="AG51" i="3"/>
  <c r="AO50" i="3"/>
  <c r="AN50" i="3"/>
  <c r="AM50" i="3"/>
  <c r="AL50" i="3"/>
  <c r="AK50" i="3"/>
  <c r="AJ50" i="3"/>
  <c r="AI50" i="3"/>
  <c r="AG50" i="3"/>
  <c r="AO49" i="3"/>
  <c r="AN49" i="3"/>
  <c r="AM49" i="3"/>
  <c r="AL49" i="3"/>
  <c r="AK49" i="3"/>
  <c r="AJ49" i="3"/>
  <c r="AI49" i="3"/>
  <c r="AG49" i="3"/>
  <c r="AO48" i="3"/>
  <c r="AN48" i="3"/>
  <c r="AM48" i="3"/>
  <c r="AL48" i="3"/>
  <c r="AK48" i="3"/>
  <c r="AJ48" i="3"/>
  <c r="AI48" i="3"/>
  <c r="AG48" i="3"/>
  <c r="AO47" i="3"/>
  <c r="AN47" i="3"/>
  <c r="AM47" i="3"/>
  <c r="AL47" i="3"/>
  <c r="AK47" i="3"/>
  <c r="AJ47" i="3"/>
  <c r="AI47" i="3"/>
  <c r="AG47" i="3"/>
  <c r="AO46" i="3"/>
  <c r="AN46" i="3"/>
  <c r="AM46" i="3"/>
  <c r="AL46" i="3"/>
  <c r="AK46" i="3"/>
  <c r="AJ46" i="3"/>
  <c r="AI46" i="3"/>
  <c r="AG46" i="3"/>
  <c r="AH46" i="3" s="1"/>
  <c r="AO45" i="3"/>
  <c r="AN45" i="3"/>
  <c r="AM45" i="3"/>
  <c r="AL45" i="3"/>
  <c r="AK45" i="3"/>
  <c r="AJ45" i="3"/>
  <c r="AI45" i="3"/>
  <c r="AG45" i="3"/>
  <c r="AH45" i="3" s="1"/>
  <c r="AO44" i="3"/>
  <c r="AN44" i="3"/>
  <c r="AM44" i="3"/>
  <c r="AL44" i="3"/>
  <c r="AK44" i="3"/>
  <c r="AJ44" i="3"/>
  <c r="AI44" i="3"/>
  <c r="AG44" i="3"/>
  <c r="AO43" i="3"/>
  <c r="AN43" i="3"/>
  <c r="AM43" i="3"/>
  <c r="AL43" i="3"/>
  <c r="AK43" i="3"/>
  <c r="AJ43" i="3"/>
  <c r="AI43" i="3"/>
  <c r="AG43" i="3"/>
  <c r="AO42" i="3"/>
  <c r="AN42" i="3"/>
  <c r="AM42" i="3"/>
  <c r="AL42" i="3"/>
  <c r="AK42" i="3"/>
  <c r="AJ42" i="3"/>
  <c r="AI42" i="3"/>
  <c r="AG42" i="3"/>
  <c r="AO41" i="3"/>
  <c r="AN41" i="3"/>
  <c r="AM41" i="3"/>
  <c r="AL41" i="3"/>
  <c r="AK41" i="3"/>
  <c r="AJ41" i="3"/>
  <c r="AI41" i="3"/>
  <c r="AG41" i="3"/>
  <c r="AH41" i="3" s="1"/>
  <c r="AO40" i="3"/>
  <c r="AN40" i="3"/>
  <c r="AM40" i="3"/>
  <c r="AL40" i="3"/>
  <c r="AK40" i="3"/>
  <c r="AJ40" i="3"/>
  <c r="AI40" i="3"/>
  <c r="AG40" i="3"/>
  <c r="AO39" i="3"/>
  <c r="AN39" i="3"/>
  <c r="AM39" i="3"/>
  <c r="AL39" i="3"/>
  <c r="AK39" i="3"/>
  <c r="AJ39" i="3"/>
  <c r="AI39" i="3"/>
  <c r="AG39" i="3"/>
  <c r="AF39" i="3"/>
  <c r="U28" i="3"/>
  <c r="S28" i="3"/>
  <c r="P28" i="3"/>
  <c r="N28" i="3"/>
  <c r="L28" i="3"/>
  <c r="K28" i="3"/>
  <c r="J28" i="3"/>
  <c r="I28" i="3"/>
  <c r="H28" i="3"/>
  <c r="G28" i="3"/>
  <c r="F28" i="3"/>
  <c r="E28" i="3"/>
  <c r="D28" i="3"/>
  <c r="M27" i="3"/>
  <c r="M26" i="3"/>
  <c r="O26" i="3" s="1"/>
  <c r="M25" i="3"/>
  <c r="M24" i="3"/>
  <c r="O24" i="3" s="1"/>
  <c r="M23" i="3"/>
  <c r="O23" i="3" s="1"/>
  <c r="M22" i="3"/>
  <c r="M21" i="3"/>
  <c r="M20" i="3"/>
  <c r="M19" i="3"/>
  <c r="M18" i="3"/>
  <c r="M17" i="3"/>
  <c r="M16" i="3"/>
  <c r="O16" i="3" s="1"/>
  <c r="M15" i="3"/>
  <c r="O15" i="3" s="1"/>
  <c r="M14" i="3"/>
  <c r="M13" i="3"/>
  <c r="R13" i="3" s="1"/>
  <c r="E92" i="2"/>
  <c r="D92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O53" i="2"/>
  <c r="AN53" i="2"/>
  <c r="AM53" i="2"/>
  <c r="AL53" i="2"/>
  <c r="AK53" i="2"/>
  <c r="AJ53" i="2"/>
  <c r="AI53" i="2"/>
  <c r="AG53" i="2"/>
  <c r="AF53" i="2"/>
  <c r="AO52" i="2"/>
  <c r="AN52" i="2"/>
  <c r="AM52" i="2"/>
  <c r="AL52" i="2"/>
  <c r="AK52" i="2"/>
  <c r="AJ52" i="2"/>
  <c r="AI52" i="2"/>
  <c r="AG52" i="2"/>
  <c r="AF52" i="2"/>
  <c r="AO51" i="2"/>
  <c r="AN51" i="2"/>
  <c r="AM51" i="2"/>
  <c r="AL51" i="2"/>
  <c r="AK51" i="2"/>
  <c r="AJ51" i="2"/>
  <c r="AI51" i="2"/>
  <c r="AG51" i="2"/>
  <c r="AF51" i="2"/>
  <c r="AO50" i="2"/>
  <c r="AN50" i="2"/>
  <c r="AM50" i="2"/>
  <c r="AL50" i="2"/>
  <c r="AK50" i="2"/>
  <c r="AJ50" i="2"/>
  <c r="AI50" i="2"/>
  <c r="AG50" i="2"/>
  <c r="AF50" i="2"/>
  <c r="AH50" i="2" s="1"/>
  <c r="AO49" i="2"/>
  <c r="AN49" i="2"/>
  <c r="AM49" i="2"/>
  <c r="AL49" i="2"/>
  <c r="AK49" i="2"/>
  <c r="AJ49" i="2"/>
  <c r="AI49" i="2"/>
  <c r="AG49" i="2"/>
  <c r="AF49" i="2"/>
  <c r="AO48" i="2"/>
  <c r="AN48" i="2"/>
  <c r="AM48" i="2"/>
  <c r="AL48" i="2"/>
  <c r="AK48" i="2"/>
  <c r="AJ48" i="2"/>
  <c r="AI48" i="2"/>
  <c r="AG48" i="2"/>
  <c r="AF48" i="2"/>
  <c r="AO47" i="2"/>
  <c r="AN47" i="2"/>
  <c r="AM47" i="2"/>
  <c r="AL47" i="2"/>
  <c r="AK47" i="2"/>
  <c r="AJ47" i="2"/>
  <c r="AI47" i="2"/>
  <c r="AG47" i="2"/>
  <c r="AF47" i="2"/>
  <c r="AO46" i="2"/>
  <c r="AN46" i="2"/>
  <c r="AM46" i="2"/>
  <c r="AL46" i="2"/>
  <c r="AK46" i="2"/>
  <c r="AJ46" i="2"/>
  <c r="AI46" i="2"/>
  <c r="AG46" i="2"/>
  <c r="AF46" i="2"/>
  <c r="AO45" i="2"/>
  <c r="AN45" i="2"/>
  <c r="AM45" i="2"/>
  <c r="AL45" i="2"/>
  <c r="AK45" i="2"/>
  <c r="AJ45" i="2"/>
  <c r="AI45" i="2"/>
  <c r="AG45" i="2"/>
  <c r="AF45" i="2"/>
  <c r="AO44" i="2"/>
  <c r="AN44" i="2"/>
  <c r="AM44" i="2"/>
  <c r="AL44" i="2"/>
  <c r="AK44" i="2"/>
  <c r="AJ44" i="2"/>
  <c r="AI44" i="2"/>
  <c r="AG44" i="2"/>
  <c r="AF44" i="2"/>
  <c r="AO43" i="2"/>
  <c r="AN43" i="2"/>
  <c r="AM43" i="2"/>
  <c r="AL43" i="2"/>
  <c r="AK43" i="2"/>
  <c r="AJ43" i="2"/>
  <c r="AI43" i="2"/>
  <c r="AG43" i="2"/>
  <c r="AF43" i="2"/>
  <c r="AO42" i="2"/>
  <c r="AN42" i="2"/>
  <c r="AM42" i="2"/>
  <c r="AL42" i="2"/>
  <c r="AK42" i="2"/>
  <c r="AJ42" i="2"/>
  <c r="AI42" i="2"/>
  <c r="AG42" i="2"/>
  <c r="AF42" i="2"/>
  <c r="AH42" i="2" s="1"/>
  <c r="AO41" i="2"/>
  <c r="AN41" i="2"/>
  <c r="AM41" i="2"/>
  <c r="AL41" i="2"/>
  <c r="AK41" i="2"/>
  <c r="AJ41" i="2"/>
  <c r="AI41" i="2"/>
  <c r="AG41" i="2"/>
  <c r="AF41" i="2"/>
  <c r="AO40" i="2"/>
  <c r="AN40" i="2"/>
  <c r="AM40" i="2"/>
  <c r="AL40" i="2"/>
  <c r="AK40" i="2"/>
  <c r="AJ40" i="2"/>
  <c r="AI40" i="2"/>
  <c r="AG40" i="2"/>
  <c r="AF40" i="2"/>
  <c r="AO39" i="2"/>
  <c r="AN39" i="2"/>
  <c r="AM39" i="2"/>
  <c r="AL39" i="2"/>
  <c r="AK39" i="2"/>
  <c r="AJ39" i="2"/>
  <c r="AI39" i="2"/>
  <c r="AG39" i="2"/>
  <c r="AF39" i="2"/>
  <c r="U28" i="2"/>
  <c r="S28" i="2"/>
  <c r="P28" i="2"/>
  <c r="N28" i="2"/>
  <c r="L28" i="2"/>
  <c r="K28" i="2"/>
  <c r="J28" i="2"/>
  <c r="I28" i="2"/>
  <c r="H28" i="2"/>
  <c r="G28" i="2"/>
  <c r="F28" i="2"/>
  <c r="E28" i="2"/>
  <c r="D28" i="2"/>
  <c r="M27" i="2"/>
  <c r="O27" i="2" s="1"/>
  <c r="M26" i="2"/>
  <c r="R26" i="2" s="1"/>
  <c r="M25" i="2"/>
  <c r="O25" i="2" s="1"/>
  <c r="M24" i="2"/>
  <c r="O24" i="2" s="1"/>
  <c r="M23" i="2"/>
  <c r="O23" i="2" s="1"/>
  <c r="M22" i="2"/>
  <c r="R22" i="2" s="1"/>
  <c r="M21" i="2"/>
  <c r="R21" i="2" s="1"/>
  <c r="R20" i="2"/>
  <c r="M20" i="2"/>
  <c r="O20" i="2" s="1"/>
  <c r="M19" i="2"/>
  <c r="R19" i="2" s="1"/>
  <c r="M18" i="2"/>
  <c r="R18" i="2" s="1"/>
  <c r="M17" i="2"/>
  <c r="O17" i="2" s="1"/>
  <c r="M16" i="2"/>
  <c r="O16" i="2" s="1"/>
  <c r="M15" i="2"/>
  <c r="O15" i="2" s="1"/>
  <c r="M14" i="2"/>
  <c r="R14" i="2" s="1"/>
  <c r="M13" i="2"/>
  <c r="R13" i="2" s="1"/>
  <c r="E92" i="1"/>
  <c r="D92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L54" i="1" s="1"/>
  <c r="O54" i="1"/>
  <c r="N54" i="1"/>
  <c r="M54" i="1"/>
  <c r="L54" i="1"/>
  <c r="K54" i="1"/>
  <c r="J54" i="1"/>
  <c r="I54" i="1"/>
  <c r="H54" i="1"/>
  <c r="AJ54" i="1" s="1"/>
  <c r="G54" i="1"/>
  <c r="F54" i="1"/>
  <c r="E54" i="1"/>
  <c r="D54" i="1"/>
  <c r="AO53" i="1"/>
  <c r="AN53" i="1"/>
  <c r="AM53" i="1"/>
  <c r="AL53" i="1"/>
  <c r="AK53" i="1"/>
  <c r="AJ53" i="1"/>
  <c r="AI53" i="1"/>
  <c r="AG53" i="1"/>
  <c r="AF53" i="1"/>
  <c r="AO52" i="1"/>
  <c r="AN52" i="1"/>
  <c r="AM52" i="1"/>
  <c r="AL52" i="1"/>
  <c r="AK52" i="1"/>
  <c r="AJ52" i="1"/>
  <c r="AI52" i="1"/>
  <c r="AG52" i="1"/>
  <c r="AF52" i="1"/>
  <c r="AO51" i="1"/>
  <c r="AN51" i="1"/>
  <c r="AM51" i="1"/>
  <c r="AL51" i="1"/>
  <c r="AK51" i="1"/>
  <c r="AJ51" i="1"/>
  <c r="AI51" i="1"/>
  <c r="AG51" i="1"/>
  <c r="AF51" i="1"/>
  <c r="AO50" i="1"/>
  <c r="AN50" i="1"/>
  <c r="AM50" i="1"/>
  <c r="AL50" i="1"/>
  <c r="AK50" i="1"/>
  <c r="AJ50" i="1"/>
  <c r="AI50" i="1"/>
  <c r="AG50" i="1"/>
  <c r="AF50" i="1"/>
  <c r="AH50" i="1" s="1"/>
  <c r="AO49" i="1"/>
  <c r="AN49" i="1"/>
  <c r="AM49" i="1"/>
  <c r="AL49" i="1"/>
  <c r="AK49" i="1"/>
  <c r="AJ49" i="1"/>
  <c r="AI49" i="1"/>
  <c r="AG49" i="1"/>
  <c r="AF49" i="1"/>
  <c r="AO48" i="1"/>
  <c r="AN48" i="1"/>
  <c r="AM48" i="1"/>
  <c r="AL48" i="1"/>
  <c r="AK48" i="1"/>
  <c r="AJ48" i="1"/>
  <c r="AI48" i="1"/>
  <c r="AG48" i="1"/>
  <c r="AF48" i="1"/>
  <c r="AO47" i="1"/>
  <c r="AN47" i="1"/>
  <c r="AM47" i="1"/>
  <c r="AL47" i="1"/>
  <c r="AK47" i="1"/>
  <c r="AJ47" i="1"/>
  <c r="AI47" i="1"/>
  <c r="AG47" i="1"/>
  <c r="AF47" i="1"/>
  <c r="AO46" i="1"/>
  <c r="AN46" i="1"/>
  <c r="AM46" i="1"/>
  <c r="AL46" i="1"/>
  <c r="AK46" i="1"/>
  <c r="AJ46" i="1"/>
  <c r="AI46" i="1"/>
  <c r="AG46" i="1"/>
  <c r="AF46" i="1"/>
  <c r="AO45" i="1"/>
  <c r="AN45" i="1"/>
  <c r="AM45" i="1"/>
  <c r="AL45" i="1"/>
  <c r="AK45" i="1"/>
  <c r="AJ45" i="1"/>
  <c r="AI45" i="1"/>
  <c r="AG45" i="1"/>
  <c r="AF45" i="1"/>
  <c r="AO43" i="1"/>
  <c r="AN43" i="1"/>
  <c r="AM43" i="1"/>
  <c r="AL43" i="1"/>
  <c r="AK43" i="1"/>
  <c r="AJ43" i="1"/>
  <c r="AI43" i="1"/>
  <c r="AG43" i="1"/>
  <c r="AF43" i="1"/>
  <c r="AO42" i="1"/>
  <c r="AN42" i="1"/>
  <c r="AM42" i="1"/>
  <c r="AL42" i="1"/>
  <c r="AK42" i="1"/>
  <c r="AJ42" i="1"/>
  <c r="AI42" i="1"/>
  <c r="AG42" i="1"/>
  <c r="AF42" i="1"/>
  <c r="AO41" i="1"/>
  <c r="AN41" i="1"/>
  <c r="AM41" i="1"/>
  <c r="AL41" i="1"/>
  <c r="AK41" i="1"/>
  <c r="AJ41" i="1"/>
  <c r="AI41" i="1"/>
  <c r="AG41" i="1"/>
  <c r="AF41" i="1"/>
  <c r="AH41" i="1" s="1"/>
  <c r="AO40" i="1"/>
  <c r="AN40" i="1"/>
  <c r="AM40" i="1"/>
  <c r="AL40" i="1"/>
  <c r="AK40" i="1"/>
  <c r="AJ40" i="1"/>
  <c r="AI40" i="1"/>
  <c r="AG40" i="1"/>
  <c r="AF40" i="1"/>
  <c r="AO39" i="1"/>
  <c r="AN39" i="1"/>
  <c r="AM39" i="1"/>
  <c r="AL39" i="1"/>
  <c r="AK39" i="1"/>
  <c r="AJ39" i="1"/>
  <c r="AI39" i="1"/>
  <c r="AG39" i="1"/>
  <c r="AF39" i="1"/>
  <c r="U28" i="1"/>
  <c r="S28" i="1"/>
  <c r="P28" i="1"/>
  <c r="N28" i="1"/>
  <c r="L28" i="1"/>
  <c r="K28" i="1"/>
  <c r="J28" i="1"/>
  <c r="I28" i="1"/>
  <c r="H28" i="1"/>
  <c r="G28" i="1"/>
  <c r="F28" i="1"/>
  <c r="E28" i="1"/>
  <c r="D28" i="1"/>
  <c r="R27" i="1"/>
  <c r="M26" i="1"/>
  <c r="R26" i="1" s="1"/>
  <c r="M25" i="1"/>
  <c r="O25" i="1" s="1"/>
  <c r="M24" i="1"/>
  <c r="R24" i="1" s="1"/>
  <c r="M23" i="1"/>
  <c r="O23" i="1" s="1"/>
  <c r="M22" i="1"/>
  <c r="O22" i="1" s="1"/>
  <c r="M21" i="1"/>
  <c r="O21" i="1" s="1"/>
  <c r="M20" i="1"/>
  <c r="R20" i="1" s="1"/>
  <c r="M19" i="1"/>
  <c r="R19" i="1" s="1"/>
  <c r="M18" i="1"/>
  <c r="R18" i="1" s="1"/>
  <c r="M17" i="1"/>
  <c r="O17" i="1" s="1"/>
  <c r="M16" i="1"/>
  <c r="R16" i="1" s="1"/>
  <c r="R15" i="1"/>
  <c r="M14" i="1"/>
  <c r="O14" i="1" s="1"/>
  <c r="M13" i="1"/>
  <c r="R13" i="1" s="1"/>
  <c r="E92" i="4"/>
  <c r="D92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O53" i="4"/>
  <c r="AN53" i="4"/>
  <c r="AM53" i="4"/>
  <c r="AL53" i="4"/>
  <c r="AK53" i="4"/>
  <c r="AJ53" i="4"/>
  <c r="AI53" i="4"/>
  <c r="AG53" i="4"/>
  <c r="AF53" i="4"/>
  <c r="AH53" i="4" s="1"/>
  <c r="AO52" i="4"/>
  <c r="AN52" i="4"/>
  <c r="AM52" i="4"/>
  <c r="AL52" i="4"/>
  <c r="AK52" i="4"/>
  <c r="AJ52" i="4"/>
  <c r="AI52" i="4"/>
  <c r="AG52" i="4"/>
  <c r="AF52" i="4"/>
  <c r="AO51" i="4"/>
  <c r="AN51" i="4"/>
  <c r="AM51" i="4"/>
  <c r="AL51" i="4"/>
  <c r="AK51" i="4"/>
  <c r="AJ51" i="4"/>
  <c r="AI51" i="4"/>
  <c r="AG51" i="4"/>
  <c r="AF51" i="4"/>
  <c r="AH51" i="4" s="1"/>
  <c r="AO50" i="4"/>
  <c r="AN50" i="4"/>
  <c r="AM50" i="4"/>
  <c r="AL50" i="4"/>
  <c r="AK50" i="4"/>
  <c r="AJ50" i="4"/>
  <c r="AI50" i="4"/>
  <c r="AG50" i="4"/>
  <c r="AF50" i="4"/>
  <c r="AO49" i="4"/>
  <c r="AN49" i="4"/>
  <c r="AM49" i="4"/>
  <c r="AL49" i="4"/>
  <c r="AK49" i="4"/>
  <c r="AJ49" i="4"/>
  <c r="AI49" i="4"/>
  <c r="AG49" i="4"/>
  <c r="AF49" i="4"/>
  <c r="AH49" i="4" s="1"/>
  <c r="AO48" i="4"/>
  <c r="AN48" i="4"/>
  <c r="AM48" i="4"/>
  <c r="AL48" i="4"/>
  <c r="AK48" i="4"/>
  <c r="AJ48" i="4"/>
  <c r="AI48" i="4"/>
  <c r="AG48" i="4"/>
  <c r="AF48" i="4"/>
  <c r="AO47" i="4"/>
  <c r="AN47" i="4"/>
  <c r="AM47" i="4"/>
  <c r="AL47" i="4"/>
  <c r="AK47" i="4"/>
  <c r="AJ47" i="4"/>
  <c r="AI47" i="4"/>
  <c r="AG47" i="4"/>
  <c r="AF47" i="4"/>
  <c r="AO46" i="4"/>
  <c r="AN46" i="4"/>
  <c r="AM46" i="4"/>
  <c r="AL46" i="4"/>
  <c r="AK46" i="4"/>
  <c r="AJ46" i="4"/>
  <c r="AI46" i="4"/>
  <c r="AG46" i="4"/>
  <c r="AF46" i="4"/>
  <c r="AO45" i="4"/>
  <c r="AN45" i="4"/>
  <c r="AM45" i="4"/>
  <c r="AL45" i="4"/>
  <c r="AK45" i="4"/>
  <c r="AJ45" i="4"/>
  <c r="AI45" i="4"/>
  <c r="AG45" i="4"/>
  <c r="AF45" i="4"/>
  <c r="AO44" i="4"/>
  <c r="AN44" i="4"/>
  <c r="AM44" i="4"/>
  <c r="AL44" i="4"/>
  <c r="AK44" i="4"/>
  <c r="AJ44" i="4"/>
  <c r="AI44" i="4"/>
  <c r="AG44" i="4"/>
  <c r="AF44" i="4"/>
  <c r="AH44" i="4" s="1"/>
  <c r="AO43" i="4"/>
  <c r="AN43" i="4"/>
  <c r="AM43" i="4"/>
  <c r="AL43" i="4"/>
  <c r="AK43" i="4"/>
  <c r="AJ43" i="4"/>
  <c r="AI43" i="4"/>
  <c r="AG43" i="4"/>
  <c r="AF43" i="4"/>
  <c r="AO42" i="4"/>
  <c r="AN42" i="4"/>
  <c r="AM42" i="4"/>
  <c r="AL42" i="4"/>
  <c r="AK42" i="4"/>
  <c r="AJ42" i="4"/>
  <c r="AI42" i="4"/>
  <c r="AG42" i="4"/>
  <c r="AF42" i="4"/>
  <c r="AO41" i="4"/>
  <c r="AN41" i="4"/>
  <c r="AM41" i="4"/>
  <c r="AL41" i="4"/>
  <c r="AK41" i="4"/>
  <c r="AJ41" i="4"/>
  <c r="AI41" i="4"/>
  <c r="AG41" i="4"/>
  <c r="AF41" i="4"/>
  <c r="AH41" i="4" s="1"/>
  <c r="AO40" i="4"/>
  <c r="AN40" i="4"/>
  <c r="AM40" i="4"/>
  <c r="AL40" i="4"/>
  <c r="AK40" i="4"/>
  <c r="AJ40" i="4"/>
  <c r="AI40" i="4"/>
  <c r="AG40" i="4"/>
  <c r="AF40" i="4"/>
  <c r="AO39" i="4"/>
  <c r="AN39" i="4"/>
  <c r="AM39" i="4"/>
  <c r="AL39" i="4"/>
  <c r="AK39" i="4"/>
  <c r="AJ39" i="4"/>
  <c r="AI39" i="4"/>
  <c r="AG39" i="4"/>
  <c r="AF39" i="4"/>
  <c r="U28" i="4"/>
  <c r="S28" i="4"/>
  <c r="P28" i="4"/>
  <c r="L28" i="4"/>
  <c r="K28" i="4"/>
  <c r="J28" i="4"/>
  <c r="I28" i="4"/>
  <c r="H28" i="4"/>
  <c r="G28" i="4"/>
  <c r="F28" i="4"/>
  <c r="D28" i="4"/>
  <c r="M27" i="4"/>
  <c r="O27" i="4" s="1"/>
  <c r="M26" i="4"/>
  <c r="R26" i="4" s="1"/>
  <c r="M25" i="4"/>
  <c r="O25" i="4" s="1"/>
  <c r="M24" i="4"/>
  <c r="O24" i="4" s="1"/>
  <c r="M23" i="4"/>
  <c r="O23" i="4" s="1"/>
  <c r="M22" i="4"/>
  <c r="R22" i="4" s="1"/>
  <c r="M21" i="4"/>
  <c r="O21" i="4" s="1"/>
  <c r="M20" i="4"/>
  <c r="R20" i="4" s="1"/>
  <c r="M19" i="4"/>
  <c r="R19" i="4" s="1"/>
  <c r="M18" i="4"/>
  <c r="R18" i="4" s="1"/>
  <c r="M17" i="4"/>
  <c r="R17" i="4" s="1"/>
  <c r="M16" i="4"/>
  <c r="R16" i="4" s="1"/>
  <c r="M15" i="4"/>
  <c r="O15" i="4" s="1"/>
  <c r="M14" i="4"/>
  <c r="R14" i="4" s="1"/>
  <c r="M13" i="4"/>
  <c r="O13" i="4" s="1"/>
  <c r="AH45" i="1" l="1"/>
  <c r="AH42" i="1"/>
  <c r="AH40" i="4"/>
  <c r="R20" i="3"/>
  <c r="O20" i="3"/>
  <c r="R21" i="3"/>
  <c r="O21" i="3"/>
  <c r="R17" i="1"/>
  <c r="R14" i="3"/>
  <c r="O14" i="3"/>
  <c r="R22" i="3"/>
  <c r="O22" i="3"/>
  <c r="AH43" i="4"/>
  <c r="R17" i="2"/>
  <c r="R19" i="3"/>
  <c r="O19" i="3"/>
  <c r="AH45" i="4"/>
  <c r="O13" i="1"/>
  <c r="R17" i="3"/>
  <c r="O17" i="3"/>
  <c r="R25" i="3"/>
  <c r="O25" i="3"/>
  <c r="R27" i="3"/>
  <c r="O27" i="3"/>
  <c r="AH46" i="4"/>
  <c r="AH52" i="1"/>
  <c r="R18" i="3"/>
  <c r="O18" i="3"/>
  <c r="AH42" i="4"/>
  <c r="O16" i="4"/>
  <c r="O26" i="4"/>
  <c r="R24" i="4"/>
  <c r="AH50" i="4"/>
  <c r="AJ54" i="4"/>
  <c r="R23" i="4"/>
  <c r="AG54" i="4"/>
  <c r="AH53" i="3"/>
  <c r="AH49" i="3"/>
  <c r="AH42" i="3"/>
  <c r="R26" i="3"/>
  <c r="R23" i="3"/>
  <c r="AH48" i="3"/>
  <c r="AH44" i="3"/>
  <c r="R15" i="3"/>
  <c r="AL54" i="3"/>
  <c r="AJ54" i="3"/>
  <c r="R22" i="1"/>
  <c r="R24" i="3"/>
  <c r="AH40" i="3"/>
  <c r="AH47" i="3"/>
  <c r="AN54" i="3"/>
  <c r="R21" i="4"/>
  <c r="R13" i="4"/>
  <c r="O17" i="4"/>
  <c r="R25" i="4"/>
  <c r="AF54" i="4"/>
  <c r="AH52" i="4"/>
  <c r="AL54" i="4"/>
  <c r="AH46" i="1"/>
  <c r="AH53" i="1"/>
  <c r="AH40" i="2"/>
  <c r="AH41" i="2"/>
  <c r="AH49" i="2"/>
  <c r="R16" i="3"/>
  <c r="AI54" i="3"/>
  <c r="AK54" i="3"/>
  <c r="AM54" i="3"/>
  <c r="AO54" i="3"/>
  <c r="R15" i="4"/>
  <c r="O18" i="4"/>
  <c r="AH47" i="4"/>
  <c r="AN54" i="4"/>
  <c r="AH48" i="1"/>
  <c r="AH43" i="3"/>
  <c r="AH48" i="4"/>
  <c r="AI54" i="4"/>
  <c r="AK54" i="4"/>
  <c r="AM54" i="4"/>
  <c r="AO54" i="4"/>
  <c r="AH40" i="1"/>
  <c r="AH49" i="1"/>
  <c r="AH43" i="2"/>
  <c r="AH52" i="2"/>
  <c r="AH50" i="3"/>
  <c r="AH45" i="2"/>
  <c r="AH53" i="2"/>
  <c r="AH51" i="3"/>
  <c r="AH46" i="2"/>
  <c r="AF54" i="3"/>
  <c r="AG54" i="3"/>
  <c r="AH52" i="3"/>
  <c r="AH47" i="2"/>
  <c r="AN54" i="2"/>
  <c r="R15" i="2"/>
  <c r="AH39" i="2"/>
  <c r="AH44" i="2"/>
  <c r="R25" i="2"/>
  <c r="AH51" i="2"/>
  <c r="R23" i="2"/>
  <c r="AH48" i="2"/>
  <c r="O26" i="2"/>
  <c r="AJ54" i="2"/>
  <c r="AI54" i="2"/>
  <c r="AK54" i="2"/>
  <c r="AM54" i="2"/>
  <c r="AO54" i="2"/>
  <c r="O18" i="2"/>
  <c r="AF54" i="2"/>
  <c r="AL54" i="2"/>
  <c r="AG54" i="2"/>
  <c r="AH47" i="1"/>
  <c r="R21" i="1"/>
  <c r="O16" i="1"/>
  <c r="O18" i="1"/>
  <c r="AG54" i="1"/>
  <c r="O26" i="1"/>
  <c r="R14" i="1"/>
  <c r="AM54" i="1"/>
  <c r="O20" i="1"/>
  <c r="AH51" i="1"/>
  <c r="R25" i="1"/>
  <c r="AN54" i="1"/>
  <c r="O24" i="1"/>
  <c r="AK54" i="1"/>
  <c r="AO54" i="1"/>
  <c r="AI54" i="1"/>
  <c r="AH43" i="1"/>
  <c r="AF54" i="1"/>
  <c r="R23" i="1"/>
  <c r="M28" i="1"/>
  <c r="R28" i="1" s="1"/>
  <c r="M28" i="3"/>
  <c r="R28" i="3" s="1"/>
  <c r="AH39" i="3"/>
  <c r="O13" i="3"/>
  <c r="R16" i="2"/>
  <c r="O19" i="2"/>
  <c r="R24" i="2"/>
  <c r="O14" i="2"/>
  <c r="O22" i="2"/>
  <c r="R27" i="2"/>
  <c r="O13" i="2"/>
  <c r="O21" i="2"/>
  <c r="M28" i="2"/>
  <c r="R28" i="2" s="1"/>
  <c r="O19" i="1"/>
  <c r="O27" i="1"/>
  <c r="O15" i="1"/>
  <c r="AH39" i="1"/>
  <c r="O19" i="4"/>
  <c r="O14" i="4"/>
  <c r="O22" i="4"/>
  <c r="R27" i="4"/>
  <c r="M28" i="4"/>
  <c r="R28" i="4" s="1"/>
  <c r="O20" i="4"/>
  <c r="AH39" i="4"/>
  <c r="O28" i="4" l="1"/>
  <c r="O28" i="3"/>
  <c r="AH54" i="3"/>
  <c r="AH54" i="4"/>
  <c r="AH54" i="2"/>
  <c r="O28" i="2"/>
  <c r="O28" i="1"/>
  <c r="AH54" i="1"/>
</calcChain>
</file>

<file path=xl/sharedStrings.xml><?xml version="1.0" encoding="utf-8"?>
<sst xmlns="http://schemas.openxmlformats.org/spreadsheetml/2006/main" count="825" uniqueCount="102">
  <si>
    <t>Reporting Week.</t>
  </si>
  <si>
    <t>Month:</t>
  </si>
  <si>
    <t>Compiled By:</t>
  </si>
  <si>
    <t>Specimens Received</t>
  </si>
  <si>
    <t>Laboratory</t>
  </si>
  <si>
    <t>Samples Carried Over (Previous Week(s))</t>
  </si>
  <si>
    <t>Samples Received (Current Week)</t>
  </si>
  <si>
    <t>Samples Rejected (Current Week)</t>
  </si>
  <si>
    <t>Total Samples Received (Current Week)</t>
  </si>
  <si>
    <t># of samples entered into LIMS</t>
  </si>
  <si>
    <t>Total Samples Current + Carryover</t>
  </si>
  <si>
    <t>Samples Referred</t>
  </si>
  <si>
    <t>Samples Referred to (Name)</t>
  </si>
  <si>
    <t>% Rejection Rate (Current Week)</t>
  </si>
  <si>
    <t>Number of results printed (LIMS)</t>
  </si>
  <si>
    <t>Total Results dispatched by lab</t>
  </si>
  <si>
    <r>
      <t>Comment: [</t>
    </r>
    <r>
      <rPr>
        <b/>
        <i/>
        <sz val="11"/>
        <color rgb="FFFF0000"/>
        <rFont val="Calibri"/>
        <family val="2"/>
        <scheme val="minor"/>
      </rPr>
      <t>Please input any comment regarding  samples carryover; samples received; samples rejected; rejection rate; printing and dispatch of results and developments and policy changes if applicable]</t>
    </r>
  </si>
  <si>
    <t xml:space="preserve">Nasopharyngeal Swab </t>
  </si>
  <si>
    <t>Nasal Swab</t>
  </si>
  <si>
    <t>Oropharyngeal    Swab</t>
  </si>
  <si>
    <t>Midturbinate   Nasal Swab</t>
  </si>
  <si>
    <t>Sputum</t>
  </si>
  <si>
    <t>Other (specify)</t>
  </si>
  <si>
    <t>NMRL</t>
  </si>
  <si>
    <t>Mutare</t>
  </si>
  <si>
    <t xml:space="preserve">Wilkins </t>
  </si>
  <si>
    <t>BRIDH</t>
  </si>
  <si>
    <t>Gweru</t>
  </si>
  <si>
    <t>NTBRL</t>
  </si>
  <si>
    <t>Chinhoyi</t>
  </si>
  <si>
    <t xml:space="preserve">Masvingo </t>
  </si>
  <si>
    <t>Victoria Falls</t>
  </si>
  <si>
    <t>Bindura</t>
  </si>
  <si>
    <t>Kadoma</t>
  </si>
  <si>
    <t>Marondera</t>
  </si>
  <si>
    <t>St Lukes</t>
  </si>
  <si>
    <t>Gwanda</t>
  </si>
  <si>
    <t>Total</t>
  </si>
  <si>
    <t>Specimens Run</t>
  </si>
  <si>
    <t>Tests Done</t>
  </si>
  <si>
    <t>Total Tests Done</t>
  </si>
  <si>
    <t>BMX</t>
  </si>
  <si>
    <t>GeneXpert</t>
  </si>
  <si>
    <t>Quant Studio3</t>
  </si>
  <si>
    <t>Hologic Panther</t>
  </si>
  <si>
    <t>Total Repeats</t>
  </si>
  <si>
    <t>Total Patients Run</t>
  </si>
  <si>
    <t>Abbott</t>
  </si>
  <si>
    <t xml:space="preserve">Run </t>
  </si>
  <si>
    <t>Failed but eligible for repeat</t>
  </si>
  <si>
    <t>Failed not eligible for repeat</t>
  </si>
  <si>
    <t>Repeat</t>
  </si>
  <si>
    <t>Wilkins</t>
  </si>
  <si>
    <t>Beitbridge</t>
  </si>
  <si>
    <t>Quant Studio 3</t>
  </si>
  <si>
    <t>Comments</t>
  </si>
  <si>
    <t>Machine Downtime and Reagent Stock out Tool</t>
  </si>
  <si>
    <t xml:space="preserve">Reagent Stockout </t>
  </si>
  <si>
    <t xml:space="preserve">Request to BRTI from the laboratory </t>
  </si>
  <si>
    <t xml:space="preserve">Hologic Panther </t>
  </si>
  <si>
    <t xml:space="preserve">Hologic panther </t>
  </si>
  <si>
    <t>Whole Blood/Plasma/Serum</t>
  </si>
  <si>
    <t>RDT   (Antibody)</t>
  </si>
  <si>
    <t>RDT(Antigen)</t>
  </si>
  <si>
    <t>RDT (Antigen)</t>
  </si>
  <si>
    <t>RDT(Antibody)</t>
  </si>
  <si>
    <t xml:space="preserve">Error Rates </t>
  </si>
  <si>
    <t xml:space="preserve">General comments regarding testing and challenges  (interruptions) faced by the laboratory </t>
  </si>
  <si>
    <t>Machine Downtime (days)</t>
  </si>
  <si>
    <t xml:space="preserve">Lab </t>
  </si>
  <si>
    <t xml:space="preserve"># of staff who tested positive to Covid 19 at Hubs </t>
  </si>
  <si>
    <t xml:space="preserve"># of Staff who tested positive to Covid 19 at VL Lab </t>
  </si>
  <si>
    <r>
      <t>Comment (</t>
    </r>
    <r>
      <rPr>
        <b/>
        <sz val="11"/>
        <color rgb="FFFF0000"/>
        <rFont val="Calibri"/>
        <family val="2"/>
        <scheme val="minor"/>
      </rPr>
      <t>Please specify the occupation of the person  who has tested postive.Riders are also included</t>
    </r>
    <r>
      <rPr>
        <b/>
        <sz val="11"/>
        <color theme="1"/>
        <rFont val="Calibri"/>
        <family val="2"/>
        <scheme val="minor"/>
      </rPr>
      <t xml:space="preserve"> )</t>
    </r>
  </si>
  <si>
    <t xml:space="preserve"># of staff who have been vaccinated </t>
  </si>
  <si>
    <t xml:space="preserve">BRTI M&amp;E </t>
  </si>
  <si>
    <t xml:space="preserve">3-9 </t>
  </si>
  <si>
    <t xml:space="preserve">May </t>
  </si>
  <si>
    <t>Gene xpert PC  not functional</t>
  </si>
  <si>
    <t xml:space="preserve">National Stockout </t>
  </si>
  <si>
    <t>10-16</t>
  </si>
  <si>
    <t>Hardware error computer hard drive crushed</t>
  </si>
  <si>
    <t>New PC procured for GeneXpert, awaiting new software</t>
  </si>
  <si>
    <t>Bond paper, thermal printer stickers, rubber bands</t>
  </si>
  <si>
    <t>May</t>
  </si>
  <si>
    <t>waiting for a replacement part</t>
  </si>
  <si>
    <t>Mechanical error on Abbott SP instruments.</t>
  </si>
  <si>
    <t>Distiller and printer not working. Distilled water not available.</t>
  </si>
  <si>
    <t>Amplifications kits for quantistudio 3 platform out of stock</t>
  </si>
  <si>
    <t>No cartidges</t>
  </si>
  <si>
    <t>26 samples failed on Abbott machine due to a internal control failure, amplifications kits for quanti studio 3 platform out of stock.</t>
  </si>
  <si>
    <t>17-23</t>
  </si>
  <si>
    <t>Powder free gloves</t>
  </si>
  <si>
    <t>Blockage on Abbott m2000sp analyser</t>
  </si>
  <si>
    <t>Distiller not working. Getting distilled water from Mpilo.</t>
  </si>
  <si>
    <r>
      <t>Comment (</t>
    </r>
    <r>
      <rPr>
        <b/>
        <sz val="11"/>
        <color rgb="FFFF0000"/>
        <rFont val="Calibri"/>
        <family val="2"/>
        <scheme val="minor"/>
      </rPr>
      <t>Please specify the occupation of the person  who has tested postive. Riders are also included</t>
    </r>
    <r>
      <rPr>
        <b/>
        <sz val="11"/>
        <color theme="1"/>
        <rFont val="Calibri"/>
        <family val="2"/>
        <scheme val="minor"/>
      </rPr>
      <t xml:space="preserve"> )</t>
    </r>
  </si>
  <si>
    <t>10*Boxes of 50 surgical masks</t>
  </si>
  <si>
    <t>Waiting for a replacement part</t>
  </si>
  <si>
    <t>Machine Breakdown (Number)</t>
  </si>
  <si>
    <t>Handler motor non-functional</t>
  </si>
  <si>
    <t>24-30</t>
  </si>
  <si>
    <t>Hardware error</t>
  </si>
  <si>
    <t>amplifications kits for quantistudio 3 platform out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</si>
</sst>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8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658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2" fillId="0" borderId="1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12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vertical="top" wrapText="1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9" fontId="0" fillId="7" borderId="3" xfId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8" borderId="10" xfId="0" applyFont="1" applyFill="1" applyBorder="1" applyProtection="1">
      <protection locked="0"/>
    </xf>
    <xf numFmtId="0" fontId="2" fillId="8" borderId="10" xfId="0" applyFont="1" applyFill="1" applyBorder="1" applyAlignment="1" applyProtection="1">
      <alignment horizontal="center"/>
      <protection locked="0"/>
    </xf>
    <xf numFmtId="1" fontId="2" fillId="0" borderId="3" xfId="1" applyNumberFormat="1" applyFont="1" applyBorder="1" applyAlignment="1"/>
    <xf numFmtId="0" fontId="4" fillId="2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10" borderId="2" xfId="0" applyFill="1" applyBorder="1" applyProtection="1">
      <protection locked="0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0" fillId="0" borderId="19" xfId="0" applyBorder="1"/>
    <xf numFmtId="0" fontId="6" fillId="2" borderId="0" xfId="0" applyFont="1" applyFill="1" applyAlignment="1" applyProtection="1">
      <alignment wrapText="1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10" fontId="0" fillId="0" borderId="1" xfId="0" applyNumberFormat="1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5" borderId="1" xfId="0" applyFill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top"/>
    </xf>
    <xf numFmtId="0" fontId="0" fillId="0" borderId="12" xfId="0" applyFill="1" applyBorder="1" applyAlignment="1">
      <alignment horizontal="center"/>
    </xf>
    <xf numFmtId="0" fontId="2" fillId="12" borderId="1" xfId="0" applyFont="1" applyFill="1" applyBorder="1" applyProtection="1"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 vertical="top"/>
    </xf>
    <xf numFmtId="0" fontId="0" fillId="5" borderId="25" xfId="0" applyFill="1" applyBorder="1" applyAlignment="1">
      <alignment vertical="top"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/>
    </xf>
    <xf numFmtId="0" fontId="0" fillId="0" borderId="0" xfId="0" applyBorder="1"/>
    <xf numFmtId="0" fontId="0" fillId="0" borderId="0" xfId="0"/>
    <xf numFmtId="0" fontId="0" fillId="0" borderId="0" xfId="0" applyFill="1" applyAlignment="1"/>
    <xf numFmtId="10" fontId="2" fillId="0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Protection="1">
      <protection locked="0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4" xfId="0" applyFont="1" applyBorder="1" applyProtection="1">
      <protection locked="0"/>
    </xf>
    <xf numFmtId="0" fontId="2" fillId="0" borderId="4" xfId="0" applyFont="1" applyBorder="1" applyAlignment="1">
      <alignment horizontal="center" wrapText="1"/>
    </xf>
    <xf numFmtId="0" fontId="2" fillId="0" borderId="4" xfId="0" applyFont="1" applyFill="1" applyBorder="1" applyProtection="1">
      <protection locked="0"/>
    </xf>
    <xf numFmtId="0" fontId="2" fillId="12" borderId="4" xfId="0" applyFont="1" applyFill="1" applyBorder="1" applyProtection="1">
      <protection locked="0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right"/>
    </xf>
    <xf numFmtId="0" fontId="0" fillId="0" borderId="4" xfId="0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4" xfId="0" applyFont="1" applyFill="1" applyBorder="1" applyAlignment="1"/>
    <xf numFmtId="0" fontId="0" fillId="0" borderId="4" xfId="0" applyFill="1" applyBorder="1" applyAlignment="1">
      <alignment vertical="top"/>
    </xf>
    <xf numFmtId="0" fontId="2" fillId="0" borderId="1" xfId="0" applyFont="1" applyFill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0" xfId="0" applyAlignment="1"/>
    <xf numFmtId="0" fontId="2" fillId="0" borderId="2" xfId="0" applyFont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0" xfId="0" applyAlignment="1"/>
    <xf numFmtId="0" fontId="0" fillId="0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1" fontId="2" fillId="0" borderId="3" xfId="1" applyNumberFormat="1" applyFont="1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26" xfId="0" applyFont="1" applyFill="1" applyBorder="1" applyProtection="1">
      <protection locked="0"/>
    </xf>
    <xf numFmtId="0" fontId="2" fillId="0" borderId="27" xfId="0" applyFont="1" applyFill="1" applyBorder="1" applyProtection="1">
      <protection locked="0"/>
    </xf>
    <xf numFmtId="0" fontId="2" fillId="12" borderId="27" xfId="0" applyFont="1" applyFill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Fill="1" applyBorder="1" applyProtection="1">
      <protection locked="0"/>
    </xf>
    <xf numFmtId="0" fontId="2" fillId="0" borderId="26" xfId="0" applyFont="1" applyBorder="1" applyAlignment="1">
      <alignment horizontal="right"/>
    </xf>
    <xf numFmtId="0" fontId="2" fillId="0" borderId="27" xfId="0" applyFont="1" applyBorder="1" applyAlignment="1">
      <alignment horizontal="right"/>
    </xf>
    <xf numFmtId="0" fontId="2" fillId="0" borderId="28" xfId="0" applyFont="1" applyFill="1" applyBorder="1" applyAlignment="1"/>
    <xf numFmtId="0" fontId="0" fillId="0" borderId="26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Fill="1" applyBorder="1" applyAlignment="1">
      <alignment vertical="top"/>
    </xf>
    <xf numFmtId="0" fontId="6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1" xfId="0" applyBorder="1" applyAlignment="1"/>
    <xf numFmtId="0" fontId="0" fillId="0" borderId="5" xfId="0" applyBorder="1" applyAlignment="1"/>
    <xf numFmtId="0" fontId="0" fillId="0" borderId="17" xfId="0" applyBorder="1" applyAlignment="1"/>
    <xf numFmtId="0" fontId="0" fillId="0" borderId="9" xfId="0" applyBorder="1" applyAlignment="1"/>
    <xf numFmtId="0" fontId="0" fillId="0" borderId="3" xfId="0" applyBorder="1" applyAlignment="1"/>
    <xf numFmtId="0" fontId="0" fillId="0" borderId="20" xfId="0" applyBorder="1" applyAlignment="1"/>
    <xf numFmtId="0" fontId="0" fillId="0" borderId="0" xfId="0" applyAlignment="1"/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9" xfId="0" applyFill="1" applyBorder="1" applyAlignment="1"/>
    <xf numFmtId="9" fontId="2" fillId="3" borderId="7" xfId="1" applyFont="1" applyFill="1" applyBorder="1" applyAlignment="1" applyProtection="1">
      <alignment horizontal="center" wrapText="1"/>
      <protection locked="0"/>
    </xf>
    <xf numFmtId="9" fontId="2" fillId="3" borderId="8" xfId="1" applyFont="1" applyFill="1" applyBorder="1" applyAlignment="1" applyProtection="1">
      <alignment horizontal="center" wrapText="1"/>
      <protection locked="0"/>
    </xf>
    <xf numFmtId="9" fontId="2" fillId="3" borderId="6" xfId="1" applyFont="1" applyFill="1" applyBorder="1" applyAlignment="1" applyProtection="1">
      <alignment horizontal="center" wrapText="1"/>
      <protection locked="0"/>
    </xf>
    <xf numFmtId="9" fontId="2" fillId="3" borderId="13" xfId="1" applyFont="1" applyFill="1" applyBorder="1" applyAlignment="1" applyProtection="1">
      <alignment horizontal="center" wrapText="1"/>
      <protection locked="0"/>
    </xf>
    <xf numFmtId="9" fontId="2" fillId="3" borderId="14" xfId="1" applyFont="1" applyFill="1" applyBorder="1" applyAlignment="1" applyProtection="1">
      <alignment horizontal="center" wrapText="1"/>
      <protection locked="0"/>
    </xf>
    <xf numFmtId="9" fontId="2" fillId="3" borderId="15" xfId="1" applyFont="1" applyFill="1" applyBorder="1" applyAlignment="1" applyProtection="1">
      <alignment horizontal="center" wrapText="1"/>
      <protection locked="0"/>
    </xf>
    <xf numFmtId="0" fontId="2" fillId="3" borderId="7" xfId="0" applyFont="1" applyFill="1" applyBorder="1" applyAlignment="1" applyProtection="1">
      <alignment horizontal="center" wrapText="1"/>
      <protection locked="0"/>
    </xf>
    <xf numFmtId="0" fontId="2" fillId="3" borderId="8" xfId="0" applyFont="1" applyFill="1" applyBorder="1" applyAlignment="1" applyProtection="1">
      <alignment horizontal="center" wrapText="1"/>
      <protection locked="0"/>
    </xf>
    <xf numFmtId="0" fontId="2" fillId="3" borderId="6" xfId="0" applyFont="1" applyFill="1" applyBorder="1" applyAlignment="1" applyProtection="1">
      <alignment horizontal="center" wrapText="1"/>
      <protection locked="0"/>
    </xf>
    <xf numFmtId="0" fontId="2" fillId="3" borderId="13" xfId="0" applyFont="1" applyFill="1" applyBorder="1" applyAlignment="1" applyProtection="1">
      <alignment horizontal="center" wrapText="1"/>
      <protection locked="0"/>
    </xf>
    <xf numFmtId="0" fontId="2" fillId="3" borderId="14" xfId="0" applyFont="1" applyFill="1" applyBorder="1" applyAlignment="1" applyProtection="1">
      <alignment horizontal="center" wrapText="1"/>
      <protection locked="0"/>
    </xf>
    <xf numFmtId="0" fontId="2" fillId="3" borderId="15" xfId="0" applyFont="1" applyFill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1" fontId="0" fillId="0" borderId="2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9" fontId="3" fillId="0" borderId="2" xfId="0" applyNumberFormat="1" applyFont="1" applyBorder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center"/>
      <protection locked="0"/>
    </xf>
    <xf numFmtId="17" fontId="2" fillId="0" borderId="2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9" fontId="2" fillId="3" borderId="11" xfId="1" applyFont="1" applyFill="1" applyBorder="1" applyAlignment="1" applyProtection="1">
      <alignment horizontal="center" vertical="center" wrapText="1"/>
      <protection locked="0"/>
    </xf>
    <xf numFmtId="9" fontId="2" fillId="3" borderId="10" xfId="1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13" xfId="0" applyFont="1" applyFill="1" applyBorder="1" applyAlignment="1" applyProtection="1">
      <alignment horizontal="center"/>
      <protection locked="0"/>
    </xf>
    <xf numFmtId="0" fontId="2" fillId="6" borderId="16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 wrapText="1"/>
      <protection locked="0"/>
    </xf>
    <xf numFmtId="0" fontId="2" fillId="5" borderId="0" xfId="0" applyFont="1" applyFill="1" applyBorder="1" applyAlignment="1" applyProtection="1">
      <alignment horizontal="center" wrapText="1"/>
      <protection locked="0"/>
    </xf>
    <xf numFmtId="0" fontId="2" fillId="5" borderId="13" xfId="0" applyFont="1" applyFill="1" applyBorder="1" applyAlignment="1" applyProtection="1">
      <alignment horizontal="center" wrapText="1"/>
      <protection locked="0"/>
    </xf>
    <xf numFmtId="0" fontId="2" fillId="5" borderId="14" xfId="0" applyFont="1" applyFill="1" applyBorder="1" applyAlignment="1" applyProtection="1">
      <alignment horizontal="center" wrapText="1"/>
      <protection locked="0"/>
    </xf>
    <xf numFmtId="0" fontId="2" fillId="5" borderId="16" xfId="0" applyFont="1" applyFill="1" applyBorder="1" applyAlignment="1" applyProtection="1">
      <alignment horizontal="center" wrapText="1"/>
      <protection locked="0"/>
    </xf>
    <xf numFmtId="0" fontId="2" fillId="5" borderId="15" xfId="0" applyFont="1" applyFill="1" applyBorder="1" applyAlignment="1" applyProtection="1">
      <alignment horizontal="center" wrapText="1"/>
      <protection locked="0"/>
    </xf>
    <xf numFmtId="0" fontId="2" fillId="6" borderId="6" xfId="0" applyFont="1" applyFill="1" applyBorder="1" applyAlignment="1" applyProtection="1">
      <alignment horizontal="center"/>
      <protection locked="0"/>
    </xf>
    <xf numFmtId="0" fontId="2" fillId="6" borderId="14" xfId="0" applyFont="1" applyFill="1" applyBorder="1" applyAlignment="1" applyProtection="1">
      <alignment horizontal="center"/>
      <protection locked="0"/>
    </xf>
    <xf numFmtId="1" fontId="0" fillId="0" borderId="2" xfId="1" applyNumberFormat="1" applyFont="1" applyFill="1" applyBorder="1" applyAlignment="1">
      <alignment horizontal="center"/>
    </xf>
    <xf numFmtId="1" fontId="0" fillId="0" borderId="3" xfId="1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/>
      <protection locked="0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9" borderId="6" xfId="0" applyFont="1" applyFill="1" applyBorder="1" applyAlignment="1" applyProtection="1">
      <alignment horizontal="center"/>
      <protection locked="0"/>
    </xf>
    <xf numFmtId="0" fontId="2" fillId="9" borderId="0" xfId="0" applyFont="1" applyFill="1" applyBorder="1" applyAlignment="1" applyProtection="1">
      <alignment horizontal="center"/>
      <protection locked="0"/>
    </xf>
    <xf numFmtId="0" fontId="2" fillId="9" borderId="14" xfId="0" applyFont="1" applyFill="1" applyBorder="1" applyAlignment="1" applyProtection="1">
      <alignment horizontal="center"/>
      <protection locked="0"/>
    </xf>
    <xf numFmtId="0" fontId="2" fillId="9" borderId="16" xfId="0" applyFont="1" applyFill="1" applyBorder="1" applyAlignment="1" applyProtection="1">
      <alignment horizontal="center"/>
      <protection locked="0"/>
    </xf>
    <xf numFmtId="0" fontId="2" fillId="9" borderId="13" xfId="0" applyFont="1" applyFill="1" applyBorder="1" applyAlignment="1" applyProtection="1">
      <alignment horizontal="center"/>
      <protection locked="0"/>
    </xf>
    <xf numFmtId="0" fontId="2" fillId="9" borderId="15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4" fillId="0" borderId="2" xfId="0" applyFont="1" applyBorder="1"/>
    <xf numFmtId="0" fontId="4" fillId="0" borderId="9" xfId="0" applyFont="1" applyBorder="1"/>
    <xf numFmtId="0" fontId="4" fillId="0" borderId="3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Border="1" applyAlignment="1"/>
    <xf numFmtId="1" fontId="2" fillId="8" borderId="2" xfId="0" applyNumberFormat="1" applyFont="1" applyFill="1" applyBorder="1" applyAlignment="1" applyProtection="1">
      <alignment horizontal="center"/>
      <protection locked="0"/>
    </xf>
    <xf numFmtId="0" fontId="2" fillId="8" borderId="9" xfId="0" applyFon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protection locked="0"/>
    </xf>
    <xf numFmtId="0" fontId="0" fillId="0" borderId="9" xfId="0" applyFont="1" applyFill="1" applyBorder="1" applyAlignment="1" applyProtection="1">
      <protection locked="0"/>
    </xf>
    <xf numFmtId="0" fontId="0" fillId="0" borderId="3" xfId="0" applyFont="1" applyFill="1" applyBorder="1" applyAlignment="1" applyProtection="1">
      <protection locked="0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0" fillId="0" borderId="2" xfId="0" applyBorder="1" applyAlignment="1"/>
    <xf numFmtId="0" fontId="0" fillId="0" borderId="5" xfId="0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0" fillId="0" borderId="32" xfId="0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2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3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C01336-F9EB-4A42-A0B2-789D52515C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314308-5350-4014-8B69-115EB8FC7D0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3FD5C9-61B8-4B0D-A73D-BAB29B985A6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0F196F-1A8E-44FA-B83B-A9EB8032E93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61FE1AA-D89D-4F86-BC41-01AAAF38B7C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7DD24D4-68CB-411D-9920-BF20EF867EB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BFED29-FA94-4619-949A-1C6831B940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50800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8686B2-8CA0-4259-8D1C-1091D00A84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6722C5-2E82-49BC-A833-956ADEA7378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15753D-735B-41E9-BA62-4F9115CD63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E20B24-BFCB-47B3-9ACD-1B40C73DB1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24A56C6-9FA9-49F8-8A25-3B461A8F0ED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1CFE81-536A-4DC5-939E-EE495F6C572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6DC992-04C3-471E-BAA8-23D67702FCC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4A73F59-1B76-4CB5-B9D6-405BD76AA7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CDF366-2CD6-433D-920C-8348E06332F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8AB1D4-50D0-4912-9F2F-BD1B6F8F0B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546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190C95-995A-4757-A101-3E09516958E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9DE2F7-7527-496F-ACA1-F5625C5AF51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8E998B-181F-4F79-B91E-7F1F50AC237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3607A0-EAC2-4F30-8607-4F1CE9746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0F8EF03-840B-46EF-A237-29B1F72FCDB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FF09A0D-AC8B-4879-93F1-48D086FE150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65300" cy="153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7</xdr:row>
      <xdr:rowOff>168275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3B647C-FEC8-48A8-A785-A3BDCAA5467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7850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30"/>
  <sheetViews>
    <sheetView zoomScale="80" zoomScaleNormal="80" workbookViewId="0">
      <selection activeCell="J135" sqref="J135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75</v>
      </c>
      <c r="E1" s="162"/>
    </row>
    <row r="2" spans="3:41" ht="15" thickBot="1" x14ac:dyDescent="0.35">
      <c r="C2" s="1" t="s">
        <v>1</v>
      </c>
      <c r="D2" s="163" t="s">
        <v>76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0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0</v>
      </c>
      <c r="N13" s="32">
        <v>0</v>
      </c>
      <c r="O13" s="32">
        <f>M13+D13</f>
        <v>0</v>
      </c>
      <c r="P13" s="32">
        <v>0</v>
      </c>
      <c r="Q13" s="32">
        <v>0</v>
      </c>
      <c r="R13" s="33">
        <f>IFERROR(L13/M13,0)</f>
        <v>0</v>
      </c>
      <c r="S13" s="199">
        <v>0</v>
      </c>
      <c r="T13" s="200"/>
      <c r="U13" s="201">
        <v>0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0</v>
      </c>
      <c r="N14" s="32">
        <v>0</v>
      </c>
      <c r="O14" s="32">
        <f>M14+D14</f>
        <v>0</v>
      </c>
      <c r="P14" s="48">
        <v>0</v>
      </c>
      <c r="Q14" s="48">
        <v>0</v>
      </c>
      <c r="R14" s="33">
        <f t="shared" ref="R14:R28" si="1">IFERROR(L14/M14,0)</f>
        <v>0</v>
      </c>
      <c r="S14" s="199">
        <v>0</v>
      </c>
      <c r="T14" s="200"/>
      <c r="U14" s="201">
        <v>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30" t="s">
        <v>24</v>
      </c>
      <c r="D15" s="47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0</v>
      </c>
      <c r="M15" s="32">
        <f>SUM(E15:K15)-L15</f>
        <v>0</v>
      </c>
      <c r="N15" s="32">
        <v>0</v>
      </c>
      <c r="O15" s="32">
        <f>M15+D15</f>
        <v>0</v>
      </c>
      <c r="P15" s="32">
        <v>0</v>
      </c>
      <c r="Q15" s="32">
        <v>0</v>
      </c>
      <c r="R15" s="33">
        <f>IFERROR(L19/M15,0)</f>
        <v>0</v>
      </c>
      <c r="S15" s="199">
        <v>0</v>
      </c>
      <c r="T15" s="200"/>
      <c r="U15" s="201">
        <v>0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0</v>
      </c>
      <c r="N17" s="32">
        <v>0</v>
      </c>
      <c r="O17" s="32">
        <f t="shared" si="2"/>
        <v>0</v>
      </c>
      <c r="P17" s="32">
        <v>0</v>
      </c>
      <c r="Q17" s="32">
        <v>0</v>
      </c>
      <c r="R17" s="33">
        <f t="shared" si="1"/>
        <v>0</v>
      </c>
      <c r="S17" s="199">
        <v>0</v>
      </c>
      <c r="T17" s="200"/>
      <c r="U17" s="201">
        <v>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0</v>
      </c>
      <c r="N18" s="32">
        <v>0</v>
      </c>
      <c r="O18" s="32">
        <f t="shared" si="2"/>
        <v>0</v>
      </c>
      <c r="P18" s="32">
        <v>0</v>
      </c>
      <c r="Q18" s="32">
        <v>0</v>
      </c>
      <c r="R18" s="33">
        <f t="shared" si="1"/>
        <v>0</v>
      </c>
      <c r="S18" s="199">
        <v>0</v>
      </c>
      <c r="T18" s="200"/>
      <c r="U18" s="201">
        <v>0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0</v>
      </c>
      <c r="N19" s="13">
        <v>0</v>
      </c>
      <c r="O19" s="32">
        <f t="shared" si="2"/>
        <v>0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0</v>
      </c>
      <c r="N20" s="13">
        <v>0</v>
      </c>
      <c r="O20" s="32">
        <f t="shared" si="2"/>
        <v>0</v>
      </c>
      <c r="P20" s="32">
        <v>0</v>
      </c>
      <c r="Q20" s="32">
        <v>0</v>
      </c>
      <c r="R20" s="14">
        <f t="shared" si="1"/>
        <v>0</v>
      </c>
      <c r="S20" s="157">
        <v>0</v>
      </c>
      <c r="T20" s="158"/>
      <c r="U20" s="159">
        <v>0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0</v>
      </c>
      <c r="N21" s="32">
        <v>0</v>
      </c>
      <c r="O21" s="32">
        <f t="shared" si="2"/>
        <v>0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0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0</v>
      </c>
      <c r="N22" s="13">
        <v>0</v>
      </c>
      <c r="O22" s="32">
        <f t="shared" si="2"/>
        <v>0</v>
      </c>
      <c r="P22" s="32">
        <v>0</v>
      </c>
      <c r="Q22" s="32">
        <v>0</v>
      </c>
      <c r="R22" s="14">
        <f t="shared" si="1"/>
        <v>0</v>
      </c>
      <c r="S22" s="157">
        <v>0</v>
      </c>
      <c r="T22" s="158"/>
      <c r="U22" s="159">
        <v>0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0</v>
      </c>
      <c r="N24" s="13">
        <v>0</v>
      </c>
      <c r="O24" s="13">
        <f t="shared" si="2"/>
        <v>0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0</v>
      </c>
      <c r="N25" s="13">
        <v>0</v>
      </c>
      <c r="O25" s="13">
        <f t="shared" si="2"/>
        <v>0</v>
      </c>
      <c r="P25" s="32">
        <v>0</v>
      </c>
      <c r="Q25" s="32">
        <v>0</v>
      </c>
      <c r="R25" s="14">
        <f t="shared" si="1"/>
        <v>0</v>
      </c>
      <c r="S25" s="157">
        <v>0</v>
      </c>
      <c r="T25" s="158"/>
      <c r="U25" s="159">
        <v>0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0</v>
      </c>
      <c r="N26" s="13">
        <v>0</v>
      </c>
      <c r="O26" s="13">
        <f t="shared" si="2"/>
        <v>0</v>
      </c>
      <c r="P26" s="32">
        <v>0</v>
      </c>
      <c r="Q26" s="32">
        <v>0</v>
      </c>
      <c r="R26" s="14">
        <f t="shared" si="1"/>
        <v>0</v>
      </c>
      <c r="S26" s="157">
        <v>0</v>
      </c>
      <c r="T26" s="158"/>
      <c r="U26" s="159">
        <v>0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>SUM(E27:K27)-L27</f>
        <v>0</v>
      </c>
      <c r="N27" s="31">
        <v>0</v>
      </c>
      <c r="O27" s="32">
        <f t="shared" si="2"/>
        <v>0</v>
      </c>
      <c r="P27" s="32">
        <v>0</v>
      </c>
      <c r="Q27" s="32">
        <v>0</v>
      </c>
      <c r="R27" s="33">
        <f t="shared" si="1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0</v>
      </c>
      <c r="E28" s="16">
        <f t="shared" si="3"/>
        <v>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0</v>
      </c>
      <c r="N28" s="16">
        <f t="shared" si="3"/>
        <v>0</v>
      </c>
      <c r="O28" s="16">
        <f t="shared" si="3"/>
        <v>0</v>
      </c>
      <c r="P28" s="16">
        <f t="shared" si="3"/>
        <v>0</v>
      </c>
      <c r="Q28" s="17"/>
      <c r="R28" s="14">
        <f t="shared" si="1"/>
        <v>0</v>
      </c>
      <c r="S28" s="227">
        <f>SUM(S13:T27)</f>
        <v>0</v>
      </c>
      <c r="T28" s="228"/>
      <c r="U28" s="227">
        <f>SUM(U13:V27)</f>
        <v>0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0</v>
      </c>
      <c r="E39" s="31">
        <v>10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0</v>
      </c>
      <c r="AG39" s="32">
        <f>SUM(G39+K39+O39+S39+W39+AA39+AE39)</f>
        <v>0</v>
      </c>
      <c r="AH39" s="32">
        <f>AF39-AG39</f>
        <v>0</v>
      </c>
      <c r="AI39" s="36">
        <f t="shared" ref="AI39:AI54" si="5">IFERROR(SUM(E39,F39)/D39,0)</f>
        <v>0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0</v>
      </c>
      <c r="AG40" s="32">
        <f t="shared" ref="AG40:AG53" si="10">SUM(G40+K40+O40+S40+W40+AA40+AE40)</f>
        <v>0</v>
      </c>
      <c r="AH40" s="32">
        <f t="shared" ref="AH40:AH53" si="11">AF40-AG40</f>
        <v>0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0</v>
      </c>
      <c r="AG41" s="32">
        <f t="shared" si="10"/>
        <v>0</v>
      </c>
      <c r="AH41" s="32">
        <f t="shared" si="11"/>
        <v>0</v>
      </c>
      <c r="AI41" s="36">
        <f t="shared" si="5"/>
        <v>0</v>
      </c>
      <c r="AJ41" s="36">
        <f t="shared" si="6"/>
        <v>0</v>
      </c>
      <c r="AK41" s="36">
        <f t="shared" si="7"/>
        <v>0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2">
        <f t="shared" si="4"/>
        <v>0</v>
      </c>
      <c r="AG43" s="32">
        <f t="shared" si="10"/>
        <v>0</v>
      </c>
      <c r="AH43" s="32">
        <f t="shared" si="11"/>
        <v>0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0</v>
      </c>
      <c r="AG44" s="32">
        <f t="shared" si="10"/>
        <v>0</v>
      </c>
      <c r="AH44" s="32">
        <f t="shared" si="11"/>
        <v>0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32">
        <f t="shared" si="4"/>
        <v>0</v>
      </c>
      <c r="AG45" s="32">
        <f t="shared" si="10"/>
        <v>0</v>
      </c>
      <c r="AH45" s="32">
        <f t="shared" si="11"/>
        <v>0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32">
        <f t="shared" si="4"/>
        <v>0</v>
      </c>
      <c r="AG46" s="32">
        <f t="shared" si="10"/>
        <v>0</v>
      </c>
      <c r="AH46" s="32">
        <f t="shared" si="11"/>
        <v>0</v>
      </c>
      <c r="AI46" s="36">
        <f t="shared" si="5"/>
        <v>0</v>
      </c>
      <c r="AJ46" s="22">
        <f t="shared" si="6"/>
        <v>0</v>
      </c>
      <c r="AK46" s="22">
        <f t="shared" si="7"/>
        <v>0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0</v>
      </c>
      <c r="E47" s="50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0</v>
      </c>
      <c r="AG47" s="32">
        <f t="shared" si="10"/>
        <v>0</v>
      </c>
      <c r="AH47" s="32">
        <f t="shared" si="11"/>
        <v>0</v>
      </c>
      <c r="AI47" s="36">
        <f t="shared" si="5"/>
        <v>0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0</v>
      </c>
      <c r="AG48" s="32">
        <f t="shared" si="10"/>
        <v>0</v>
      </c>
      <c r="AH48" s="32">
        <f t="shared" si="11"/>
        <v>0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32">
        <f t="shared" si="4"/>
        <v>0</v>
      </c>
      <c r="AG50" s="32">
        <f t="shared" si="10"/>
        <v>0</v>
      </c>
      <c r="AH50" s="32">
        <f t="shared" si="11"/>
        <v>0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32">
        <f t="shared" si="4"/>
        <v>0</v>
      </c>
      <c r="AG51" s="32">
        <f t="shared" si="10"/>
        <v>0</v>
      </c>
      <c r="AH51" s="32">
        <f t="shared" si="11"/>
        <v>0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32">
        <f t="shared" si="4"/>
        <v>0</v>
      </c>
      <c r="AG52" s="32">
        <f t="shared" si="10"/>
        <v>0</v>
      </c>
      <c r="AH52" s="32">
        <f t="shared" si="11"/>
        <v>0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0</v>
      </c>
      <c r="AG53" s="32">
        <f t="shared" si="10"/>
        <v>0</v>
      </c>
      <c r="AH53" s="32">
        <f t="shared" si="11"/>
        <v>0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0</v>
      </c>
      <c r="E54" s="25">
        <f t="shared" si="14"/>
        <v>10</v>
      </c>
      <c r="F54" s="25">
        <f t="shared" si="14"/>
        <v>0</v>
      </c>
      <c r="G54" s="25">
        <f t="shared" si="14"/>
        <v>0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0</v>
      </c>
      <c r="M54" s="25">
        <f t="shared" si="14"/>
        <v>0</v>
      </c>
      <c r="N54" s="25">
        <f t="shared" si="14"/>
        <v>0</v>
      </c>
      <c r="O54" s="25">
        <f t="shared" si="14"/>
        <v>0</v>
      </c>
      <c r="P54" s="25">
        <f t="shared" si="14"/>
        <v>0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0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0</v>
      </c>
      <c r="AG54" s="25">
        <f t="shared" si="15"/>
        <v>0</v>
      </c>
      <c r="AH54" s="25">
        <f t="shared" si="15"/>
        <v>0</v>
      </c>
      <c r="AI54" s="58">
        <f t="shared" si="5"/>
        <v>0</v>
      </c>
      <c r="AJ54" s="59">
        <f t="shared" si="6"/>
        <v>0</v>
      </c>
      <c r="AK54" s="59">
        <f t="shared" si="7"/>
        <v>0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>
        <v>0</v>
      </c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ht="57.6" x14ac:dyDescent="0.3">
      <c r="C76" s="66" t="s">
        <v>69</v>
      </c>
      <c r="D76" s="67" t="s">
        <v>71</v>
      </c>
      <c r="E76" s="70" t="s">
        <v>70</v>
      </c>
      <c r="F76" s="73" t="s">
        <v>73</v>
      </c>
      <c r="G76" s="223" t="s">
        <v>72</v>
      </c>
      <c r="H76" s="224"/>
      <c r="I76" s="224"/>
      <c r="J76" s="224"/>
      <c r="K76" s="224"/>
      <c r="L76" s="224"/>
      <c r="M76" s="224"/>
      <c r="N76" s="224"/>
      <c r="O76" s="225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0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97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0</v>
      </c>
      <c r="F116" s="41">
        <v>0</v>
      </c>
      <c r="G116" s="41">
        <v>0</v>
      </c>
      <c r="H116" s="42"/>
      <c r="I116" s="41"/>
      <c r="J116" s="41">
        <v>0</v>
      </c>
      <c r="K116" s="41">
        <v>0</v>
      </c>
      <c r="L116" s="44">
        <v>0</v>
      </c>
      <c r="M116" s="41">
        <v>0</v>
      </c>
      <c r="N116" s="42"/>
      <c r="P116" s="41">
        <v>0</v>
      </c>
      <c r="Q116" s="41">
        <v>0</v>
      </c>
      <c r="R116" s="44">
        <v>0</v>
      </c>
      <c r="S116" s="41">
        <v>0</v>
      </c>
      <c r="T116" s="42"/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1</v>
      </c>
      <c r="G125" s="42"/>
      <c r="H125" s="42"/>
      <c r="I125" s="41"/>
      <c r="J125" s="42"/>
      <c r="K125" s="42"/>
      <c r="L125" s="44">
        <v>7</v>
      </c>
      <c r="M125" s="42"/>
      <c r="N125" s="42"/>
      <c r="O125" s="29"/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1</v>
      </c>
      <c r="G126" s="42"/>
      <c r="H126" s="45"/>
      <c r="I126" s="41"/>
      <c r="J126" s="42"/>
      <c r="K126" s="42"/>
      <c r="L126" s="44">
        <v>7</v>
      </c>
      <c r="M126" s="42"/>
      <c r="N126" s="42"/>
      <c r="O126" s="29"/>
      <c r="P126" s="42"/>
      <c r="Q126" s="42"/>
      <c r="R126" s="44">
        <v>7</v>
      </c>
      <c r="S126" s="42"/>
      <c r="T126" s="42"/>
      <c r="U126" s="29"/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S20:T20"/>
    <mergeCell ref="S21:T21"/>
    <mergeCell ref="AL36:AL37"/>
    <mergeCell ref="AM36:AM37"/>
    <mergeCell ref="W28:AM28"/>
    <mergeCell ref="AF35:AH35"/>
    <mergeCell ref="AI35:AO35"/>
    <mergeCell ref="U20:V20"/>
    <mergeCell ref="U21:V21"/>
    <mergeCell ref="U22:V22"/>
    <mergeCell ref="W24:AM24"/>
    <mergeCell ref="S25:T25"/>
    <mergeCell ref="U25:V25"/>
    <mergeCell ref="W25:AM25"/>
    <mergeCell ref="W26:AM26"/>
    <mergeCell ref="S26:T26"/>
    <mergeCell ref="U26:V26"/>
    <mergeCell ref="S23:T23"/>
    <mergeCell ref="U23:V23"/>
    <mergeCell ref="S27:T27"/>
    <mergeCell ref="U27:V27"/>
    <mergeCell ref="W27:AM27"/>
    <mergeCell ref="AO36:AO37"/>
    <mergeCell ref="AF36:AF38"/>
    <mergeCell ref="D67:O67"/>
    <mergeCell ref="D66:O66"/>
    <mergeCell ref="D63:O63"/>
    <mergeCell ref="D64:O64"/>
    <mergeCell ref="D65:O65"/>
    <mergeCell ref="U28:V28"/>
    <mergeCell ref="D35:AE35"/>
    <mergeCell ref="C59:O59"/>
    <mergeCell ref="D60:O60"/>
    <mergeCell ref="D61:O61"/>
    <mergeCell ref="S28:T28"/>
    <mergeCell ref="D62:O62"/>
    <mergeCell ref="D109:O109"/>
    <mergeCell ref="D110:O110"/>
    <mergeCell ref="D111:O111"/>
    <mergeCell ref="D68:O68"/>
    <mergeCell ref="D69:O69"/>
    <mergeCell ref="D70:O70"/>
    <mergeCell ref="D71:O71"/>
    <mergeCell ref="D72:O72"/>
    <mergeCell ref="D73:O73"/>
    <mergeCell ref="D74:O74"/>
    <mergeCell ref="C96:O96"/>
    <mergeCell ref="D97:O97"/>
    <mergeCell ref="D102:O102"/>
    <mergeCell ref="D104:O104"/>
    <mergeCell ref="G76:O76"/>
    <mergeCell ref="G79:O79"/>
    <mergeCell ref="G77:O77"/>
    <mergeCell ref="G78:O78"/>
    <mergeCell ref="G90:O90"/>
    <mergeCell ref="AG36:AG38"/>
    <mergeCell ref="AH36:AH38"/>
    <mergeCell ref="AI36:AI37"/>
    <mergeCell ref="AJ36:AJ37"/>
    <mergeCell ref="AK36:AK37"/>
    <mergeCell ref="D36:G37"/>
    <mergeCell ref="H36:K37"/>
    <mergeCell ref="L36:O37"/>
    <mergeCell ref="X36:AA37"/>
    <mergeCell ref="AN36:AN37"/>
    <mergeCell ref="P36:S37"/>
    <mergeCell ref="T36:W37"/>
    <mergeCell ref="AB36:AE37"/>
    <mergeCell ref="W18:AM18"/>
    <mergeCell ref="W19:AM19"/>
    <mergeCell ref="S13:T13"/>
    <mergeCell ref="U13:V13"/>
    <mergeCell ref="W13:AM13"/>
    <mergeCell ref="S14:T14"/>
    <mergeCell ref="U14:V14"/>
    <mergeCell ref="W14:AM14"/>
    <mergeCell ref="S15:T15"/>
    <mergeCell ref="U15:V15"/>
    <mergeCell ref="W15:AM15"/>
    <mergeCell ref="S16:T16"/>
    <mergeCell ref="S17:T17"/>
    <mergeCell ref="S18:T18"/>
    <mergeCell ref="S19:T19"/>
    <mergeCell ref="U16:V16"/>
    <mergeCell ref="U17:V17"/>
    <mergeCell ref="U18:V18"/>
    <mergeCell ref="U19:V19"/>
    <mergeCell ref="W17:AM17"/>
    <mergeCell ref="S10:T12"/>
    <mergeCell ref="U10:V12"/>
    <mergeCell ref="W10:AM12"/>
    <mergeCell ref="W23:AM23"/>
    <mergeCell ref="S24:T24"/>
    <mergeCell ref="U24:V24"/>
    <mergeCell ref="D1:E1"/>
    <mergeCell ref="D2:E2"/>
    <mergeCell ref="D3:E3"/>
    <mergeCell ref="R10:R11"/>
    <mergeCell ref="C8:D8"/>
    <mergeCell ref="D10:D11"/>
    <mergeCell ref="E10:K11"/>
    <mergeCell ref="L10:L11"/>
    <mergeCell ref="M10:M11"/>
    <mergeCell ref="N10:N11"/>
    <mergeCell ref="O10:O11"/>
    <mergeCell ref="P10:P11"/>
    <mergeCell ref="Q10:Q11"/>
    <mergeCell ref="W20:AM20"/>
    <mergeCell ref="W22:AM22"/>
    <mergeCell ref="S22:T22"/>
    <mergeCell ref="W21:AO21"/>
    <mergeCell ref="W16:AM16"/>
    <mergeCell ref="P114:U114"/>
    <mergeCell ref="D100:O100"/>
    <mergeCell ref="D98:O98"/>
    <mergeCell ref="D99:O99"/>
    <mergeCell ref="D103:O103"/>
    <mergeCell ref="C114:I114"/>
    <mergeCell ref="J114:O114"/>
    <mergeCell ref="D101:O101"/>
    <mergeCell ref="G80:O80"/>
    <mergeCell ref="G81:O81"/>
    <mergeCell ref="G82:O82"/>
    <mergeCell ref="G83:O83"/>
    <mergeCell ref="G84:O84"/>
    <mergeCell ref="G85:O85"/>
    <mergeCell ref="G87:O87"/>
    <mergeCell ref="G88:O88"/>
    <mergeCell ref="G89:O89"/>
    <mergeCell ref="G86:O86"/>
    <mergeCell ref="G91:O91"/>
    <mergeCell ref="G92:O92"/>
    <mergeCell ref="D105:O105"/>
    <mergeCell ref="D106:O106"/>
    <mergeCell ref="D107:O107"/>
    <mergeCell ref="D108:O108"/>
  </mergeCells>
  <conditionalFormatting sqref="R13:R28">
    <cfRule type="cellIs" dxfId="11" priority="3" operator="greaterThan">
      <formula>0.01</formula>
    </cfRule>
  </conditionalFormatting>
  <conditionalFormatting sqref="AI39:AM56 AO39:AO56 AN54:AN56">
    <cfRule type="cellIs" dxfId="10" priority="2" operator="greaterThan">
      <formula>0.05</formula>
    </cfRule>
  </conditionalFormatting>
  <conditionalFormatting sqref="AN39:AN53">
    <cfRule type="cellIs" dxfId="9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30"/>
  <sheetViews>
    <sheetView zoomScale="85" zoomScaleNormal="85" workbookViewId="0">
      <selection activeCell="D13" sqref="D13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79</v>
      </c>
      <c r="E1" s="162"/>
    </row>
    <row r="2" spans="3:41" ht="15" thickBot="1" x14ac:dyDescent="0.35">
      <c r="C2" s="1" t="s">
        <v>1</v>
      </c>
      <c r="D2" s="163" t="s">
        <v>83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271</v>
      </c>
      <c r="F13" s="34">
        <v>0</v>
      </c>
      <c r="G13" s="84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271</v>
      </c>
      <c r="N13" s="32">
        <v>250</v>
      </c>
      <c r="O13" s="32">
        <f>M13+D13</f>
        <v>271</v>
      </c>
      <c r="P13" s="32">
        <v>0</v>
      </c>
      <c r="Q13" s="32">
        <v>0</v>
      </c>
      <c r="R13" s="33">
        <f>IFERROR(L13/M13,0)</f>
        <v>0</v>
      </c>
      <c r="S13" s="199">
        <v>279</v>
      </c>
      <c r="T13" s="200"/>
      <c r="U13" s="201">
        <v>279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110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110</v>
      </c>
      <c r="N14" s="32">
        <v>110</v>
      </c>
      <c r="O14" s="32">
        <f>M14+D14</f>
        <v>110</v>
      </c>
      <c r="P14" s="48">
        <v>0</v>
      </c>
      <c r="Q14" s="48">
        <v>0</v>
      </c>
      <c r="R14" s="33">
        <f t="shared" ref="R14:R28" si="1">IFERROR(L14/M14,0)</f>
        <v>0</v>
      </c>
      <c r="S14" s="199">
        <v>110</v>
      </c>
      <c r="T14" s="200"/>
      <c r="U14" s="201">
        <v>110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5</v>
      </c>
      <c r="E15" s="54">
        <v>1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0</v>
      </c>
      <c r="M15" s="32">
        <f t="shared" si="0"/>
        <v>1</v>
      </c>
      <c r="N15" s="32">
        <v>1</v>
      </c>
      <c r="O15" s="32">
        <f>M15+D15</f>
        <v>6</v>
      </c>
      <c r="P15" s="32">
        <v>0</v>
      </c>
      <c r="Q15" s="32">
        <v>0</v>
      </c>
      <c r="R15" s="33">
        <f>IFERROR(L19/M15,0)</f>
        <v>0</v>
      </c>
      <c r="S15" s="199">
        <v>2</v>
      </c>
      <c r="T15" s="200"/>
      <c r="U15" s="201">
        <v>2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6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6</v>
      </c>
      <c r="N17" s="32">
        <v>1</v>
      </c>
      <c r="O17" s="32">
        <f t="shared" si="2"/>
        <v>6</v>
      </c>
      <c r="P17" s="32">
        <v>0</v>
      </c>
      <c r="Q17" s="32">
        <v>0</v>
      </c>
      <c r="R17" s="33">
        <f t="shared" si="1"/>
        <v>0</v>
      </c>
      <c r="S17" s="199">
        <v>0</v>
      </c>
      <c r="T17" s="200"/>
      <c r="U17" s="201">
        <v>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32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32</v>
      </c>
      <c r="N18" s="32">
        <v>32</v>
      </c>
      <c r="O18" s="32">
        <f t="shared" si="2"/>
        <v>32</v>
      </c>
      <c r="P18" s="32">
        <v>0</v>
      </c>
      <c r="Q18" s="32">
        <v>0</v>
      </c>
      <c r="R18" s="33">
        <f t="shared" si="1"/>
        <v>0</v>
      </c>
      <c r="S18" s="199">
        <v>32</v>
      </c>
      <c r="T18" s="200"/>
      <c r="U18" s="201">
        <v>32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12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12</v>
      </c>
      <c r="N19" s="13">
        <v>0</v>
      </c>
      <c r="O19" s="32">
        <f t="shared" si="2"/>
        <v>12</v>
      </c>
      <c r="P19" s="32">
        <v>0</v>
      </c>
      <c r="Q19" s="32">
        <v>0</v>
      </c>
      <c r="R19" s="14">
        <f>IFERROR(L19/M19,0)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365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365</v>
      </c>
      <c r="N20" s="13">
        <v>4</v>
      </c>
      <c r="O20" s="32">
        <f t="shared" si="2"/>
        <v>365</v>
      </c>
      <c r="P20" s="32">
        <v>0</v>
      </c>
      <c r="Q20" s="32">
        <v>0</v>
      </c>
      <c r="R20" s="14">
        <f t="shared" si="1"/>
        <v>0</v>
      </c>
      <c r="S20" s="157">
        <v>0</v>
      </c>
      <c r="T20" s="158"/>
      <c r="U20" s="159">
        <v>0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0</v>
      </c>
      <c r="E21" s="31">
        <v>266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266</v>
      </c>
      <c r="N21" s="32">
        <v>0</v>
      </c>
      <c r="O21" s="32">
        <f t="shared" si="2"/>
        <v>266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265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36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36</v>
      </c>
      <c r="N22" s="13">
        <v>36</v>
      </c>
      <c r="O22" s="32">
        <f t="shared" si="2"/>
        <v>36</v>
      </c>
      <c r="P22" s="32">
        <v>0</v>
      </c>
      <c r="Q22" s="32">
        <v>0</v>
      </c>
      <c r="R22" s="14">
        <f t="shared" si="1"/>
        <v>0</v>
      </c>
      <c r="S22" s="157">
        <v>36</v>
      </c>
      <c r="T22" s="158"/>
      <c r="U22" s="159">
        <v>36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221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221</v>
      </c>
      <c r="N24" s="13">
        <v>0</v>
      </c>
      <c r="O24" s="13">
        <f t="shared" si="2"/>
        <v>221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216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216</v>
      </c>
      <c r="N25" s="13">
        <v>62</v>
      </c>
      <c r="O25" s="13">
        <f t="shared" si="2"/>
        <v>216</v>
      </c>
      <c r="P25" s="85">
        <v>0</v>
      </c>
      <c r="Q25" s="32">
        <v>0</v>
      </c>
      <c r="R25" s="14">
        <f t="shared" si="1"/>
        <v>0</v>
      </c>
      <c r="S25" s="157">
        <v>62</v>
      </c>
      <c r="T25" s="158"/>
      <c r="U25" s="159">
        <v>62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362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362</v>
      </c>
      <c r="N26" s="13">
        <v>1</v>
      </c>
      <c r="O26" s="13">
        <f t="shared" si="2"/>
        <v>362</v>
      </c>
      <c r="P26" s="32">
        <v>0</v>
      </c>
      <c r="Q26" s="32">
        <v>0</v>
      </c>
      <c r="R26" s="14">
        <f t="shared" si="1"/>
        <v>0</v>
      </c>
      <c r="S26" s="157">
        <v>1</v>
      </c>
      <c r="T26" s="158"/>
      <c r="U26" s="159">
        <v>1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si="2"/>
        <v>0</v>
      </c>
      <c r="P27" s="32">
        <v>0</v>
      </c>
      <c r="Q27" s="32">
        <v>0</v>
      </c>
      <c r="R27" s="33">
        <f t="shared" si="1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5</v>
      </c>
      <c r="E28" s="16">
        <f t="shared" si="3"/>
        <v>1898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1898</v>
      </c>
      <c r="N28" s="16">
        <f t="shared" si="3"/>
        <v>497</v>
      </c>
      <c r="O28" s="16">
        <f t="shared" si="3"/>
        <v>1903</v>
      </c>
      <c r="P28" s="16">
        <f t="shared" si="3"/>
        <v>0</v>
      </c>
      <c r="Q28" s="17"/>
      <c r="R28" s="14">
        <f t="shared" si="1"/>
        <v>0</v>
      </c>
      <c r="S28" s="227">
        <f>SUM(S13:T27)</f>
        <v>522</v>
      </c>
      <c r="T28" s="228"/>
      <c r="U28" s="227">
        <f>SUM(U13:V27)</f>
        <v>787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184</v>
      </c>
      <c r="E39" s="31">
        <v>27</v>
      </c>
      <c r="F39" s="31">
        <v>0</v>
      </c>
      <c r="G39" s="31">
        <v>1</v>
      </c>
      <c r="H39" s="31">
        <v>0</v>
      </c>
      <c r="I39" s="31">
        <v>0</v>
      </c>
      <c r="J39" s="31">
        <v>0</v>
      </c>
      <c r="K39" s="31">
        <v>0</v>
      </c>
      <c r="L39" s="31">
        <v>87</v>
      </c>
      <c r="M39" s="31">
        <v>0</v>
      </c>
      <c r="N39" s="31">
        <v>0</v>
      </c>
      <c r="O39" s="31">
        <v>24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271</v>
      </c>
      <c r="AG39" s="32">
        <f>SUM(G39+K39+O39+S39+W39+AA39+AE39)</f>
        <v>25</v>
      </c>
      <c r="AH39" s="32">
        <f>AF39-AG39</f>
        <v>246</v>
      </c>
      <c r="AI39" s="36">
        <f t="shared" ref="AI39:AI54" si="5">IFERROR(SUM(E39,F39)/D39,0)</f>
        <v>0.14673913043478262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110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110</v>
      </c>
      <c r="AG40" s="32">
        <f t="shared" ref="AG40:AG53" si="10">SUM(G40+K40+O40+S40+W40+AA40+AE40)</f>
        <v>0</v>
      </c>
      <c r="AH40" s="32">
        <f t="shared" ref="AH40:AH53" si="11">AF40-AG40</f>
        <v>110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2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2</v>
      </c>
      <c r="AG41" s="32">
        <f t="shared" si="10"/>
        <v>0</v>
      </c>
      <c r="AH41" s="32">
        <f t="shared" si="11"/>
        <v>2</v>
      </c>
      <c r="AI41" s="36">
        <f t="shared" si="5"/>
        <v>0</v>
      </c>
      <c r="AJ41" s="36">
        <f t="shared" si="6"/>
        <v>0</v>
      </c>
      <c r="AK41" s="36">
        <f t="shared" si="7"/>
        <v>0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1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5</v>
      </c>
      <c r="AC43" s="31">
        <v>0</v>
      </c>
      <c r="AD43" s="31">
        <v>0</v>
      </c>
      <c r="AE43" s="31">
        <v>0</v>
      </c>
      <c r="AF43" s="32">
        <f t="shared" si="4"/>
        <v>6</v>
      </c>
      <c r="AG43" s="32">
        <f t="shared" si="10"/>
        <v>0</v>
      </c>
      <c r="AH43" s="32">
        <f t="shared" si="11"/>
        <v>6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32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32</v>
      </c>
      <c r="AG44" s="32">
        <f t="shared" si="10"/>
        <v>0</v>
      </c>
      <c r="AH44" s="32">
        <f t="shared" si="11"/>
        <v>32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12</v>
      </c>
      <c r="AC45" s="12">
        <v>0</v>
      </c>
      <c r="AD45" s="12">
        <v>0</v>
      </c>
      <c r="AE45" s="12">
        <v>0</v>
      </c>
      <c r="AF45" s="32">
        <f t="shared" si="4"/>
        <v>12</v>
      </c>
      <c r="AG45" s="32">
        <f t="shared" si="10"/>
        <v>0</v>
      </c>
      <c r="AH45" s="32">
        <f t="shared" si="11"/>
        <v>12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4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361</v>
      </c>
      <c r="AC46" s="12">
        <v>0</v>
      </c>
      <c r="AD46" s="12">
        <v>0</v>
      </c>
      <c r="AE46" s="12">
        <v>0</v>
      </c>
      <c r="AF46" s="32">
        <f t="shared" si="4"/>
        <v>365</v>
      </c>
      <c r="AG46" s="32">
        <f t="shared" si="10"/>
        <v>0</v>
      </c>
      <c r="AH46" s="32">
        <f t="shared" si="11"/>
        <v>365</v>
      </c>
      <c r="AI46" s="36">
        <f t="shared" si="5"/>
        <v>0</v>
      </c>
      <c r="AJ46" s="22">
        <f t="shared" si="6"/>
        <v>0</v>
      </c>
      <c r="AK46" s="22">
        <f t="shared" si="7"/>
        <v>0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246</v>
      </c>
      <c r="E47" s="50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21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267</v>
      </c>
      <c r="AG47" s="32">
        <f t="shared" si="10"/>
        <v>0</v>
      </c>
      <c r="AH47" s="32">
        <f t="shared" si="11"/>
        <v>267</v>
      </c>
      <c r="AI47" s="36">
        <f t="shared" si="5"/>
        <v>0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36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36</v>
      </c>
      <c r="AG48" s="32">
        <f t="shared" si="10"/>
        <v>0</v>
      </c>
      <c r="AH48" s="32">
        <f t="shared" si="11"/>
        <v>36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221</v>
      </c>
      <c r="AC50" s="12">
        <v>0</v>
      </c>
      <c r="AD50" s="12">
        <v>0</v>
      </c>
      <c r="AE50" s="12">
        <v>0</v>
      </c>
      <c r="AF50" s="32">
        <f t="shared" si="4"/>
        <v>221</v>
      </c>
      <c r="AG50" s="32">
        <f t="shared" si="10"/>
        <v>0</v>
      </c>
      <c r="AH50" s="32">
        <f t="shared" si="11"/>
        <v>221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62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154</v>
      </c>
      <c r="AC51" s="24">
        <v>0</v>
      </c>
      <c r="AD51" s="24">
        <v>0</v>
      </c>
      <c r="AE51" s="24">
        <v>0</v>
      </c>
      <c r="AF51" s="32">
        <f t="shared" si="4"/>
        <v>216</v>
      </c>
      <c r="AG51" s="32">
        <f t="shared" si="10"/>
        <v>0</v>
      </c>
      <c r="AH51" s="32">
        <f t="shared" si="11"/>
        <v>216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1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361</v>
      </c>
      <c r="AC52" s="12">
        <v>0</v>
      </c>
      <c r="AD52" s="12">
        <v>0</v>
      </c>
      <c r="AE52" s="12">
        <v>0</v>
      </c>
      <c r="AF52" s="32">
        <f t="shared" si="4"/>
        <v>362</v>
      </c>
      <c r="AG52" s="32">
        <f t="shared" si="10"/>
        <v>0</v>
      </c>
      <c r="AH52" s="32">
        <f t="shared" si="11"/>
        <v>362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0</v>
      </c>
      <c r="AG53" s="32">
        <f t="shared" si="10"/>
        <v>0</v>
      </c>
      <c r="AH53" s="32">
        <f t="shared" si="11"/>
        <v>0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430</v>
      </c>
      <c r="E54" s="25">
        <f t="shared" si="14"/>
        <v>27</v>
      </c>
      <c r="F54" s="25">
        <f t="shared" si="14"/>
        <v>0</v>
      </c>
      <c r="G54" s="25">
        <f t="shared" si="14"/>
        <v>1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246</v>
      </c>
      <c r="M54" s="25">
        <f t="shared" si="14"/>
        <v>0</v>
      </c>
      <c r="N54" s="25">
        <f t="shared" si="14"/>
        <v>0</v>
      </c>
      <c r="O54" s="25">
        <f t="shared" si="14"/>
        <v>24</v>
      </c>
      <c r="P54" s="25">
        <f t="shared" si="14"/>
        <v>110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1114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1900</v>
      </c>
      <c r="AG54" s="25">
        <f t="shared" si="15"/>
        <v>25</v>
      </c>
      <c r="AH54" s="25">
        <f t="shared" si="15"/>
        <v>1875</v>
      </c>
      <c r="AI54" s="58">
        <f t="shared" si="5"/>
        <v>6.2790697674418611E-2</v>
      </c>
      <c r="AJ54" s="59">
        <f t="shared" si="6"/>
        <v>0</v>
      </c>
      <c r="AK54" s="59">
        <f t="shared" si="7"/>
        <v>0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 t="s">
        <v>89</v>
      </c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 t="s">
        <v>81</v>
      </c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s="88" customFormat="1" ht="57.6" x14ac:dyDescent="0.3">
      <c r="C76" s="86" t="s">
        <v>69</v>
      </c>
      <c r="D76" s="87" t="s">
        <v>71</v>
      </c>
      <c r="E76" s="87" t="s">
        <v>70</v>
      </c>
      <c r="F76" s="89" t="s">
        <v>73</v>
      </c>
      <c r="G76" s="238" t="s">
        <v>72</v>
      </c>
      <c r="H76" s="239"/>
      <c r="I76" s="239"/>
      <c r="J76" s="239"/>
      <c r="K76" s="239"/>
      <c r="L76" s="239"/>
      <c r="M76" s="239"/>
      <c r="N76" s="239"/>
      <c r="O76" s="240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0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 t="s">
        <v>86</v>
      </c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 t="s">
        <v>82</v>
      </c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97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84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84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83" t="s">
        <v>87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1</v>
      </c>
      <c r="E118" s="42"/>
      <c r="F118" s="41">
        <v>0</v>
      </c>
      <c r="G118" s="42"/>
      <c r="H118" s="42"/>
      <c r="I118" s="41" t="s">
        <v>85</v>
      </c>
      <c r="J118" s="41">
        <v>4</v>
      </c>
      <c r="K118" s="42"/>
      <c r="L118" s="41">
        <v>0</v>
      </c>
      <c r="M118" s="42"/>
      <c r="N118" s="42"/>
      <c r="O118" s="29" t="s">
        <v>85</v>
      </c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1</v>
      </c>
      <c r="G125" s="42"/>
      <c r="H125" s="42"/>
      <c r="I125" s="41" t="s">
        <v>80</v>
      </c>
      <c r="J125" s="42"/>
      <c r="K125" s="42"/>
      <c r="L125" s="44">
        <v>7</v>
      </c>
      <c r="M125" s="42"/>
      <c r="N125" s="42"/>
      <c r="O125" s="29"/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1</v>
      </c>
      <c r="G126" s="42"/>
      <c r="H126" s="45"/>
      <c r="I126" s="41" t="s">
        <v>77</v>
      </c>
      <c r="J126" s="42"/>
      <c r="K126" s="42"/>
      <c r="L126" s="44">
        <v>7</v>
      </c>
      <c r="M126" s="42"/>
      <c r="N126" s="42"/>
      <c r="O126" s="29"/>
      <c r="P126" s="42"/>
      <c r="Q126" s="42"/>
      <c r="R126" s="44">
        <v>7</v>
      </c>
      <c r="S126" s="42"/>
      <c r="T126" s="42"/>
      <c r="U126" s="29" t="s">
        <v>88</v>
      </c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X36:AA37"/>
    <mergeCell ref="D63:O63"/>
    <mergeCell ref="D70:O70"/>
    <mergeCell ref="D71:O71"/>
    <mergeCell ref="D72:O72"/>
    <mergeCell ref="AK36:AK37"/>
    <mergeCell ref="AL36:AL37"/>
    <mergeCell ref="AM36:AM37"/>
    <mergeCell ref="AN36:AN37"/>
    <mergeCell ref="D64:O64"/>
    <mergeCell ref="D65:O65"/>
    <mergeCell ref="D66:O66"/>
    <mergeCell ref="D67:O67"/>
    <mergeCell ref="D68:O68"/>
    <mergeCell ref="D69:O69"/>
    <mergeCell ref="D61:O61"/>
    <mergeCell ref="C59:O59"/>
    <mergeCell ref="D60:O60"/>
    <mergeCell ref="D62:O62"/>
    <mergeCell ref="U27:V27"/>
    <mergeCell ref="W27:AM27"/>
    <mergeCell ref="U24:V24"/>
    <mergeCell ref="W24:AM24"/>
    <mergeCell ref="S25:T25"/>
    <mergeCell ref="U25:V25"/>
    <mergeCell ref="W25:AM25"/>
    <mergeCell ref="AO36:AO37"/>
    <mergeCell ref="AB36:AE37"/>
    <mergeCell ref="AF36:AF38"/>
    <mergeCell ref="AG36:AG38"/>
    <mergeCell ref="AH36:AH38"/>
    <mergeCell ref="AI36:AI37"/>
    <mergeCell ref="AJ36:AJ37"/>
    <mergeCell ref="U28:V28"/>
    <mergeCell ref="W28:AM28"/>
    <mergeCell ref="D35:AE35"/>
    <mergeCell ref="AF35:AH35"/>
    <mergeCell ref="AI35:AO35"/>
    <mergeCell ref="D36:G37"/>
    <mergeCell ref="H36:K37"/>
    <mergeCell ref="L36:O37"/>
    <mergeCell ref="P36:S37"/>
    <mergeCell ref="T36:W37"/>
    <mergeCell ref="U10:V12"/>
    <mergeCell ref="W10:AM12"/>
    <mergeCell ref="S13:T13"/>
    <mergeCell ref="U13:V13"/>
    <mergeCell ref="W13:AM13"/>
    <mergeCell ref="S18:T18"/>
    <mergeCell ref="U18:V18"/>
    <mergeCell ref="W18:AM18"/>
    <mergeCell ref="S19:T19"/>
    <mergeCell ref="U19:V19"/>
    <mergeCell ref="W19:AM19"/>
    <mergeCell ref="U16:V16"/>
    <mergeCell ref="W16:AM16"/>
    <mergeCell ref="S17:T17"/>
    <mergeCell ref="U17:V17"/>
    <mergeCell ref="W17:AM17"/>
    <mergeCell ref="S20:T20"/>
    <mergeCell ref="S24:T24"/>
    <mergeCell ref="S28:T28"/>
    <mergeCell ref="S14:T14"/>
    <mergeCell ref="U14:V14"/>
    <mergeCell ref="W14:AM14"/>
    <mergeCell ref="S15:T15"/>
    <mergeCell ref="U15:V15"/>
    <mergeCell ref="W15:AM15"/>
    <mergeCell ref="W21:AO21"/>
    <mergeCell ref="S22:T22"/>
    <mergeCell ref="U22:V22"/>
    <mergeCell ref="W22:AM22"/>
    <mergeCell ref="S23:T23"/>
    <mergeCell ref="U23:V23"/>
    <mergeCell ref="W23:AM23"/>
    <mergeCell ref="U20:V20"/>
    <mergeCell ref="W20:AM20"/>
    <mergeCell ref="S21:T21"/>
    <mergeCell ref="U21:V21"/>
    <mergeCell ref="S26:T26"/>
    <mergeCell ref="U26:V26"/>
    <mergeCell ref="W26:AM26"/>
    <mergeCell ref="S27:T27"/>
    <mergeCell ref="D1:E1"/>
    <mergeCell ref="D2:E2"/>
    <mergeCell ref="D3:E3"/>
    <mergeCell ref="C8:D8"/>
    <mergeCell ref="D10:D11"/>
    <mergeCell ref="E10:K11"/>
    <mergeCell ref="R10:R11"/>
    <mergeCell ref="S10:T12"/>
    <mergeCell ref="S16:T16"/>
    <mergeCell ref="L10:L11"/>
    <mergeCell ref="M10:M11"/>
    <mergeCell ref="N10:N11"/>
    <mergeCell ref="O10:O11"/>
    <mergeCell ref="P10:P11"/>
    <mergeCell ref="Q10:Q11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8" priority="3" operator="greaterThan">
      <formula>0.01</formula>
    </cfRule>
  </conditionalFormatting>
  <conditionalFormatting sqref="AI39:AM56 AO39:AO56 AN54:AN56">
    <cfRule type="cellIs" dxfId="7" priority="2" operator="greaterThan">
      <formula>0.05</formula>
    </cfRule>
  </conditionalFormatting>
  <conditionalFormatting sqref="AN39:AN53">
    <cfRule type="cellIs" dxfId="6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O130"/>
  <sheetViews>
    <sheetView zoomScale="80" zoomScaleNormal="80" workbookViewId="0">
      <selection activeCell="L138" sqref="L138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90</v>
      </c>
      <c r="E1" s="162"/>
    </row>
    <row r="2" spans="3:41" ht="15" thickBot="1" x14ac:dyDescent="0.35">
      <c r="C2" s="1" t="s">
        <v>1</v>
      </c>
      <c r="D2" s="163" t="s">
        <v>76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6" t="s">
        <v>18</v>
      </c>
      <c r="G12" s="52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227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227</v>
      </c>
      <c r="N13" s="32">
        <v>224</v>
      </c>
      <c r="O13" s="32">
        <f>M13+D13</f>
        <v>227</v>
      </c>
      <c r="P13" s="32">
        <v>0</v>
      </c>
      <c r="Q13" s="32">
        <v>0</v>
      </c>
      <c r="R13" s="33">
        <f>IFERROR(L13/M13,0)</f>
        <v>0</v>
      </c>
      <c r="S13" s="199">
        <v>192</v>
      </c>
      <c r="T13" s="200"/>
      <c r="U13" s="201">
        <v>192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60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60</v>
      </c>
      <c r="N14" s="32">
        <v>60</v>
      </c>
      <c r="O14" s="32">
        <f t="shared" ref="O14:O26" si="1">M14+D14</f>
        <v>60</v>
      </c>
      <c r="P14" s="48">
        <v>0</v>
      </c>
      <c r="Q14" s="48">
        <v>0</v>
      </c>
      <c r="R14" s="33">
        <f t="shared" ref="R14:R28" si="2">IFERROR(L14/M14,0)</f>
        <v>0</v>
      </c>
      <c r="S14" s="199">
        <v>60</v>
      </c>
      <c r="T14" s="200"/>
      <c r="U14" s="201">
        <v>60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5</v>
      </c>
      <c r="E15" s="54">
        <v>19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31">
        <v>0</v>
      </c>
      <c r="M15" s="32">
        <f t="shared" si="0"/>
        <v>19</v>
      </c>
      <c r="N15" s="32">
        <v>0</v>
      </c>
      <c r="O15" s="32">
        <f t="shared" si="1"/>
        <v>24</v>
      </c>
      <c r="P15" s="32">
        <v>0</v>
      </c>
      <c r="Q15" s="32">
        <v>0</v>
      </c>
      <c r="R15" s="33">
        <f>IFERROR(L19/M15,0)</f>
        <v>0</v>
      </c>
      <c r="S15" s="199">
        <v>23</v>
      </c>
      <c r="T15" s="200"/>
      <c r="U15" s="201">
        <v>23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si="1"/>
        <v>0</v>
      </c>
      <c r="P16" s="32">
        <v>0</v>
      </c>
      <c r="Q16" s="32">
        <v>0</v>
      </c>
      <c r="R16" s="33">
        <f t="shared" si="2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30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30</v>
      </c>
      <c r="N17" s="32">
        <v>4</v>
      </c>
      <c r="O17" s="32">
        <f t="shared" si="1"/>
        <v>30</v>
      </c>
      <c r="P17" s="32">
        <v>0</v>
      </c>
      <c r="Q17" s="32">
        <v>0</v>
      </c>
      <c r="R17" s="33">
        <f t="shared" si="2"/>
        <v>0</v>
      </c>
      <c r="S17" s="199">
        <v>30</v>
      </c>
      <c r="T17" s="200"/>
      <c r="U17" s="201">
        <v>30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64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64</v>
      </c>
      <c r="N18" s="32">
        <v>64</v>
      </c>
      <c r="O18" s="32">
        <f t="shared" si="1"/>
        <v>64</v>
      </c>
      <c r="P18" s="32">
        <v>0</v>
      </c>
      <c r="Q18" s="32">
        <v>0</v>
      </c>
      <c r="R18" s="33">
        <f t="shared" si="2"/>
        <v>0</v>
      </c>
      <c r="S18" s="199">
        <v>64</v>
      </c>
      <c r="T18" s="200"/>
      <c r="U18" s="201">
        <v>64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14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14</v>
      </c>
      <c r="N19" s="13">
        <v>0</v>
      </c>
      <c r="O19" s="32">
        <f t="shared" si="1"/>
        <v>14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14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80"/>
      <c r="AO19" s="80"/>
    </row>
    <row r="20" spans="3:41" ht="15" thickBot="1" x14ac:dyDescent="0.35">
      <c r="C20" s="30" t="s">
        <v>30</v>
      </c>
      <c r="D20" s="12">
        <v>0</v>
      </c>
      <c r="E20" s="12">
        <v>251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31">
        <v>0</v>
      </c>
      <c r="M20" s="32">
        <f t="shared" si="0"/>
        <v>251</v>
      </c>
      <c r="N20" s="13">
        <v>0</v>
      </c>
      <c r="O20" s="32">
        <f t="shared" si="1"/>
        <v>251</v>
      </c>
      <c r="P20" s="32">
        <v>0</v>
      </c>
      <c r="Q20" s="32">
        <v>0</v>
      </c>
      <c r="R20" s="14">
        <f t="shared" si="2"/>
        <v>0</v>
      </c>
      <c r="S20" s="157">
        <v>0</v>
      </c>
      <c r="T20" s="158"/>
      <c r="U20" s="159">
        <v>251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80"/>
      <c r="AO20" s="80"/>
    </row>
    <row r="21" spans="3:41" s="46" customFormat="1" ht="15" thickBot="1" x14ac:dyDescent="0.35">
      <c r="C21" s="49" t="s">
        <v>53</v>
      </c>
      <c r="D21" s="50">
        <v>1</v>
      </c>
      <c r="E21" s="31">
        <v>192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192</v>
      </c>
      <c r="N21" s="32">
        <v>0</v>
      </c>
      <c r="O21" s="32">
        <f t="shared" si="1"/>
        <v>193</v>
      </c>
      <c r="P21" s="32">
        <v>0</v>
      </c>
      <c r="Q21" s="32">
        <v>0</v>
      </c>
      <c r="R21" s="33">
        <f t="shared" si="2"/>
        <v>0</v>
      </c>
      <c r="S21" s="199">
        <v>0</v>
      </c>
      <c r="T21" s="200"/>
      <c r="U21" s="199">
        <v>193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17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31">
        <v>0</v>
      </c>
      <c r="M22" s="13">
        <f t="shared" si="0"/>
        <v>17</v>
      </c>
      <c r="N22" s="13">
        <v>17</v>
      </c>
      <c r="O22" s="32">
        <f t="shared" si="1"/>
        <v>17</v>
      </c>
      <c r="P22" s="32">
        <v>0</v>
      </c>
      <c r="Q22" s="32">
        <v>0</v>
      </c>
      <c r="R22" s="14">
        <f t="shared" si="2"/>
        <v>0</v>
      </c>
      <c r="S22" s="157">
        <v>17</v>
      </c>
      <c r="T22" s="158"/>
      <c r="U22" s="159">
        <v>17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80"/>
      <c r="AO22" s="80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1"/>
        <v>0</v>
      </c>
      <c r="P23" s="32">
        <v>0</v>
      </c>
      <c r="Q23" s="32">
        <v>0</v>
      </c>
      <c r="R23" s="33">
        <f t="shared" si="2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72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31">
        <v>0</v>
      </c>
      <c r="M24" s="13">
        <f t="shared" si="0"/>
        <v>72</v>
      </c>
      <c r="N24" s="13">
        <v>0</v>
      </c>
      <c r="O24" s="32">
        <f t="shared" si="1"/>
        <v>72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80"/>
      <c r="AO24" s="80"/>
    </row>
    <row r="25" spans="3:41" ht="15" thickBot="1" x14ac:dyDescent="0.35">
      <c r="C25" s="49" t="s">
        <v>34</v>
      </c>
      <c r="D25" s="50">
        <v>0</v>
      </c>
      <c r="E25" s="12">
        <v>173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31">
        <v>0</v>
      </c>
      <c r="M25" s="13">
        <f t="shared" si="0"/>
        <v>173</v>
      </c>
      <c r="N25" s="13">
        <v>29</v>
      </c>
      <c r="O25" s="32">
        <f t="shared" si="1"/>
        <v>173</v>
      </c>
      <c r="P25" s="32">
        <v>0</v>
      </c>
      <c r="Q25" s="32">
        <v>0</v>
      </c>
      <c r="R25" s="14">
        <f t="shared" si="2"/>
        <v>0</v>
      </c>
      <c r="S25" s="157">
        <v>29</v>
      </c>
      <c r="T25" s="158"/>
      <c r="U25" s="159">
        <v>29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80"/>
      <c r="AO25" s="80"/>
    </row>
    <row r="26" spans="3:41" ht="15" thickBot="1" x14ac:dyDescent="0.35">
      <c r="C26" s="1" t="s">
        <v>35</v>
      </c>
      <c r="D26" s="12">
        <v>0</v>
      </c>
      <c r="E26" s="12">
        <v>69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31">
        <v>0</v>
      </c>
      <c r="M26" s="13">
        <f t="shared" si="0"/>
        <v>69</v>
      </c>
      <c r="N26" s="13">
        <v>9</v>
      </c>
      <c r="O26" s="32">
        <f t="shared" si="1"/>
        <v>69</v>
      </c>
      <c r="P26" s="32">
        <v>0</v>
      </c>
      <c r="Q26" s="32">
        <v>0</v>
      </c>
      <c r="R26" s="14">
        <f t="shared" si="2"/>
        <v>0</v>
      </c>
      <c r="S26" s="157">
        <v>9</v>
      </c>
      <c r="T26" s="158"/>
      <c r="U26" s="159">
        <v>9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80"/>
      <c r="AO26" s="80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ref="O27" si="3">M27+D27</f>
        <v>0</v>
      </c>
      <c r="P27" s="32">
        <v>0</v>
      </c>
      <c r="Q27" s="32">
        <v>0</v>
      </c>
      <c r="R27" s="33">
        <f t="shared" si="2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4">SUM(D13:D27)</f>
        <v>6</v>
      </c>
      <c r="E28" s="16">
        <f t="shared" si="4"/>
        <v>1188</v>
      </c>
      <c r="F28" s="16">
        <f t="shared" si="4"/>
        <v>0</v>
      </c>
      <c r="G28" s="16">
        <f t="shared" si="4"/>
        <v>0</v>
      </c>
      <c r="H28" s="16">
        <f t="shared" si="4"/>
        <v>0</v>
      </c>
      <c r="I28" s="16">
        <f t="shared" si="4"/>
        <v>0</v>
      </c>
      <c r="J28" s="16">
        <f t="shared" si="4"/>
        <v>0</v>
      </c>
      <c r="K28" s="16">
        <f t="shared" si="4"/>
        <v>0</v>
      </c>
      <c r="L28" s="16">
        <f t="shared" si="4"/>
        <v>0</v>
      </c>
      <c r="M28" s="16">
        <f t="shared" si="4"/>
        <v>1188</v>
      </c>
      <c r="N28" s="16">
        <f t="shared" si="4"/>
        <v>407</v>
      </c>
      <c r="O28" s="16">
        <f t="shared" si="4"/>
        <v>1194</v>
      </c>
      <c r="P28" s="16">
        <f t="shared" si="4"/>
        <v>0</v>
      </c>
      <c r="Q28" s="17"/>
      <c r="R28" s="14">
        <f t="shared" si="2"/>
        <v>0</v>
      </c>
      <c r="S28" s="227">
        <f>SUM(S13:T27)</f>
        <v>424</v>
      </c>
      <c r="T28" s="228"/>
      <c r="U28" s="227">
        <f>SUM(U13:V27)</f>
        <v>882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80"/>
      <c r="AO28" s="80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81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168</v>
      </c>
      <c r="E39" s="31">
        <v>1</v>
      </c>
      <c r="F39" s="31">
        <v>0</v>
      </c>
      <c r="G39" s="31">
        <v>1</v>
      </c>
      <c r="H39" s="31">
        <v>0</v>
      </c>
      <c r="I39" s="31">
        <v>0</v>
      </c>
      <c r="J39" s="31">
        <v>0</v>
      </c>
      <c r="K39" s="31">
        <v>0</v>
      </c>
      <c r="L39" s="31">
        <v>59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5">SUM(D39+H39+L39+P39+T39+X39+AB39)</f>
        <v>227</v>
      </c>
      <c r="AG39" s="32">
        <f>SUM(G39+K39+O39+S39+W39+AA39+AE39)</f>
        <v>1</v>
      </c>
      <c r="AH39" s="32">
        <f>AF39-AG39</f>
        <v>226</v>
      </c>
      <c r="AI39" s="36">
        <f t="shared" ref="AI39:AI54" si="6">IFERROR(SUM(E39,F39)/D39,0)</f>
        <v>5.9523809523809521E-3</v>
      </c>
      <c r="AJ39" s="36">
        <f t="shared" ref="AJ39:AJ54" si="7">IFERROR(SUM(I39,J39)/H39,0)</f>
        <v>0</v>
      </c>
      <c r="AK39" s="36">
        <f t="shared" ref="AK39:AK54" si="8">IFERROR(SUM(M39,N39)/L39,0)</f>
        <v>0</v>
      </c>
      <c r="AL39" s="36">
        <f t="shared" ref="AL39:AL54" si="9">IFERROR(SUM(Q39,R39)/P39,0)</f>
        <v>0</v>
      </c>
      <c r="AM39" s="36">
        <f t="shared" ref="AM39:AM54" si="10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18</v>
      </c>
      <c r="M40" s="31">
        <v>0</v>
      </c>
      <c r="N40" s="31">
        <v>0</v>
      </c>
      <c r="O40" s="31">
        <v>0</v>
      </c>
      <c r="P40" s="31">
        <v>42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5"/>
        <v>60</v>
      </c>
      <c r="AG40" s="32">
        <f t="shared" ref="AG40:AG53" si="11">SUM(G40+K40+O40+S40+W40+AA40+AE40)</f>
        <v>0</v>
      </c>
      <c r="AH40" s="32">
        <f t="shared" ref="AH40:AH53" si="12">AF40-AG40</f>
        <v>60</v>
      </c>
      <c r="AI40" s="36">
        <f t="shared" si="6"/>
        <v>0</v>
      </c>
      <c r="AJ40" s="36">
        <f t="shared" si="7"/>
        <v>0</v>
      </c>
      <c r="AK40" s="36">
        <f t="shared" si="8"/>
        <v>0</v>
      </c>
      <c r="AL40" s="36">
        <f t="shared" si="9"/>
        <v>0</v>
      </c>
      <c r="AM40" s="36">
        <f t="shared" si="10"/>
        <v>0</v>
      </c>
      <c r="AN40" s="37">
        <f t="shared" ref="AN40:AN53" si="13">IFERROR(SUM(Y40,Z40)/X40,0)</f>
        <v>0</v>
      </c>
      <c r="AO40" s="37">
        <f t="shared" ref="AO40:AO53" si="14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23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5"/>
        <v>23</v>
      </c>
      <c r="AG41" s="32">
        <f t="shared" si="11"/>
        <v>0</v>
      </c>
      <c r="AH41" s="32">
        <f t="shared" si="12"/>
        <v>23</v>
      </c>
      <c r="AI41" s="36">
        <f t="shared" si="6"/>
        <v>0</v>
      </c>
      <c r="AJ41" s="36">
        <f t="shared" si="7"/>
        <v>0</v>
      </c>
      <c r="AK41" s="36">
        <f t="shared" si="8"/>
        <v>0</v>
      </c>
      <c r="AL41" s="36">
        <f t="shared" si="9"/>
        <v>0</v>
      </c>
      <c r="AM41" s="36">
        <f t="shared" si="10"/>
        <v>0</v>
      </c>
      <c r="AN41" s="37">
        <f t="shared" si="13"/>
        <v>0</v>
      </c>
      <c r="AO41" s="37">
        <f t="shared" si="14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5"/>
        <v>0</v>
      </c>
      <c r="AG42" s="32">
        <f t="shared" si="11"/>
        <v>0</v>
      </c>
      <c r="AH42" s="32">
        <f t="shared" si="12"/>
        <v>0</v>
      </c>
      <c r="AI42" s="36">
        <f t="shared" si="6"/>
        <v>0</v>
      </c>
      <c r="AJ42" s="36">
        <f t="shared" si="7"/>
        <v>0</v>
      </c>
      <c r="AK42" s="36">
        <f t="shared" si="8"/>
        <v>0</v>
      </c>
      <c r="AL42" s="36">
        <f t="shared" si="9"/>
        <v>0</v>
      </c>
      <c r="AM42" s="36">
        <f t="shared" si="10"/>
        <v>0</v>
      </c>
      <c r="AN42" s="37">
        <f t="shared" si="13"/>
        <v>0</v>
      </c>
      <c r="AO42" s="37">
        <f t="shared" si="14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4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26</v>
      </c>
      <c r="AC43" s="31">
        <v>0</v>
      </c>
      <c r="AD43" s="31">
        <v>0</v>
      </c>
      <c r="AE43" s="31">
        <v>0</v>
      </c>
      <c r="AF43" s="32">
        <f t="shared" si="5"/>
        <v>30</v>
      </c>
      <c r="AG43" s="32">
        <f t="shared" si="11"/>
        <v>0</v>
      </c>
      <c r="AH43" s="32">
        <f t="shared" si="12"/>
        <v>30</v>
      </c>
      <c r="AI43" s="36">
        <f t="shared" si="6"/>
        <v>0</v>
      </c>
      <c r="AJ43" s="36">
        <f t="shared" si="7"/>
        <v>0</v>
      </c>
      <c r="AK43" s="36">
        <f t="shared" si="8"/>
        <v>0</v>
      </c>
      <c r="AL43" s="36">
        <f t="shared" si="9"/>
        <v>0</v>
      </c>
      <c r="AM43" s="36">
        <f t="shared" si="10"/>
        <v>0</v>
      </c>
      <c r="AN43" s="37">
        <f t="shared" si="13"/>
        <v>0</v>
      </c>
      <c r="AO43" s="37">
        <f t="shared" si="14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64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5"/>
        <v>64</v>
      </c>
      <c r="AG44" s="32">
        <f t="shared" si="11"/>
        <v>0</v>
      </c>
      <c r="AH44" s="32">
        <f t="shared" si="12"/>
        <v>64</v>
      </c>
      <c r="AI44" s="36">
        <f t="shared" si="6"/>
        <v>0</v>
      </c>
      <c r="AJ44" s="36">
        <f t="shared" si="7"/>
        <v>0</v>
      </c>
      <c r="AK44" s="36">
        <f t="shared" si="8"/>
        <v>0</v>
      </c>
      <c r="AL44" s="36">
        <f t="shared" si="9"/>
        <v>0</v>
      </c>
      <c r="AM44" s="36">
        <f t="shared" si="10"/>
        <v>0</v>
      </c>
      <c r="AN44" s="37">
        <f t="shared" si="13"/>
        <v>0</v>
      </c>
      <c r="AO44" s="37">
        <f t="shared" si="14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14</v>
      </c>
      <c r="AC45" s="12">
        <v>0</v>
      </c>
      <c r="AD45" s="12">
        <v>0</v>
      </c>
      <c r="AE45" s="12">
        <v>0</v>
      </c>
      <c r="AF45" s="32">
        <f t="shared" si="5"/>
        <v>14</v>
      </c>
      <c r="AG45" s="32">
        <f t="shared" si="11"/>
        <v>0</v>
      </c>
      <c r="AH45" s="32">
        <f t="shared" si="12"/>
        <v>14</v>
      </c>
      <c r="AI45" s="36">
        <f t="shared" si="6"/>
        <v>0</v>
      </c>
      <c r="AJ45" s="22">
        <f t="shared" si="7"/>
        <v>0</v>
      </c>
      <c r="AK45" s="22">
        <f t="shared" si="8"/>
        <v>0</v>
      </c>
      <c r="AL45" s="22">
        <f t="shared" si="9"/>
        <v>0</v>
      </c>
      <c r="AM45" s="22">
        <f t="shared" si="10"/>
        <v>0</v>
      </c>
      <c r="AN45" s="37">
        <f t="shared" si="13"/>
        <v>0</v>
      </c>
      <c r="AO45" s="23">
        <f t="shared" si="14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251</v>
      </c>
      <c r="AC46" s="12">
        <v>0</v>
      </c>
      <c r="AD46" s="12">
        <v>0</v>
      </c>
      <c r="AE46" s="12">
        <v>0</v>
      </c>
      <c r="AF46" s="32">
        <f t="shared" si="5"/>
        <v>251</v>
      </c>
      <c r="AG46" s="32">
        <f t="shared" si="11"/>
        <v>0</v>
      </c>
      <c r="AH46" s="32">
        <f t="shared" si="12"/>
        <v>251</v>
      </c>
      <c r="AI46" s="36">
        <f t="shared" si="6"/>
        <v>0</v>
      </c>
      <c r="AJ46" s="22">
        <f t="shared" si="7"/>
        <v>0</v>
      </c>
      <c r="AK46" s="22">
        <f t="shared" si="8"/>
        <v>0</v>
      </c>
      <c r="AL46" s="22">
        <f t="shared" si="9"/>
        <v>0</v>
      </c>
      <c r="AM46" s="22">
        <f t="shared" si="10"/>
        <v>0</v>
      </c>
      <c r="AN46" s="37">
        <f t="shared" si="13"/>
        <v>0</v>
      </c>
      <c r="AO46" s="23">
        <f t="shared" si="14"/>
        <v>0</v>
      </c>
    </row>
    <row r="47" spans="3:41" s="46" customFormat="1" ht="15" thickBot="1" x14ac:dyDescent="0.35">
      <c r="C47" s="30" t="s">
        <v>53</v>
      </c>
      <c r="D47" s="31">
        <v>117</v>
      </c>
      <c r="E47" s="50">
        <v>1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77</v>
      </c>
      <c r="M47" s="31">
        <v>3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5"/>
        <v>194</v>
      </c>
      <c r="AG47" s="32">
        <f t="shared" si="11"/>
        <v>0</v>
      </c>
      <c r="AH47" s="32">
        <f t="shared" si="12"/>
        <v>194</v>
      </c>
      <c r="AI47" s="36">
        <f t="shared" si="6"/>
        <v>8.5470085470085479E-3</v>
      </c>
      <c r="AJ47" s="36">
        <f t="shared" si="7"/>
        <v>0</v>
      </c>
      <c r="AK47" s="36">
        <f t="shared" si="8"/>
        <v>3.896103896103896E-2</v>
      </c>
      <c r="AL47" s="36">
        <f t="shared" si="9"/>
        <v>0</v>
      </c>
      <c r="AM47" s="36">
        <f t="shared" si="10"/>
        <v>0</v>
      </c>
      <c r="AN47" s="37">
        <f t="shared" si="13"/>
        <v>0</v>
      </c>
      <c r="AO47" s="37">
        <f t="shared" si="14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17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5"/>
        <v>17</v>
      </c>
      <c r="AG48" s="32">
        <f t="shared" si="11"/>
        <v>0</v>
      </c>
      <c r="AH48" s="32">
        <f t="shared" si="12"/>
        <v>17</v>
      </c>
      <c r="AI48" s="36">
        <f t="shared" si="6"/>
        <v>0</v>
      </c>
      <c r="AJ48" s="22">
        <f t="shared" si="7"/>
        <v>0</v>
      </c>
      <c r="AK48" s="22">
        <f t="shared" si="8"/>
        <v>0</v>
      </c>
      <c r="AL48" s="22">
        <f t="shared" si="9"/>
        <v>0</v>
      </c>
      <c r="AM48" s="22">
        <f t="shared" si="10"/>
        <v>0</v>
      </c>
      <c r="AN48" s="37">
        <f t="shared" si="13"/>
        <v>0</v>
      </c>
      <c r="AO48" s="23">
        <f t="shared" si="14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5"/>
        <v>0</v>
      </c>
      <c r="AG49" s="32">
        <f t="shared" si="11"/>
        <v>0</v>
      </c>
      <c r="AH49" s="32">
        <f t="shared" si="12"/>
        <v>0</v>
      </c>
      <c r="AI49" s="36">
        <f t="shared" si="6"/>
        <v>0</v>
      </c>
      <c r="AJ49" s="36">
        <f t="shared" si="7"/>
        <v>0</v>
      </c>
      <c r="AK49" s="36">
        <f t="shared" si="8"/>
        <v>0</v>
      </c>
      <c r="AL49" s="36">
        <f t="shared" si="9"/>
        <v>0</v>
      </c>
      <c r="AM49" s="36">
        <f t="shared" si="10"/>
        <v>0</v>
      </c>
      <c r="AN49" s="37">
        <f t="shared" si="13"/>
        <v>0</v>
      </c>
      <c r="AO49" s="37">
        <f t="shared" si="14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72</v>
      </c>
      <c r="AC50" s="12">
        <v>0</v>
      </c>
      <c r="AD50" s="12">
        <v>0</v>
      </c>
      <c r="AE50" s="12">
        <v>0</v>
      </c>
      <c r="AF50" s="32">
        <f t="shared" si="5"/>
        <v>72</v>
      </c>
      <c r="AG50" s="32">
        <f t="shared" si="11"/>
        <v>0</v>
      </c>
      <c r="AH50" s="32">
        <f t="shared" si="12"/>
        <v>72</v>
      </c>
      <c r="AI50" s="36">
        <f t="shared" si="6"/>
        <v>0</v>
      </c>
      <c r="AJ50" s="22">
        <f t="shared" si="7"/>
        <v>0</v>
      </c>
      <c r="AK50" s="22">
        <f t="shared" si="8"/>
        <v>0</v>
      </c>
      <c r="AL50" s="22">
        <f t="shared" si="9"/>
        <v>0</v>
      </c>
      <c r="AM50" s="22">
        <f t="shared" si="10"/>
        <v>0</v>
      </c>
      <c r="AN50" s="37">
        <f t="shared" si="13"/>
        <v>0</v>
      </c>
      <c r="AO50" s="23">
        <f t="shared" si="14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29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144</v>
      </c>
      <c r="AC51" s="24">
        <v>0</v>
      </c>
      <c r="AD51" s="24">
        <v>0</v>
      </c>
      <c r="AE51" s="24">
        <v>0</v>
      </c>
      <c r="AF51" s="32">
        <f t="shared" si="5"/>
        <v>173</v>
      </c>
      <c r="AG51" s="32">
        <f t="shared" si="11"/>
        <v>0</v>
      </c>
      <c r="AH51" s="32">
        <f t="shared" si="12"/>
        <v>173</v>
      </c>
      <c r="AI51" s="36">
        <f t="shared" si="6"/>
        <v>0</v>
      </c>
      <c r="AJ51" s="22">
        <f t="shared" si="7"/>
        <v>0</v>
      </c>
      <c r="AK51" s="22">
        <f t="shared" si="8"/>
        <v>0</v>
      </c>
      <c r="AL51" s="22">
        <f t="shared" si="9"/>
        <v>0</v>
      </c>
      <c r="AM51" s="22">
        <f t="shared" si="10"/>
        <v>0</v>
      </c>
      <c r="AN51" s="37">
        <f t="shared" si="13"/>
        <v>0</v>
      </c>
      <c r="AO51" s="23">
        <f t="shared" si="14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9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60</v>
      </c>
      <c r="AC52" s="12">
        <v>0</v>
      </c>
      <c r="AD52" s="12">
        <v>0</v>
      </c>
      <c r="AE52" s="12">
        <v>0</v>
      </c>
      <c r="AF52" s="32">
        <f t="shared" si="5"/>
        <v>69</v>
      </c>
      <c r="AG52" s="32">
        <f t="shared" si="11"/>
        <v>0</v>
      </c>
      <c r="AH52" s="32">
        <f t="shared" si="12"/>
        <v>69</v>
      </c>
      <c r="AI52" s="36">
        <f t="shared" si="6"/>
        <v>0</v>
      </c>
      <c r="AJ52" s="22">
        <f t="shared" si="7"/>
        <v>0</v>
      </c>
      <c r="AK52" s="22">
        <f t="shared" si="8"/>
        <v>0</v>
      </c>
      <c r="AL52" s="22">
        <f t="shared" si="9"/>
        <v>0</v>
      </c>
      <c r="AM52" s="22">
        <f t="shared" si="10"/>
        <v>0</v>
      </c>
      <c r="AN52" s="37">
        <f t="shared" si="13"/>
        <v>0</v>
      </c>
      <c r="AO52" s="23">
        <f t="shared" si="14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5"/>
        <v>0</v>
      </c>
      <c r="AG53" s="32">
        <f t="shared" si="11"/>
        <v>0</v>
      </c>
      <c r="AH53" s="32">
        <f t="shared" si="12"/>
        <v>0</v>
      </c>
      <c r="AI53" s="36">
        <f t="shared" si="6"/>
        <v>0</v>
      </c>
      <c r="AJ53" s="36">
        <f t="shared" si="7"/>
        <v>0</v>
      </c>
      <c r="AK53" s="36">
        <f t="shared" si="8"/>
        <v>0</v>
      </c>
      <c r="AL53" s="36">
        <f t="shared" si="9"/>
        <v>0</v>
      </c>
      <c r="AM53" s="36">
        <f t="shared" si="10"/>
        <v>0</v>
      </c>
      <c r="AN53" s="37">
        <f t="shared" si="13"/>
        <v>0</v>
      </c>
      <c r="AO53" s="37">
        <f t="shared" si="14"/>
        <v>0</v>
      </c>
    </row>
    <row r="54" spans="3:41" s="39" customFormat="1" ht="15" thickBot="1" x14ac:dyDescent="0.35">
      <c r="C54" s="1" t="s">
        <v>37</v>
      </c>
      <c r="D54" s="25">
        <f t="shared" ref="D54:W54" si="15">SUM(D39:D53)</f>
        <v>285</v>
      </c>
      <c r="E54" s="25">
        <f t="shared" si="15"/>
        <v>2</v>
      </c>
      <c r="F54" s="25">
        <f t="shared" si="15"/>
        <v>0</v>
      </c>
      <c r="G54" s="25">
        <f t="shared" si="15"/>
        <v>1</v>
      </c>
      <c r="H54" s="25">
        <f t="shared" si="15"/>
        <v>0</v>
      </c>
      <c r="I54" s="25">
        <f t="shared" si="15"/>
        <v>0</v>
      </c>
      <c r="J54" s="25">
        <f t="shared" si="15"/>
        <v>0</v>
      </c>
      <c r="K54" s="25">
        <f t="shared" si="15"/>
        <v>0</v>
      </c>
      <c r="L54" s="25">
        <f t="shared" si="15"/>
        <v>300</v>
      </c>
      <c r="M54" s="25">
        <f t="shared" si="15"/>
        <v>3</v>
      </c>
      <c r="N54" s="25">
        <f t="shared" si="15"/>
        <v>0</v>
      </c>
      <c r="O54" s="25">
        <f t="shared" si="15"/>
        <v>0</v>
      </c>
      <c r="P54" s="25">
        <f t="shared" si="15"/>
        <v>42</v>
      </c>
      <c r="Q54" s="25">
        <f t="shared" si="15"/>
        <v>0</v>
      </c>
      <c r="R54" s="25">
        <f t="shared" si="15"/>
        <v>0</v>
      </c>
      <c r="S54" s="25">
        <f t="shared" si="15"/>
        <v>0</v>
      </c>
      <c r="T54" s="25">
        <f t="shared" si="15"/>
        <v>0</v>
      </c>
      <c r="U54" s="25">
        <f t="shared" si="15"/>
        <v>0</v>
      </c>
      <c r="V54" s="25">
        <f t="shared" si="15"/>
        <v>0</v>
      </c>
      <c r="W54" s="25">
        <f t="shared" si="15"/>
        <v>0</v>
      </c>
      <c r="X54" s="25">
        <f t="shared" ref="X54:AH54" si="16">SUM(X39:X53)</f>
        <v>0</v>
      </c>
      <c r="Y54" s="25">
        <f t="shared" si="16"/>
        <v>0</v>
      </c>
      <c r="Z54" s="25">
        <f t="shared" si="16"/>
        <v>0</v>
      </c>
      <c r="AA54" s="25">
        <f t="shared" si="16"/>
        <v>0</v>
      </c>
      <c r="AB54" s="25">
        <f t="shared" si="16"/>
        <v>567</v>
      </c>
      <c r="AC54" s="25">
        <f t="shared" si="16"/>
        <v>0</v>
      </c>
      <c r="AD54" s="25">
        <f t="shared" si="16"/>
        <v>0</v>
      </c>
      <c r="AE54" s="25">
        <f t="shared" si="16"/>
        <v>0</v>
      </c>
      <c r="AF54" s="76">
        <f t="shared" si="16"/>
        <v>1194</v>
      </c>
      <c r="AG54" s="25">
        <f t="shared" si="16"/>
        <v>1</v>
      </c>
      <c r="AH54" s="25">
        <f t="shared" si="16"/>
        <v>1193</v>
      </c>
      <c r="AI54" s="58">
        <f t="shared" si="6"/>
        <v>7.0175438596491229E-3</v>
      </c>
      <c r="AJ54" s="59">
        <f t="shared" si="7"/>
        <v>0</v>
      </c>
      <c r="AK54" s="59">
        <f t="shared" si="8"/>
        <v>0.01</v>
      </c>
      <c r="AL54" s="59">
        <f t="shared" si="9"/>
        <v>0</v>
      </c>
      <c r="AM54" s="59">
        <f t="shared" si="10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</row>
    <row r="61" spans="3:41" ht="15" thickBot="1" x14ac:dyDescent="0.35">
      <c r="C61" s="28" t="s">
        <v>28</v>
      </c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</row>
    <row r="62" spans="3:41" ht="15" thickBot="1" x14ac:dyDescent="0.35">
      <c r="C62" s="28" t="s">
        <v>24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3:41" ht="15" thickBot="1" x14ac:dyDescent="0.35">
      <c r="C63" s="28" t="s">
        <v>52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</row>
    <row r="64" spans="3:41" ht="15" thickBot="1" x14ac:dyDescent="0.35">
      <c r="C64" s="28" t="s">
        <v>26</v>
      </c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</row>
    <row r="65" spans="3:15" ht="15" thickBot="1" x14ac:dyDescent="0.35">
      <c r="C65" s="28" t="s">
        <v>27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</row>
    <row r="66" spans="3:15" ht="15" thickBot="1" x14ac:dyDescent="0.35">
      <c r="C66" s="28" t="s">
        <v>29</v>
      </c>
      <c r="D66" s="226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</row>
    <row r="67" spans="3:15" ht="15" thickBot="1" x14ac:dyDescent="0.35">
      <c r="C67" s="28" t="s">
        <v>30</v>
      </c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3:15" s="46" customFormat="1" ht="15" thickBot="1" x14ac:dyDescent="0.35">
      <c r="C68" s="29" t="s">
        <v>53</v>
      </c>
      <c r="D68" s="219" t="s">
        <v>93</v>
      </c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</row>
    <row r="69" spans="3:15" ht="15" thickBot="1" x14ac:dyDescent="0.35">
      <c r="C69" s="28" t="s">
        <v>31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</row>
    <row r="70" spans="3:15" ht="15" thickBot="1" x14ac:dyDescent="0.35">
      <c r="C70" s="28" t="s">
        <v>32</v>
      </c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3:15" ht="15" thickBot="1" x14ac:dyDescent="0.35">
      <c r="C71" s="28" t="s">
        <v>33</v>
      </c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</row>
    <row r="72" spans="3:15" ht="15" thickBot="1" x14ac:dyDescent="0.35">
      <c r="C72" s="28" t="s">
        <v>34</v>
      </c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</row>
    <row r="73" spans="3:15" ht="15" thickBot="1" x14ac:dyDescent="0.35">
      <c r="C73" s="29" t="s">
        <v>35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3:15" ht="15" thickBot="1" x14ac:dyDescent="0.35">
      <c r="C74" s="29" t="s">
        <v>36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</row>
    <row r="75" spans="3:15" x14ac:dyDescent="0.3">
      <c r="C75" s="61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3:15" ht="57.6" x14ac:dyDescent="0.3">
      <c r="C76" s="66" t="s">
        <v>69</v>
      </c>
      <c r="D76" s="67" t="s">
        <v>71</v>
      </c>
      <c r="E76" s="70" t="s">
        <v>70</v>
      </c>
      <c r="F76" s="73" t="s">
        <v>73</v>
      </c>
      <c r="G76" s="223" t="s">
        <v>94</v>
      </c>
      <c r="H76" s="224"/>
      <c r="I76" s="224"/>
      <c r="J76" s="224"/>
      <c r="K76" s="224"/>
      <c r="L76" s="224"/>
      <c r="M76" s="224"/>
      <c r="N76" s="224"/>
      <c r="O76" s="225"/>
    </row>
    <row r="77" spans="3:15" x14ac:dyDescent="0.3">
      <c r="C77" s="68" t="s">
        <v>23</v>
      </c>
      <c r="D77" s="71">
        <v>0</v>
      </c>
      <c r="E77" s="71">
        <v>0</v>
      </c>
      <c r="F77" s="72">
        <v>0</v>
      </c>
      <c r="G77" s="119"/>
      <c r="H77" s="120"/>
      <c r="I77" s="120"/>
      <c r="J77" s="120"/>
      <c r="K77" s="120"/>
      <c r="L77" s="120"/>
      <c r="M77" s="120"/>
      <c r="N77" s="120"/>
      <c r="O77" s="121"/>
    </row>
    <row r="78" spans="3:15" x14ac:dyDescent="0.3">
      <c r="C78" s="68" t="s">
        <v>28</v>
      </c>
      <c r="D78" s="71">
        <v>0</v>
      </c>
      <c r="E78" s="71">
        <v>0</v>
      </c>
      <c r="F78" s="72">
        <v>0</v>
      </c>
      <c r="G78" s="119"/>
      <c r="H78" s="120"/>
      <c r="I78" s="120"/>
      <c r="J78" s="120"/>
      <c r="K78" s="120"/>
      <c r="L78" s="120"/>
      <c r="M78" s="120"/>
      <c r="N78" s="120"/>
      <c r="O78" s="121"/>
    </row>
    <row r="79" spans="3:15" x14ac:dyDescent="0.3">
      <c r="C79" s="69" t="s">
        <v>24</v>
      </c>
      <c r="D79" s="71">
        <v>0</v>
      </c>
      <c r="E79" s="71">
        <v>0</v>
      </c>
      <c r="F79" s="72">
        <v>0</v>
      </c>
      <c r="G79" s="119"/>
      <c r="H79" s="120"/>
      <c r="I79" s="120"/>
      <c r="J79" s="120"/>
      <c r="K79" s="120"/>
      <c r="L79" s="120"/>
      <c r="M79" s="120"/>
      <c r="N79" s="120"/>
      <c r="O79" s="121"/>
    </row>
    <row r="80" spans="3:15" x14ac:dyDescent="0.3">
      <c r="C80" s="68" t="s">
        <v>52</v>
      </c>
      <c r="D80" s="71">
        <v>0</v>
      </c>
      <c r="E80" s="71">
        <v>0</v>
      </c>
      <c r="F80" s="72">
        <v>0</v>
      </c>
      <c r="G80" s="119"/>
      <c r="H80" s="120"/>
      <c r="I80" s="120"/>
      <c r="J80" s="120"/>
      <c r="K80" s="120"/>
      <c r="L80" s="120"/>
      <c r="M80" s="120"/>
      <c r="N80" s="120"/>
      <c r="O80" s="121"/>
    </row>
    <row r="81" spans="3:15" x14ac:dyDescent="0.3">
      <c r="C81" s="68" t="s">
        <v>26</v>
      </c>
      <c r="D81" s="71">
        <v>0</v>
      </c>
      <c r="E81" s="71">
        <v>0</v>
      </c>
      <c r="F81" s="72">
        <v>0</v>
      </c>
      <c r="G81" s="119"/>
      <c r="H81" s="120"/>
      <c r="I81" s="120"/>
      <c r="J81" s="120"/>
      <c r="K81" s="120"/>
      <c r="L81" s="120"/>
      <c r="M81" s="120"/>
      <c r="N81" s="120"/>
      <c r="O81" s="121"/>
    </row>
    <row r="82" spans="3:15" x14ac:dyDescent="0.3">
      <c r="C82" s="68" t="s">
        <v>27</v>
      </c>
      <c r="D82" s="71">
        <v>0</v>
      </c>
      <c r="E82" s="71">
        <v>0</v>
      </c>
      <c r="F82" s="72">
        <v>0</v>
      </c>
      <c r="G82" s="119"/>
      <c r="H82" s="120"/>
      <c r="I82" s="120"/>
      <c r="J82" s="120"/>
      <c r="K82" s="120"/>
      <c r="L82" s="120"/>
      <c r="M82" s="120"/>
      <c r="N82" s="120"/>
      <c r="O82" s="121"/>
    </row>
    <row r="83" spans="3:15" x14ac:dyDescent="0.3">
      <c r="C83" s="66" t="s">
        <v>29</v>
      </c>
      <c r="D83" s="71">
        <v>0</v>
      </c>
      <c r="E83" s="71">
        <v>0</v>
      </c>
      <c r="F83" s="72">
        <v>0</v>
      </c>
      <c r="G83" s="119"/>
      <c r="H83" s="120"/>
      <c r="I83" s="120"/>
      <c r="J83" s="120"/>
      <c r="K83" s="120"/>
      <c r="L83" s="120"/>
      <c r="M83" s="120"/>
      <c r="N83" s="120"/>
      <c r="O83" s="121"/>
    </row>
    <row r="84" spans="3:15" x14ac:dyDescent="0.3">
      <c r="C84" s="66" t="s">
        <v>30</v>
      </c>
      <c r="D84" s="71">
        <v>0</v>
      </c>
      <c r="E84" s="71">
        <v>0</v>
      </c>
      <c r="F84" s="72">
        <v>0</v>
      </c>
      <c r="G84" s="119"/>
      <c r="H84" s="120"/>
      <c r="I84" s="120"/>
      <c r="J84" s="120"/>
      <c r="K84" s="120"/>
      <c r="L84" s="120"/>
      <c r="M84" s="120"/>
      <c r="N84" s="120"/>
      <c r="O84" s="121"/>
    </row>
    <row r="85" spans="3:15" x14ac:dyDescent="0.3">
      <c r="C85" s="69" t="s">
        <v>53</v>
      </c>
      <c r="D85" s="71">
        <v>0</v>
      </c>
      <c r="E85" s="71">
        <v>0</v>
      </c>
      <c r="F85" s="72">
        <v>0</v>
      </c>
      <c r="G85" s="119"/>
      <c r="H85" s="120"/>
      <c r="I85" s="120"/>
      <c r="J85" s="120"/>
      <c r="K85" s="120"/>
      <c r="L85" s="120"/>
      <c r="M85" s="120"/>
      <c r="N85" s="120"/>
      <c r="O85" s="121"/>
    </row>
    <row r="86" spans="3:15" x14ac:dyDescent="0.3">
      <c r="C86" s="66" t="s">
        <v>31</v>
      </c>
      <c r="D86" s="71">
        <v>0</v>
      </c>
      <c r="E86" s="71">
        <v>0</v>
      </c>
      <c r="F86" s="72">
        <v>0</v>
      </c>
      <c r="G86" s="125"/>
      <c r="H86" s="126"/>
      <c r="I86" s="126"/>
      <c r="J86" s="126"/>
      <c r="K86" s="126"/>
      <c r="L86" s="126"/>
      <c r="M86" s="126"/>
      <c r="N86" s="126"/>
      <c r="O86" s="127"/>
    </row>
    <row r="87" spans="3:15" x14ac:dyDescent="0.3">
      <c r="C87" s="68" t="s">
        <v>32</v>
      </c>
      <c r="D87" s="71">
        <v>0</v>
      </c>
      <c r="E87" s="71">
        <v>0</v>
      </c>
      <c r="F87" s="72">
        <v>0</v>
      </c>
      <c r="G87" s="122"/>
      <c r="H87" s="123"/>
      <c r="I87" s="123"/>
      <c r="J87" s="123"/>
      <c r="K87" s="123"/>
      <c r="L87" s="123"/>
      <c r="M87" s="123"/>
      <c r="N87" s="123"/>
      <c r="O87" s="124"/>
    </row>
    <row r="88" spans="3:15" x14ac:dyDescent="0.3">
      <c r="C88" s="66" t="s">
        <v>33</v>
      </c>
      <c r="D88" s="71">
        <v>0</v>
      </c>
      <c r="E88" s="71">
        <v>0</v>
      </c>
      <c r="F88" s="72">
        <v>0</v>
      </c>
      <c r="G88" s="122"/>
      <c r="H88" s="123"/>
      <c r="I88" s="123"/>
      <c r="J88" s="123"/>
      <c r="K88" s="123"/>
      <c r="L88" s="123"/>
      <c r="M88" s="123"/>
      <c r="N88" s="123"/>
      <c r="O88" s="124"/>
    </row>
    <row r="89" spans="3:15" x14ac:dyDescent="0.3">
      <c r="C89" s="66" t="s">
        <v>34</v>
      </c>
      <c r="D89" s="71">
        <v>0</v>
      </c>
      <c r="E89" s="71">
        <v>0</v>
      </c>
      <c r="F89" s="72">
        <v>0</v>
      </c>
      <c r="G89" s="122"/>
      <c r="H89" s="123"/>
      <c r="I89" s="123"/>
      <c r="J89" s="123"/>
      <c r="K89" s="123"/>
      <c r="L89" s="123"/>
      <c r="M89" s="123"/>
      <c r="N89" s="123"/>
      <c r="O89" s="124"/>
    </row>
    <row r="90" spans="3:15" x14ac:dyDescent="0.3">
      <c r="C90" s="66" t="s">
        <v>35</v>
      </c>
      <c r="D90" s="71">
        <v>0</v>
      </c>
      <c r="E90" s="71">
        <v>0</v>
      </c>
      <c r="F90" s="72">
        <v>2</v>
      </c>
      <c r="G90" s="119"/>
      <c r="H90" s="120"/>
      <c r="I90" s="120"/>
      <c r="J90" s="120"/>
      <c r="K90" s="120"/>
      <c r="L90" s="120"/>
      <c r="M90" s="120"/>
      <c r="N90" s="120"/>
      <c r="O90" s="121"/>
    </row>
    <row r="91" spans="3:15" x14ac:dyDescent="0.3">
      <c r="C91" s="68" t="s">
        <v>36</v>
      </c>
      <c r="D91" s="71">
        <v>0</v>
      </c>
      <c r="E91" s="71">
        <v>0</v>
      </c>
      <c r="F91" s="72">
        <v>0</v>
      </c>
      <c r="G91" s="122"/>
      <c r="H91" s="123"/>
      <c r="I91" s="123"/>
      <c r="J91" s="123"/>
      <c r="K91" s="123"/>
      <c r="L91" s="123"/>
      <c r="M91" s="123"/>
      <c r="N91" s="123"/>
      <c r="O91" s="124"/>
    </row>
    <row r="92" spans="3:15" x14ac:dyDescent="0.3">
      <c r="C92" s="68" t="s">
        <v>37</v>
      </c>
      <c r="D92" s="74">
        <f>SUM(D77:D91)</f>
        <v>0</v>
      </c>
      <c r="E92" s="74">
        <f>SUM(E77:E91)</f>
        <v>0</v>
      </c>
      <c r="F92" s="75">
        <v>0</v>
      </c>
      <c r="G92" s="128"/>
      <c r="H92" s="129"/>
      <c r="I92" s="129"/>
      <c r="J92" s="129"/>
      <c r="K92" s="129"/>
      <c r="L92" s="129"/>
      <c r="M92" s="129"/>
      <c r="N92" s="129"/>
      <c r="O92" s="130"/>
    </row>
    <row r="93" spans="3:15" x14ac:dyDescent="0.3">
      <c r="C93" s="61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26" t="s">
        <v>27</v>
      </c>
      <c r="D102" s="112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</row>
    <row r="103" spans="3:15" ht="15" thickBot="1" x14ac:dyDescent="0.35">
      <c r="C103" s="26" t="s">
        <v>29</v>
      </c>
      <c r="D103" s="117" t="s">
        <v>95</v>
      </c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 t="s">
        <v>91</v>
      </c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97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96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96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56" t="s">
        <v>78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15" thickBot="1" x14ac:dyDescent="0.35">
      <c r="C124" s="28" t="s">
        <v>53</v>
      </c>
      <c r="D124" s="41">
        <v>0</v>
      </c>
      <c r="E124" s="42"/>
      <c r="F124" s="41">
        <v>0</v>
      </c>
      <c r="G124" s="42"/>
      <c r="H124" s="42"/>
      <c r="I124" s="41"/>
      <c r="J124" s="44">
        <v>0</v>
      </c>
      <c r="K124" s="42"/>
      <c r="L124" s="44">
        <v>0</v>
      </c>
      <c r="M124" s="42"/>
      <c r="N124" s="42"/>
      <c r="O124" s="29"/>
      <c r="P124" s="44">
        <v>0</v>
      </c>
      <c r="Q124" s="42"/>
      <c r="R124" s="44">
        <v>0</v>
      </c>
      <c r="S124" s="42"/>
      <c r="T124" s="42"/>
      <c r="U124" s="29"/>
    </row>
    <row r="125" spans="1:21" ht="15" thickBot="1" x14ac:dyDescent="0.35">
      <c r="C125" s="28" t="s">
        <v>31</v>
      </c>
      <c r="D125" s="42"/>
      <c r="E125" s="42"/>
      <c r="F125" s="41">
        <v>0</v>
      </c>
      <c r="G125" s="42"/>
      <c r="H125" s="42"/>
      <c r="I125" s="41"/>
      <c r="J125" s="42"/>
      <c r="K125" s="42"/>
      <c r="L125" s="44">
        <v>0</v>
      </c>
      <c r="M125" s="42"/>
      <c r="N125" s="42"/>
      <c r="O125" s="91"/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0</v>
      </c>
      <c r="G126" s="42"/>
      <c r="H126" s="45"/>
      <c r="I126" s="41"/>
      <c r="J126" s="42"/>
      <c r="K126" s="42"/>
      <c r="L126" s="44">
        <v>0</v>
      </c>
      <c r="M126" s="42"/>
      <c r="N126" s="42"/>
      <c r="O126" s="29"/>
      <c r="P126" s="42"/>
      <c r="Q126" s="42"/>
      <c r="R126" s="44">
        <v>0</v>
      </c>
      <c r="S126" s="42"/>
      <c r="T126" s="42"/>
      <c r="U126" s="29"/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1</v>
      </c>
      <c r="E129" s="42"/>
      <c r="F129" s="41">
        <v>0</v>
      </c>
      <c r="G129" s="42"/>
      <c r="H129" s="42"/>
      <c r="I129" s="41" t="s">
        <v>92</v>
      </c>
      <c r="J129" s="44">
        <v>1</v>
      </c>
      <c r="K129" s="42"/>
      <c r="L129" s="44">
        <v>0</v>
      </c>
      <c r="M129" s="42"/>
      <c r="N129" s="42"/>
      <c r="O129" s="29" t="s">
        <v>92</v>
      </c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1</v>
      </c>
      <c r="G130" s="42"/>
      <c r="H130" s="42"/>
      <c r="I130" s="90" t="s">
        <v>98</v>
      </c>
      <c r="J130" s="90">
        <v>2</v>
      </c>
      <c r="K130" s="42"/>
      <c r="L130" s="44">
        <v>0</v>
      </c>
      <c r="M130" s="42"/>
      <c r="N130" s="42"/>
      <c r="O130" s="91" t="s">
        <v>98</v>
      </c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D72:O72"/>
    <mergeCell ref="D67:O67"/>
    <mergeCell ref="D68:O68"/>
    <mergeCell ref="D61:O61"/>
    <mergeCell ref="D63:O63"/>
    <mergeCell ref="C59:O59"/>
    <mergeCell ref="D60:O60"/>
    <mergeCell ref="D69:O69"/>
    <mergeCell ref="D71:O71"/>
    <mergeCell ref="D70:O70"/>
    <mergeCell ref="D36:G37"/>
    <mergeCell ref="H36:K37"/>
    <mergeCell ref="L36:O37"/>
    <mergeCell ref="P36:S37"/>
    <mergeCell ref="T36:W37"/>
    <mergeCell ref="X36:AA37"/>
    <mergeCell ref="D64:O64"/>
    <mergeCell ref="D65:O65"/>
    <mergeCell ref="D66:O66"/>
    <mergeCell ref="D62:O62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5" priority="3" operator="greaterThan">
      <formula>0.01</formula>
    </cfRule>
  </conditionalFormatting>
  <conditionalFormatting sqref="AI39:AM56 AO39:AO56 AN54:AN56">
    <cfRule type="cellIs" dxfId="4" priority="2" operator="greaterThan">
      <formula>0.05</formula>
    </cfRule>
  </conditionalFormatting>
  <conditionalFormatting sqref="AN39:AN53">
    <cfRule type="cellIs" dxfId="3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130"/>
  <sheetViews>
    <sheetView tabSelected="1" zoomScale="90" zoomScaleNormal="90" workbookViewId="0">
      <selection activeCell="C100" sqref="C100"/>
    </sheetView>
  </sheetViews>
  <sheetFormatPr defaultColWidth="8.5546875" defaultRowHeight="14.4" x14ac:dyDescent="0.3"/>
  <cols>
    <col min="1" max="1" width="26" style="56" customWidth="1"/>
    <col min="2" max="2" width="8.5546875" style="56"/>
    <col min="3" max="3" width="18.44140625" style="56" customWidth="1"/>
    <col min="4" max="4" width="13.44140625" style="56" customWidth="1"/>
    <col min="5" max="5" width="22.44140625" style="56" customWidth="1"/>
    <col min="6" max="6" width="18.44140625" style="56" customWidth="1"/>
    <col min="7" max="7" width="15" style="56" customWidth="1"/>
    <col min="8" max="8" width="14.5546875" style="56" customWidth="1"/>
    <col min="9" max="9" width="12.5546875" style="56" customWidth="1"/>
    <col min="10" max="10" width="19.5546875" style="56" customWidth="1"/>
    <col min="11" max="11" width="14.5546875" style="56" customWidth="1"/>
    <col min="12" max="12" width="18.5546875" style="56" customWidth="1"/>
    <col min="13" max="13" width="13.5546875" style="56" customWidth="1"/>
    <col min="14" max="14" width="18.5546875" style="56" customWidth="1"/>
    <col min="15" max="15" width="26.5546875" style="56" customWidth="1"/>
    <col min="16" max="16" width="19" style="56" customWidth="1"/>
    <col min="17" max="17" width="18.44140625" style="56" customWidth="1"/>
    <col min="18" max="18" width="21.5546875" style="56" customWidth="1"/>
    <col min="19" max="20" width="8.5546875" style="56"/>
    <col min="21" max="21" width="16.5546875" style="56" customWidth="1"/>
    <col min="22" max="39" width="8.5546875" style="56"/>
    <col min="40" max="40" width="13.44140625" style="56" customWidth="1"/>
    <col min="41" max="41" width="12.44140625" style="56" customWidth="1"/>
    <col min="42" max="16384" width="8.5546875" style="56"/>
  </cols>
  <sheetData>
    <row r="1" spans="3:41" ht="15" thickBot="1" x14ac:dyDescent="0.35">
      <c r="C1" s="1" t="s">
        <v>0</v>
      </c>
      <c r="D1" s="161" t="s">
        <v>99</v>
      </c>
      <c r="E1" s="162"/>
    </row>
    <row r="2" spans="3:41" ht="15" thickBot="1" x14ac:dyDescent="0.35">
      <c r="C2" s="1" t="s">
        <v>1</v>
      </c>
      <c r="D2" s="163" t="s">
        <v>83</v>
      </c>
      <c r="E2" s="164"/>
    </row>
    <row r="3" spans="3:41" ht="15" thickBot="1" x14ac:dyDescent="0.35">
      <c r="C3" s="1" t="s">
        <v>2</v>
      </c>
      <c r="D3" s="165" t="s">
        <v>74</v>
      </c>
      <c r="E3" s="164"/>
      <c r="I3" s="55"/>
      <c r="J3" s="55"/>
      <c r="K3" s="55"/>
      <c r="L3" s="55"/>
      <c r="M3" s="55"/>
      <c r="N3" s="55"/>
    </row>
    <row r="4" spans="3:41" x14ac:dyDescent="0.3">
      <c r="I4" s="55"/>
      <c r="J4" s="55"/>
      <c r="K4" s="55"/>
      <c r="L4" s="55"/>
      <c r="M4" s="55"/>
      <c r="N4" s="55"/>
    </row>
    <row r="5" spans="3:41" x14ac:dyDescent="0.3">
      <c r="I5" s="55"/>
      <c r="J5" s="55"/>
      <c r="K5" s="55"/>
      <c r="L5" s="55"/>
      <c r="M5" s="55"/>
      <c r="N5" s="55"/>
    </row>
    <row r="6" spans="3:41" x14ac:dyDescent="0.3">
      <c r="I6" s="55"/>
      <c r="J6" s="55"/>
      <c r="K6" s="55"/>
      <c r="L6" s="55"/>
      <c r="M6" s="55"/>
      <c r="N6" s="55"/>
    </row>
    <row r="8" spans="3:41" ht="18" x14ac:dyDescent="0.35">
      <c r="C8" s="168" t="s">
        <v>3</v>
      </c>
      <c r="D8" s="169"/>
    </row>
    <row r="9" spans="3:41" ht="15" thickBot="1" x14ac:dyDescent="0.35"/>
    <row r="10" spans="3:41" ht="60" customHeight="1" thickBot="1" x14ac:dyDescent="0.35">
      <c r="C10" s="2" t="s">
        <v>4</v>
      </c>
      <c r="D10" s="170" t="s">
        <v>5</v>
      </c>
      <c r="E10" s="172" t="s">
        <v>6</v>
      </c>
      <c r="F10" s="173"/>
      <c r="G10" s="173"/>
      <c r="H10" s="173"/>
      <c r="I10" s="173"/>
      <c r="J10" s="173"/>
      <c r="K10" s="174"/>
      <c r="L10" s="178" t="s">
        <v>7</v>
      </c>
      <c r="M10" s="178" t="s">
        <v>8</v>
      </c>
      <c r="N10" s="178" t="s">
        <v>9</v>
      </c>
      <c r="O10" s="180" t="s">
        <v>10</v>
      </c>
      <c r="P10" s="180" t="s">
        <v>11</v>
      </c>
      <c r="Q10" s="180" t="s">
        <v>12</v>
      </c>
      <c r="R10" s="166" t="s">
        <v>13</v>
      </c>
      <c r="S10" s="133" t="s">
        <v>14</v>
      </c>
      <c r="T10" s="134"/>
      <c r="U10" s="139" t="s">
        <v>15</v>
      </c>
      <c r="V10" s="140"/>
      <c r="W10" s="145" t="s">
        <v>16</v>
      </c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7"/>
    </row>
    <row r="11" spans="3:41" ht="15" thickBot="1" x14ac:dyDescent="0.35">
      <c r="C11" s="3"/>
      <c r="D11" s="171"/>
      <c r="E11" s="175"/>
      <c r="F11" s="176"/>
      <c r="G11" s="176"/>
      <c r="H11" s="176"/>
      <c r="I11" s="176"/>
      <c r="J11" s="176"/>
      <c r="K11" s="177"/>
      <c r="L11" s="179"/>
      <c r="M11" s="179"/>
      <c r="N11" s="179"/>
      <c r="O11" s="181"/>
      <c r="P11" s="181"/>
      <c r="Q11" s="181"/>
      <c r="R11" s="167"/>
      <c r="S11" s="135"/>
      <c r="T11" s="136"/>
      <c r="U11" s="141"/>
      <c r="V11" s="142"/>
      <c r="W11" s="148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50"/>
    </row>
    <row r="12" spans="3:41" ht="29.4" thickBot="1" x14ac:dyDescent="0.35">
      <c r="C12" s="3"/>
      <c r="D12" s="4"/>
      <c r="E12" s="5" t="s">
        <v>17</v>
      </c>
      <c r="F12" s="40" t="s">
        <v>18</v>
      </c>
      <c r="G12" s="94" t="s">
        <v>19</v>
      </c>
      <c r="H12" s="7" t="s">
        <v>20</v>
      </c>
      <c r="I12" s="5" t="s">
        <v>21</v>
      </c>
      <c r="J12" s="40" t="s">
        <v>61</v>
      </c>
      <c r="K12" s="5" t="s">
        <v>22</v>
      </c>
      <c r="L12" s="4"/>
      <c r="M12" s="4"/>
      <c r="N12" s="8"/>
      <c r="O12" s="5"/>
      <c r="P12" s="9"/>
      <c r="Q12" s="10"/>
      <c r="R12" s="11"/>
      <c r="S12" s="137"/>
      <c r="T12" s="138"/>
      <c r="U12" s="143"/>
      <c r="V12" s="144"/>
      <c r="W12" s="151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</row>
    <row r="13" spans="3:41" s="46" customFormat="1" ht="15" thickBot="1" x14ac:dyDescent="0.35">
      <c r="C13" s="30" t="s">
        <v>23</v>
      </c>
      <c r="D13" s="31">
        <v>0</v>
      </c>
      <c r="E13" s="31">
        <v>0</v>
      </c>
      <c r="F13" s="34">
        <v>0</v>
      </c>
      <c r="G13" s="53">
        <v>0</v>
      </c>
      <c r="H13" s="35">
        <v>0</v>
      </c>
      <c r="I13" s="31">
        <v>0</v>
      </c>
      <c r="J13" s="31">
        <v>0</v>
      </c>
      <c r="K13" s="31">
        <v>0</v>
      </c>
      <c r="L13" s="31">
        <v>0</v>
      </c>
      <c r="M13" s="32">
        <f t="shared" ref="M13:M27" si="0">SUM(E13:K13)-L13</f>
        <v>0</v>
      </c>
      <c r="N13" s="32">
        <v>0</v>
      </c>
      <c r="O13" s="32">
        <f>M13+D13</f>
        <v>0</v>
      </c>
      <c r="P13" s="32">
        <v>0</v>
      </c>
      <c r="Q13" s="32">
        <v>0</v>
      </c>
      <c r="R13" s="33">
        <f>IFERROR(L13/M13,0)</f>
        <v>0</v>
      </c>
      <c r="S13" s="199">
        <v>0</v>
      </c>
      <c r="T13" s="200"/>
      <c r="U13" s="201">
        <v>0</v>
      </c>
      <c r="V13" s="202"/>
      <c r="W13" s="154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57"/>
      <c r="AO13" s="57"/>
    </row>
    <row r="14" spans="3:41" s="46" customFormat="1" ht="15" thickBot="1" x14ac:dyDescent="0.35">
      <c r="C14" s="30" t="s">
        <v>28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2">
        <f t="shared" si="0"/>
        <v>0</v>
      </c>
      <c r="N14" s="32">
        <v>0</v>
      </c>
      <c r="O14" s="32">
        <f>M14+D14</f>
        <v>0</v>
      </c>
      <c r="P14" s="48">
        <v>0</v>
      </c>
      <c r="Q14" s="48">
        <v>0</v>
      </c>
      <c r="R14" s="33">
        <f t="shared" ref="R14:R28" si="1">IFERROR(L14/M14,0)</f>
        <v>0</v>
      </c>
      <c r="S14" s="199">
        <v>0</v>
      </c>
      <c r="T14" s="200"/>
      <c r="U14" s="201">
        <v>0</v>
      </c>
      <c r="V14" s="202"/>
      <c r="W14" s="154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6"/>
      <c r="AN14" s="57"/>
      <c r="AO14" s="57"/>
    </row>
    <row r="15" spans="3:41" s="46" customFormat="1" ht="15" thickBot="1" x14ac:dyDescent="0.35">
      <c r="C15" s="49" t="s">
        <v>24</v>
      </c>
      <c r="D15" s="51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47">
        <v>0</v>
      </c>
      <c r="M15" s="32">
        <f t="shared" si="0"/>
        <v>0</v>
      </c>
      <c r="N15" s="32">
        <v>0</v>
      </c>
      <c r="O15" s="32">
        <f>M15+D15</f>
        <v>0</v>
      </c>
      <c r="P15" s="32">
        <v>0</v>
      </c>
      <c r="Q15" s="32">
        <v>0</v>
      </c>
      <c r="R15" s="33">
        <f>IFERROR(L19/M15,0)</f>
        <v>0</v>
      </c>
      <c r="S15" s="199">
        <v>0</v>
      </c>
      <c r="T15" s="200"/>
      <c r="U15" s="201">
        <v>0</v>
      </c>
      <c r="V15" s="202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57"/>
      <c r="AO15" s="57"/>
    </row>
    <row r="16" spans="3:41" s="46" customFormat="1" ht="15" thickBot="1" x14ac:dyDescent="0.35">
      <c r="C16" s="30" t="s">
        <v>25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2">
        <f t="shared" si="0"/>
        <v>0</v>
      </c>
      <c r="N16" s="48">
        <v>0</v>
      </c>
      <c r="O16" s="32">
        <f t="shared" ref="O16:O27" si="2">M16+D16</f>
        <v>0</v>
      </c>
      <c r="P16" s="32">
        <v>0</v>
      </c>
      <c r="Q16" s="32">
        <v>0</v>
      </c>
      <c r="R16" s="33">
        <f t="shared" si="1"/>
        <v>0</v>
      </c>
      <c r="S16" s="199">
        <v>0</v>
      </c>
      <c r="T16" s="200"/>
      <c r="U16" s="201">
        <v>0</v>
      </c>
      <c r="V16" s="202"/>
      <c r="W16" s="154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57"/>
      <c r="AO16" s="57"/>
    </row>
    <row r="17" spans="3:41" s="46" customFormat="1" ht="15" thickBot="1" x14ac:dyDescent="0.35">
      <c r="C17" s="30" t="s">
        <v>26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f t="shared" si="0"/>
        <v>0</v>
      </c>
      <c r="N17" s="32">
        <v>0</v>
      </c>
      <c r="O17" s="32">
        <f t="shared" si="2"/>
        <v>0</v>
      </c>
      <c r="P17" s="32">
        <v>0</v>
      </c>
      <c r="Q17" s="32">
        <v>0</v>
      </c>
      <c r="R17" s="33">
        <f t="shared" si="1"/>
        <v>0</v>
      </c>
      <c r="S17" s="199">
        <v>0</v>
      </c>
      <c r="T17" s="200"/>
      <c r="U17" s="201">
        <v>0</v>
      </c>
      <c r="V17" s="202"/>
      <c r="W17" s="154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57"/>
      <c r="AO17" s="57"/>
    </row>
    <row r="18" spans="3:41" s="46" customFormat="1" ht="15" thickBot="1" x14ac:dyDescent="0.35">
      <c r="C18" s="30" t="s">
        <v>27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2">
        <f t="shared" si="0"/>
        <v>0</v>
      </c>
      <c r="N18" s="32">
        <v>0</v>
      </c>
      <c r="O18" s="32">
        <f t="shared" si="2"/>
        <v>0</v>
      </c>
      <c r="P18" s="32">
        <v>0</v>
      </c>
      <c r="Q18" s="32">
        <v>0</v>
      </c>
      <c r="R18" s="33">
        <f t="shared" si="1"/>
        <v>0</v>
      </c>
      <c r="S18" s="199">
        <v>0</v>
      </c>
      <c r="T18" s="200"/>
      <c r="U18" s="201">
        <v>0</v>
      </c>
      <c r="V18" s="202"/>
      <c r="W18" s="154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57"/>
      <c r="AO18" s="57"/>
    </row>
    <row r="19" spans="3:41" ht="15" thickBot="1" x14ac:dyDescent="0.35">
      <c r="C19" s="1" t="s">
        <v>29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2">
        <f t="shared" si="0"/>
        <v>0</v>
      </c>
      <c r="N19" s="13">
        <v>0</v>
      </c>
      <c r="O19" s="32">
        <f t="shared" si="2"/>
        <v>0</v>
      </c>
      <c r="P19" s="32">
        <v>0</v>
      </c>
      <c r="Q19" s="32">
        <v>0</v>
      </c>
      <c r="R19" s="14">
        <f>IFERROR(#REF!/M19,0)</f>
        <v>0</v>
      </c>
      <c r="S19" s="157">
        <v>0</v>
      </c>
      <c r="T19" s="158"/>
      <c r="U19" s="159">
        <v>0</v>
      </c>
      <c r="V19" s="160"/>
      <c r="W19" s="182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4"/>
      <c r="AN19" s="77"/>
      <c r="AO19" s="77"/>
    </row>
    <row r="20" spans="3:41" ht="15" thickBot="1" x14ac:dyDescent="0.35">
      <c r="C20" s="30" t="s">
        <v>30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2">
        <f t="shared" si="0"/>
        <v>0</v>
      </c>
      <c r="N20" s="13">
        <v>0</v>
      </c>
      <c r="O20" s="32">
        <f t="shared" si="2"/>
        <v>0</v>
      </c>
      <c r="P20" s="32">
        <v>0</v>
      </c>
      <c r="Q20" s="32">
        <v>0</v>
      </c>
      <c r="R20" s="14">
        <f t="shared" si="1"/>
        <v>0</v>
      </c>
      <c r="S20" s="157">
        <v>0</v>
      </c>
      <c r="T20" s="158"/>
      <c r="U20" s="159">
        <v>0</v>
      </c>
      <c r="V20" s="160"/>
      <c r="W20" s="154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77"/>
      <c r="AO20" s="77"/>
    </row>
    <row r="21" spans="3:41" s="46" customFormat="1" ht="15" thickBot="1" x14ac:dyDescent="0.35">
      <c r="C21" s="49" t="s">
        <v>53</v>
      </c>
      <c r="D21" s="50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2">
        <f t="shared" si="0"/>
        <v>0</v>
      </c>
      <c r="N21" s="32">
        <v>0</v>
      </c>
      <c r="O21" s="32">
        <f t="shared" si="2"/>
        <v>0</v>
      </c>
      <c r="P21" s="32">
        <v>0</v>
      </c>
      <c r="Q21" s="32">
        <v>0</v>
      </c>
      <c r="R21" s="33">
        <f t="shared" si="1"/>
        <v>0</v>
      </c>
      <c r="S21" s="199">
        <v>0</v>
      </c>
      <c r="T21" s="200"/>
      <c r="U21" s="199">
        <v>0</v>
      </c>
      <c r="V21" s="200"/>
      <c r="W21" s="182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4"/>
    </row>
    <row r="22" spans="3:41" ht="15" thickBot="1" x14ac:dyDescent="0.35">
      <c r="C22" s="1" t="s">
        <v>31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3">
        <f t="shared" si="0"/>
        <v>0</v>
      </c>
      <c r="N22" s="13">
        <v>0</v>
      </c>
      <c r="O22" s="32">
        <f t="shared" si="2"/>
        <v>0</v>
      </c>
      <c r="P22" s="32">
        <v>0</v>
      </c>
      <c r="Q22" s="32">
        <v>0</v>
      </c>
      <c r="R22" s="14">
        <f t="shared" si="1"/>
        <v>0</v>
      </c>
      <c r="S22" s="157">
        <v>0</v>
      </c>
      <c r="T22" s="158"/>
      <c r="U22" s="159">
        <v>0</v>
      </c>
      <c r="V22" s="160"/>
      <c r="W22" s="182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4"/>
      <c r="AN22" s="77"/>
      <c r="AO22" s="77"/>
    </row>
    <row r="23" spans="3:41" s="46" customFormat="1" ht="15" thickBot="1" x14ac:dyDescent="0.35">
      <c r="C23" s="30" t="s">
        <v>32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2">
        <f t="shared" si="0"/>
        <v>0</v>
      </c>
      <c r="N23" s="32">
        <v>0</v>
      </c>
      <c r="O23" s="32">
        <f t="shared" si="2"/>
        <v>0</v>
      </c>
      <c r="P23" s="32">
        <v>0</v>
      </c>
      <c r="Q23" s="32">
        <v>0</v>
      </c>
      <c r="R23" s="33">
        <f t="shared" si="1"/>
        <v>0</v>
      </c>
      <c r="S23" s="157">
        <v>0</v>
      </c>
      <c r="T23" s="158"/>
      <c r="U23" s="201">
        <v>0</v>
      </c>
      <c r="V23" s="202"/>
      <c r="W23" s="154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57"/>
      <c r="AO23" s="57"/>
    </row>
    <row r="24" spans="3:41" ht="15" thickBot="1" x14ac:dyDescent="0.35">
      <c r="C24" s="1" t="s">
        <v>33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3">
        <f t="shared" si="0"/>
        <v>0</v>
      </c>
      <c r="N24" s="13">
        <v>0</v>
      </c>
      <c r="O24" s="13">
        <f t="shared" si="2"/>
        <v>0</v>
      </c>
      <c r="P24" s="32">
        <v>0</v>
      </c>
      <c r="Q24" s="32">
        <v>0</v>
      </c>
      <c r="R24" s="14">
        <f>IFERROR(L24/M24,0)</f>
        <v>0</v>
      </c>
      <c r="S24" s="157">
        <v>0</v>
      </c>
      <c r="T24" s="158"/>
      <c r="U24" s="159">
        <v>0</v>
      </c>
      <c r="V24" s="160"/>
      <c r="W24" s="182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4"/>
      <c r="AN24" s="77"/>
      <c r="AO24" s="77"/>
    </row>
    <row r="25" spans="3:41" ht="15" thickBot="1" x14ac:dyDescent="0.35">
      <c r="C25" s="49" t="s">
        <v>34</v>
      </c>
      <c r="D25" s="50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3">
        <f t="shared" si="0"/>
        <v>0</v>
      </c>
      <c r="N25" s="13">
        <v>0</v>
      </c>
      <c r="O25" s="13">
        <f t="shared" si="2"/>
        <v>0</v>
      </c>
      <c r="P25" s="32">
        <v>0</v>
      </c>
      <c r="Q25" s="32">
        <v>0</v>
      </c>
      <c r="R25" s="14">
        <f t="shared" si="1"/>
        <v>0</v>
      </c>
      <c r="S25" s="157">
        <v>0</v>
      </c>
      <c r="T25" s="158"/>
      <c r="U25" s="159">
        <v>0</v>
      </c>
      <c r="V25" s="160"/>
      <c r="W25" s="182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4"/>
      <c r="AN25" s="77"/>
      <c r="AO25" s="77"/>
    </row>
    <row r="26" spans="3:41" ht="15" thickBot="1" x14ac:dyDescent="0.35">
      <c r="C26" s="1" t="s">
        <v>35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3">
        <f t="shared" si="0"/>
        <v>0</v>
      </c>
      <c r="N26" s="13">
        <v>0</v>
      </c>
      <c r="O26" s="13">
        <f t="shared" si="2"/>
        <v>0</v>
      </c>
      <c r="P26" s="32">
        <v>0</v>
      </c>
      <c r="Q26" s="32">
        <v>0</v>
      </c>
      <c r="R26" s="14">
        <f t="shared" si="1"/>
        <v>0</v>
      </c>
      <c r="S26" s="157">
        <v>0</v>
      </c>
      <c r="T26" s="158"/>
      <c r="U26" s="159">
        <v>0</v>
      </c>
      <c r="V26" s="160"/>
      <c r="W26" s="235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7"/>
      <c r="AN26" s="77"/>
      <c r="AO26" s="77"/>
    </row>
    <row r="27" spans="3:41" s="46" customFormat="1" ht="15" thickBot="1" x14ac:dyDescent="0.35">
      <c r="C27" s="30" t="s">
        <v>36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2">
        <f t="shared" si="0"/>
        <v>0</v>
      </c>
      <c r="N27" s="31">
        <v>0</v>
      </c>
      <c r="O27" s="32">
        <f t="shared" si="2"/>
        <v>0</v>
      </c>
      <c r="P27" s="32">
        <v>0</v>
      </c>
      <c r="Q27" s="32">
        <v>0</v>
      </c>
      <c r="R27" s="33">
        <f t="shared" si="1"/>
        <v>0</v>
      </c>
      <c r="S27" s="199">
        <v>0</v>
      </c>
      <c r="T27" s="200"/>
      <c r="U27" s="201">
        <v>0</v>
      </c>
      <c r="V27" s="202"/>
      <c r="W27" s="154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57"/>
      <c r="AO27" s="57"/>
    </row>
    <row r="28" spans="3:41" ht="15" thickBot="1" x14ac:dyDescent="0.35">
      <c r="C28" s="15" t="s">
        <v>37</v>
      </c>
      <c r="D28" s="16">
        <f t="shared" ref="D28:P28" si="3">SUM(D13:D27)</f>
        <v>0</v>
      </c>
      <c r="E28" s="16">
        <f>SUM(E13:E27)</f>
        <v>0</v>
      </c>
      <c r="F28" s="16">
        <f t="shared" si="3"/>
        <v>0</v>
      </c>
      <c r="G28" s="16">
        <f t="shared" si="3"/>
        <v>0</v>
      </c>
      <c r="H28" s="16">
        <f t="shared" si="3"/>
        <v>0</v>
      </c>
      <c r="I28" s="16">
        <f t="shared" si="3"/>
        <v>0</v>
      </c>
      <c r="J28" s="16">
        <f t="shared" si="3"/>
        <v>0</v>
      </c>
      <c r="K28" s="16">
        <f t="shared" si="3"/>
        <v>0</v>
      </c>
      <c r="L28" s="16">
        <f t="shared" si="3"/>
        <v>0</v>
      </c>
      <c r="M28" s="16">
        <f t="shared" si="3"/>
        <v>0</v>
      </c>
      <c r="N28" s="16">
        <f>SUM(N13:N27)</f>
        <v>0</v>
      </c>
      <c r="O28" s="16">
        <f t="shared" si="3"/>
        <v>0</v>
      </c>
      <c r="P28" s="16">
        <f t="shared" si="3"/>
        <v>0</v>
      </c>
      <c r="Q28" s="92">
        <f>SUM(Q13:Q27)</f>
        <v>0</v>
      </c>
      <c r="R28" s="14">
        <f t="shared" si="1"/>
        <v>0</v>
      </c>
      <c r="S28" s="227">
        <f>SUM(S13:T27)</f>
        <v>0</v>
      </c>
      <c r="T28" s="228"/>
      <c r="U28" s="227">
        <f>SUM(U13:V27)</f>
        <v>0</v>
      </c>
      <c r="V28" s="228"/>
      <c r="W28" s="182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4"/>
      <c r="AN28" s="77"/>
      <c r="AO28" s="77"/>
    </row>
    <row r="32" spans="3:41" ht="15" thickBot="1" x14ac:dyDescent="0.35"/>
    <row r="33" spans="3:41" ht="18.600000000000001" thickBot="1" x14ac:dyDescent="0.4">
      <c r="C33" s="18" t="s">
        <v>38</v>
      </c>
    </row>
    <row r="34" spans="3:41" ht="15" thickBot="1" x14ac:dyDescent="0.35"/>
    <row r="35" spans="3:41" ht="15" thickBot="1" x14ac:dyDescent="0.35">
      <c r="C35" s="78" t="s">
        <v>4</v>
      </c>
      <c r="D35" s="229" t="s">
        <v>39</v>
      </c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1"/>
      <c r="AF35" s="234" t="s">
        <v>40</v>
      </c>
      <c r="AG35" s="234"/>
      <c r="AH35" s="234"/>
      <c r="AI35" s="229" t="s">
        <v>66</v>
      </c>
      <c r="AJ35" s="230"/>
      <c r="AK35" s="230"/>
      <c r="AL35" s="230"/>
      <c r="AM35" s="230"/>
      <c r="AN35" s="230"/>
      <c r="AO35" s="230"/>
    </row>
    <row r="36" spans="3:41" x14ac:dyDescent="0.3">
      <c r="C36" s="3"/>
      <c r="D36" s="197" t="s">
        <v>47</v>
      </c>
      <c r="E36" s="187"/>
      <c r="F36" s="187"/>
      <c r="G36" s="187"/>
      <c r="H36" s="209" t="s">
        <v>41</v>
      </c>
      <c r="I36" s="209"/>
      <c r="J36" s="209"/>
      <c r="K36" s="210"/>
      <c r="L36" s="213" t="s">
        <v>42</v>
      </c>
      <c r="M36" s="214"/>
      <c r="N36" s="214"/>
      <c r="O36" s="214"/>
      <c r="P36" s="187" t="s">
        <v>43</v>
      </c>
      <c r="Q36" s="187"/>
      <c r="R36" s="187"/>
      <c r="S36" s="188"/>
      <c r="T36" s="191" t="s">
        <v>44</v>
      </c>
      <c r="U36" s="192"/>
      <c r="V36" s="192"/>
      <c r="W36" s="193"/>
      <c r="X36" s="213" t="s">
        <v>62</v>
      </c>
      <c r="Y36" s="214"/>
      <c r="Z36" s="214"/>
      <c r="AA36" s="217"/>
      <c r="AB36" s="197" t="s">
        <v>64</v>
      </c>
      <c r="AC36" s="187"/>
      <c r="AD36" s="187"/>
      <c r="AE36" s="188"/>
      <c r="AF36" s="203" t="s">
        <v>40</v>
      </c>
      <c r="AG36" s="203" t="s">
        <v>45</v>
      </c>
      <c r="AH36" s="204" t="s">
        <v>46</v>
      </c>
      <c r="AI36" s="207" t="s">
        <v>47</v>
      </c>
      <c r="AJ36" s="207" t="s">
        <v>41</v>
      </c>
      <c r="AK36" s="207" t="s">
        <v>42</v>
      </c>
      <c r="AL36" s="185" t="s">
        <v>43</v>
      </c>
      <c r="AM36" s="185" t="s">
        <v>44</v>
      </c>
      <c r="AN36" s="185" t="s">
        <v>65</v>
      </c>
      <c r="AO36" s="185" t="s">
        <v>63</v>
      </c>
    </row>
    <row r="37" spans="3:41" ht="15" thickBot="1" x14ac:dyDescent="0.35">
      <c r="C37" s="3"/>
      <c r="D37" s="198"/>
      <c r="E37" s="189"/>
      <c r="F37" s="189"/>
      <c r="G37" s="189"/>
      <c r="H37" s="211"/>
      <c r="I37" s="211"/>
      <c r="J37" s="211"/>
      <c r="K37" s="212"/>
      <c r="L37" s="215"/>
      <c r="M37" s="216"/>
      <c r="N37" s="216"/>
      <c r="O37" s="216"/>
      <c r="P37" s="189"/>
      <c r="Q37" s="189"/>
      <c r="R37" s="189"/>
      <c r="S37" s="190"/>
      <c r="T37" s="194"/>
      <c r="U37" s="195"/>
      <c r="V37" s="195"/>
      <c r="W37" s="196"/>
      <c r="X37" s="215"/>
      <c r="Y37" s="216"/>
      <c r="Z37" s="216"/>
      <c r="AA37" s="218"/>
      <c r="AB37" s="198"/>
      <c r="AC37" s="189"/>
      <c r="AD37" s="189"/>
      <c r="AE37" s="190"/>
      <c r="AF37" s="203"/>
      <c r="AG37" s="203"/>
      <c r="AH37" s="205"/>
      <c r="AI37" s="208"/>
      <c r="AJ37" s="208"/>
      <c r="AK37" s="208"/>
      <c r="AL37" s="186"/>
      <c r="AM37" s="186"/>
      <c r="AN37" s="186"/>
      <c r="AO37" s="186"/>
    </row>
    <row r="38" spans="3:41" ht="72.599999999999994" thickBot="1" x14ac:dyDescent="0.35">
      <c r="C38" s="3"/>
      <c r="D38" s="19" t="s">
        <v>48</v>
      </c>
      <c r="E38" s="20" t="s">
        <v>49</v>
      </c>
      <c r="F38" s="20" t="s">
        <v>50</v>
      </c>
      <c r="G38" s="19" t="s">
        <v>51</v>
      </c>
      <c r="H38" s="19" t="s">
        <v>48</v>
      </c>
      <c r="I38" s="20" t="s">
        <v>49</v>
      </c>
      <c r="J38" s="20" t="s">
        <v>50</v>
      </c>
      <c r="K38" s="19" t="s">
        <v>51</v>
      </c>
      <c r="L38" s="19" t="s">
        <v>48</v>
      </c>
      <c r="M38" s="20" t="s">
        <v>49</v>
      </c>
      <c r="N38" s="20" t="s">
        <v>50</v>
      </c>
      <c r="O38" s="19" t="s">
        <v>51</v>
      </c>
      <c r="P38" s="19" t="s">
        <v>48</v>
      </c>
      <c r="Q38" s="20" t="s">
        <v>49</v>
      </c>
      <c r="R38" s="20" t="s">
        <v>50</v>
      </c>
      <c r="S38" s="19" t="s">
        <v>51</v>
      </c>
      <c r="T38" s="20" t="s">
        <v>48</v>
      </c>
      <c r="U38" s="20" t="s">
        <v>49</v>
      </c>
      <c r="V38" s="20" t="s">
        <v>50</v>
      </c>
      <c r="W38" s="20" t="s">
        <v>51</v>
      </c>
      <c r="X38" s="19" t="s">
        <v>48</v>
      </c>
      <c r="Y38" s="20" t="s">
        <v>49</v>
      </c>
      <c r="Z38" s="20" t="s">
        <v>50</v>
      </c>
      <c r="AA38" s="19" t="s">
        <v>51</v>
      </c>
      <c r="AB38" s="19" t="s">
        <v>48</v>
      </c>
      <c r="AC38" s="20" t="s">
        <v>49</v>
      </c>
      <c r="AD38" s="20" t="s">
        <v>50</v>
      </c>
      <c r="AE38" s="19" t="s">
        <v>51</v>
      </c>
      <c r="AF38" s="179"/>
      <c r="AG38" s="179"/>
      <c r="AH38" s="206"/>
      <c r="AI38" s="21"/>
      <c r="AJ38" s="21"/>
      <c r="AK38" s="21"/>
      <c r="AL38" s="21"/>
      <c r="AM38" s="21"/>
      <c r="AN38" s="21"/>
      <c r="AO38" s="21"/>
    </row>
    <row r="39" spans="3:41" s="46" customFormat="1" ht="15" thickBot="1" x14ac:dyDescent="0.35">
      <c r="C39" s="30" t="s">
        <v>23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2">
        <f t="shared" ref="AF39:AF53" si="4">SUM(D39+H39+L39+P39+T39+X39+AB39)</f>
        <v>0</v>
      </c>
      <c r="AG39" s="32">
        <f>SUM(G39+K39+O39+S39+W39+AA39+AE39)</f>
        <v>0</v>
      </c>
      <c r="AH39" s="32">
        <f>AF39-AG39</f>
        <v>0</v>
      </c>
      <c r="AI39" s="36">
        <f t="shared" ref="AI39:AI54" si="5">IFERROR(SUM(E39,F39)/D39,0)</f>
        <v>0</v>
      </c>
      <c r="AJ39" s="36">
        <f t="shared" ref="AJ39:AJ54" si="6">IFERROR(SUM(I39,J39)/H39,0)</f>
        <v>0</v>
      </c>
      <c r="AK39" s="36">
        <f t="shared" ref="AK39:AK54" si="7">IFERROR(SUM(M39,N39)/L39,0)</f>
        <v>0</v>
      </c>
      <c r="AL39" s="36">
        <f t="shared" ref="AL39:AL54" si="8">IFERROR(SUM(Q39,R39)/P39,0)</f>
        <v>0</v>
      </c>
      <c r="AM39" s="36">
        <f t="shared" ref="AM39:AM54" si="9">IFERROR(SUM(U39,V39)/T39,0)</f>
        <v>0</v>
      </c>
      <c r="AN39" s="37">
        <f>IFERROR(SUM(Y39,Z39)/X39,0)</f>
        <v>0</v>
      </c>
      <c r="AO39" s="37">
        <f>IFERROR(SUM(AC39,AD39)/AB39,0)</f>
        <v>0</v>
      </c>
    </row>
    <row r="40" spans="3:41" s="46" customFormat="1" ht="15" thickBot="1" x14ac:dyDescent="0.35">
      <c r="C40" s="30" t="s">
        <v>28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2">
        <f t="shared" si="4"/>
        <v>0</v>
      </c>
      <c r="AG40" s="32">
        <f t="shared" ref="AG40:AG53" si="10">SUM(G40+K40+O40+S40+W40+AA40+AE40)</f>
        <v>0</v>
      </c>
      <c r="AH40" s="32">
        <f t="shared" ref="AH40:AH53" si="11">AF40-AG40</f>
        <v>0</v>
      </c>
      <c r="AI40" s="36">
        <f t="shared" si="5"/>
        <v>0</v>
      </c>
      <c r="AJ40" s="36">
        <f t="shared" si="6"/>
        <v>0</v>
      </c>
      <c r="AK40" s="36">
        <f t="shared" si="7"/>
        <v>0</v>
      </c>
      <c r="AL40" s="36">
        <f t="shared" si="8"/>
        <v>0</v>
      </c>
      <c r="AM40" s="36">
        <f t="shared" si="9"/>
        <v>0</v>
      </c>
      <c r="AN40" s="37">
        <f t="shared" ref="AN40:AN53" si="12">IFERROR(SUM(Y40,Z40)/X40,0)</f>
        <v>0</v>
      </c>
      <c r="AO40" s="37">
        <f t="shared" ref="AO40:AO53" si="13">IFERROR(SUM(AC40,AD40)/AB40,0)</f>
        <v>0</v>
      </c>
    </row>
    <row r="41" spans="3:41" s="46" customFormat="1" ht="15" thickBot="1" x14ac:dyDescent="0.35">
      <c r="C41" s="30" t="s">
        <v>24</v>
      </c>
      <c r="D41" s="50">
        <v>0</v>
      </c>
      <c r="E41" s="50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2">
        <f t="shared" si="4"/>
        <v>0</v>
      </c>
      <c r="AG41" s="32">
        <f t="shared" si="10"/>
        <v>0</v>
      </c>
      <c r="AH41" s="32">
        <f t="shared" si="11"/>
        <v>0</v>
      </c>
      <c r="AI41" s="36">
        <f t="shared" si="5"/>
        <v>0</v>
      </c>
      <c r="AJ41" s="36">
        <f t="shared" si="6"/>
        <v>0</v>
      </c>
      <c r="AK41" s="36">
        <f t="shared" si="7"/>
        <v>0</v>
      </c>
      <c r="AL41" s="36">
        <f t="shared" si="8"/>
        <v>0</v>
      </c>
      <c r="AM41" s="36">
        <f t="shared" si="9"/>
        <v>0</v>
      </c>
      <c r="AN41" s="37">
        <f t="shared" si="12"/>
        <v>0</v>
      </c>
      <c r="AO41" s="37">
        <f t="shared" si="13"/>
        <v>0</v>
      </c>
    </row>
    <row r="42" spans="3:41" s="46" customFormat="1" ht="15" thickBot="1" x14ac:dyDescent="0.35">
      <c r="C42" s="30" t="s">
        <v>52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2">
        <f t="shared" si="4"/>
        <v>0</v>
      </c>
      <c r="AG42" s="32">
        <f t="shared" si="10"/>
        <v>0</v>
      </c>
      <c r="AH42" s="32">
        <f t="shared" si="11"/>
        <v>0</v>
      </c>
      <c r="AI42" s="36">
        <f t="shared" si="5"/>
        <v>0</v>
      </c>
      <c r="AJ42" s="36">
        <f t="shared" si="6"/>
        <v>0</v>
      </c>
      <c r="AK42" s="36">
        <f t="shared" si="7"/>
        <v>0</v>
      </c>
      <c r="AL42" s="36">
        <f t="shared" si="8"/>
        <v>0</v>
      </c>
      <c r="AM42" s="36">
        <f t="shared" si="9"/>
        <v>0</v>
      </c>
      <c r="AN42" s="37">
        <f t="shared" si="12"/>
        <v>0</v>
      </c>
      <c r="AO42" s="37">
        <f t="shared" si="13"/>
        <v>0</v>
      </c>
    </row>
    <row r="43" spans="3:41" s="46" customFormat="1" ht="15" thickBot="1" x14ac:dyDescent="0.35">
      <c r="C43" s="30" t="s">
        <v>26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2">
        <f t="shared" si="4"/>
        <v>0</v>
      </c>
      <c r="AG43" s="32">
        <f t="shared" si="10"/>
        <v>0</v>
      </c>
      <c r="AH43" s="32">
        <f t="shared" si="11"/>
        <v>0</v>
      </c>
      <c r="AI43" s="36">
        <f t="shared" si="5"/>
        <v>0</v>
      </c>
      <c r="AJ43" s="36">
        <f t="shared" si="6"/>
        <v>0</v>
      </c>
      <c r="AK43" s="36">
        <f t="shared" si="7"/>
        <v>0</v>
      </c>
      <c r="AL43" s="36">
        <f t="shared" si="8"/>
        <v>0</v>
      </c>
      <c r="AM43" s="36">
        <f t="shared" si="9"/>
        <v>0</v>
      </c>
      <c r="AN43" s="37">
        <f t="shared" si="12"/>
        <v>0</v>
      </c>
      <c r="AO43" s="37">
        <f t="shared" si="13"/>
        <v>0</v>
      </c>
    </row>
    <row r="44" spans="3:41" s="46" customFormat="1" ht="15" thickBot="1" x14ac:dyDescent="0.35">
      <c r="C44" s="30" t="s">
        <v>27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f t="shared" si="4"/>
        <v>0</v>
      </c>
      <c r="AG44" s="32">
        <f t="shared" si="10"/>
        <v>0</v>
      </c>
      <c r="AH44" s="32">
        <f t="shared" si="11"/>
        <v>0</v>
      </c>
      <c r="AI44" s="36">
        <f t="shared" si="5"/>
        <v>0</v>
      </c>
      <c r="AJ44" s="36">
        <f t="shared" si="6"/>
        <v>0</v>
      </c>
      <c r="AK44" s="36">
        <f t="shared" si="7"/>
        <v>0</v>
      </c>
      <c r="AL44" s="36">
        <f t="shared" si="8"/>
        <v>0</v>
      </c>
      <c r="AM44" s="36">
        <f t="shared" si="9"/>
        <v>0</v>
      </c>
      <c r="AN44" s="37">
        <f t="shared" si="12"/>
        <v>0</v>
      </c>
      <c r="AO44" s="37">
        <f t="shared" si="13"/>
        <v>0</v>
      </c>
    </row>
    <row r="45" spans="3:41" ht="15" thickBot="1" x14ac:dyDescent="0.35">
      <c r="C45" s="1" t="s">
        <v>29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32">
        <f t="shared" si="4"/>
        <v>0</v>
      </c>
      <c r="AG45" s="32">
        <f t="shared" si="10"/>
        <v>0</v>
      </c>
      <c r="AH45" s="32">
        <f t="shared" si="11"/>
        <v>0</v>
      </c>
      <c r="AI45" s="36">
        <f t="shared" si="5"/>
        <v>0</v>
      </c>
      <c r="AJ45" s="22">
        <f t="shared" si="6"/>
        <v>0</v>
      </c>
      <c r="AK45" s="22">
        <f t="shared" si="7"/>
        <v>0</v>
      </c>
      <c r="AL45" s="22">
        <f t="shared" si="8"/>
        <v>0</v>
      </c>
      <c r="AM45" s="22">
        <f t="shared" si="9"/>
        <v>0</v>
      </c>
      <c r="AN45" s="37">
        <f t="shared" si="12"/>
        <v>0</v>
      </c>
      <c r="AO45" s="23">
        <f t="shared" si="13"/>
        <v>0</v>
      </c>
    </row>
    <row r="46" spans="3:41" ht="15" thickBot="1" x14ac:dyDescent="0.35">
      <c r="C46" s="1" t="s">
        <v>30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32">
        <f t="shared" si="4"/>
        <v>0</v>
      </c>
      <c r="AG46" s="32">
        <f t="shared" si="10"/>
        <v>0</v>
      </c>
      <c r="AH46" s="32">
        <f t="shared" si="11"/>
        <v>0</v>
      </c>
      <c r="AI46" s="36">
        <f t="shared" si="5"/>
        <v>0</v>
      </c>
      <c r="AJ46" s="22">
        <f t="shared" si="6"/>
        <v>0</v>
      </c>
      <c r="AK46" s="22">
        <f t="shared" si="7"/>
        <v>0</v>
      </c>
      <c r="AL46" s="22">
        <f t="shared" si="8"/>
        <v>0</v>
      </c>
      <c r="AM46" s="22">
        <f t="shared" si="9"/>
        <v>0</v>
      </c>
      <c r="AN46" s="37">
        <f t="shared" si="12"/>
        <v>0</v>
      </c>
      <c r="AO46" s="23">
        <f t="shared" si="13"/>
        <v>0</v>
      </c>
    </row>
    <row r="47" spans="3:41" s="46" customFormat="1" ht="15" thickBot="1" x14ac:dyDescent="0.35">
      <c r="C47" s="30" t="s">
        <v>53</v>
      </c>
      <c r="D47" s="31">
        <v>0</v>
      </c>
      <c r="E47" s="50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2">
        <f t="shared" si="4"/>
        <v>0</v>
      </c>
      <c r="AG47" s="32">
        <f t="shared" si="10"/>
        <v>0</v>
      </c>
      <c r="AH47" s="32">
        <f t="shared" si="11"/>
        <v>0</v>
      </c>
      <c r="AI47" s="36">
        <f t="shared" si="5"/>
        <v>0</v>
      </c>
      <c r="AJ47" s="36">
        <f t="shared" si="6"/>
        <v>0</v>
      </c>
      <c r="AK47" s="36">
        <f t="shared" si="7"/>
        <v>0</v>
      </c>
      <c r="AL47" s="36">
        <f t="shared" si="8"/>
        <v>0</v>
      </c>
      <c r="AM47" s="36">
        <f t="shared" si="9"/>
        <v>0</v>
      </c>
      <c r="AN47" s="37">
        <f t="shared" si="12"/>
        <v>0</v>
      </c>
      <c r="AO47" s="37">
        <f t="shared" si="13"/>
        <v>0</v>
      </c>
    </row>
    <row r="48" spans="3:41" ht="15" thickBot="1" x14ac:dyDescent="0.35">
      <c r="C48" s="1" t="s">
        <v>31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32">
        <f t="shared" si="4"/>
        <v>0</v>
      </c>
      <c r="AG48" s="32">
        <f t="shared" si="10"/>
        <v>0</v>
      </c>
      <c r="AH48" s="32">
        <f t="shared" si="11"/>
        <v>0</v>
      </c>
      <c r="AI48" s="36">
        <f t="shared" si="5"/>
        <v>0</v>
      </c>
      <c r="AJ48" s="22">
        <f t="shared" si="6"/>
        <v>0</v>
      </c>
      <c r="AK48" s="22">
        <f t="shared" si="7"/>
        <v>0</v>
      </c>
      <c r="AL48" s="22">
        <f t="shared" si="8"/>
        <v>0</v>
      </c>
      <c r="AM48" s="22">
        <f t="shared" si="9"/>
        <v>0</v>
      </c>
      <c r="AN48" s="37">
        <f t="shared" si="12"/>
        <v>0</v>
      </c>
      <c r="AO48" s="23">
        <f t="shared" si="13"/>
        <v>0</v>
      </c>
    </row>
    <row r="49" spans="3:41" s="46" customFormat="1" ht="15" thickBot="1" x14ac:dyDescent="0.35">
      <c r="C49" s="30" t="s">
        <v>32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2">
        <f t="shared" si="4"/>
        <v>0</v>
      </c>
      <c r="AG49" s="32">
        <f t="shared" si="10"/>
        <v>0</v>
      </c>
      <c r="AH49" s="32">
        <f t="shared" si="11"/>
        <v>0</v>
      </c>
      <c r="AI49" s="36">
        <f t="shared" si="5"/>
        <v>0</v>
      </c>
      <c r="AJ49" s="36">
        <f t="shared" si="6"/>
        <v>0</v>
      </c>
      <c r="AK49" s="36">
        <f t="shared" si="7"/>
        <v>0</v>
      </c>
      <c r="AL49" s="36">
        <f t="shared" si="8"/>
        <v>0</v>
      </c>
      <c r="AM49" s="36">
        <f t="shared" si="9"/>
        <v>0</v>
      </c>
      <c r="AN49" s="37">
        <f t="shared" si="12"/>
        <v>0</v>
      </c>
      <c r="AO49" s="37">
        <f t="shared" si="13"/>
        <v>0</v>
      </c>
    </row>
    <row r="50" spans="3:41" ht="15" thickBot="1" x14ac:dyDescent="0.35">
      <c r="C50" s="1" t="s">
        <v>33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32">
        <f t="shared" si="4"/>
        <v>0</v>
      </c>
      <c r="AG50" s="32">
        <f t="shared" si="10"/>
        <v>0</v>
      </c>
      <c r="AH50" s="32">
        <f t="shared" si="11"/>
        <v>0</v>
      </c>
      <c r="AI50" s="36">
        <f t="shared" si="5"/>
        <v>0</v>
      </c>
      <c r="AJ50" s="22">
        <f t="shared" si="6"/>
        <v>0</v>
      </c>
      <c r="AK50" s="22">
        <f t="shared" si="7"/>
        <v>0</v>
      </c>
      <c r="AL50" s="22">
        <f t="shared" si="8"/>
        <v>0</v>
      </c>
      <c r="AM50" s="22">
        <f t="shared" si="9"/>
        <v>0</v>
      </c>
      <c r="AN50" s="37">
        <f t="shared" si="12"/>
        <v>0</v>
      </c>
      <c r="AO50" s="23">
        <f t="shared" si="13"/>
        <v>0</v>
      </c>
    </row>
    <row r="51" spans="3:41" ht="15" thickBot="1" x14ac:dyDescent="0.35">
      <c r="C51" s="1" t="s">
        <v>34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32">
        <f t="shared" si="4"/>
        <v>0</v>
      </c>
      <c r="AG51" s="32">
        <f t="shared" si="10"/>
        <v>0</v>
      </c>
      <c r="AH51" s="32">
        <f t="shared" si="11"/>
        <v>0</v>
      </c>
      <c r="AI51" s="36">
        <f t="shared" si="5"/>
        <v>0</v>
      </c>
      <c r="AJ51" s="22">
        <f t="shared" si="6"/>
        <v>0</v>
      </c>
      <c r="AK51" s="22">
        <f t="shared" si="7"/>
        <v>0</v>
      </c>
      <c r="AL51" s="22">
        <f t="shared" si="8"/>
        <v>0</v>
      </c>
      <c r="AM51" s="22">
        <f t="shared" si="9"/>
        <v>0</v>
      </c>
      <c r="AN51" s="37">
        <f t="shared" si="12"/>
        <v>0</v>
      </c>
      <c r="AO51" s="23">
        <f t="shared" si="13"/>
        <v>0</v>
      </c>
    </row>
    <row r="52" spans="3:41" ht="15" thickBot="1" x14ac:dyDescent="0.35">
      <c r="C52" s="1" t="s">
        <v>35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32">
        <f t="shared" si="4"/>
        <v>0</v>
      </c>
      <c r="AG52" s="32">
        <f t="shared" si="10"/>
        <v>0</v>
      </c>
      <c r="AH52" s="32">
        <f t="shared" si="11"/>
        <v>0</v>
      </c>
      <c r="AI52" s="36">
        <f t="shared" si="5"/>
        <v>0</v>
      </c>
      <c r="AJ52" s="22">
        <f t="shared" si="6"/>
        <v>0</v>
      </c>
      <c r="AK52" s="22">
        <f t="shared" si="7"/>
        <v>0</v>
      </c>
      <c r="AL52" s="22">
        <f t="shared" si="8"/>
        <v>0</v>
      </c>
      <c r="AM52" s="22">
        <f t="shared" si="9"/>
        <v>0</v>
      </c>
      <c r="AN52" s="37">
        <f t="shared" si="12"/>
        <v>0</v>
      </c>
      <c r="AO52" s="23">
        <f t="shared" si="13"/>
        <v>0</v>
      </c>
    </row>
    <row r="53" spans="3:41" s="46" customFormat="1" ht="15" thickBot="1" x14ac:dyDescent="0.35">
      <c r="C53" s="30" t="s">
        <v>36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2">
        <f t="shared" si="4"/>
        <v>0</v>
      </c>
      <c r="AG53" s="32">
        <f t="shared" si="10"/>
        <v>0</v>
      </c>
      <c r="AH53" s="32">
        <f t="shared" si="11"/>
        <v>0</v>
      </c>
      <c r="AI53" s="36">
        <f t="shared" si="5"/>
        <v>0</v>
      </c>
      <c r="AJ53" s="36">
        <f t="shared" si="6"/>
        <v>0</v>
      </c>
      <c r="AK53" s="36">
        <f t="shared" si="7"/>
        <v>0</v>
      </c>
      <c r="AL53" s="36">
        <f t="shared" si="8"/>
        <v>0</v>
      </c>
      <c r="AM53" s="36">
        <f t="shared" si="9"/>
        <v>0</v>
      </c>
      <c r="AN53" s="37">
        <f t="shared" si="12"/>
        <v>0</v>
      </c>
      <c r="AO53" s="37">
        <f t="shared" si="13"/>
        <v>0</v>
      </c>
    </row>
    <row r="54" spans="3:41" s="39" customFormat="1" ht="15" thickBot="1" x14ac:dyDescent="0.35">
      <c r="C54" s="1" t="s">
        <v>37</v>
      </c>
      <c r="D54" s="25">
        <f t="shared" ref="D54:W54" si="14">SUM(D39:D53)</f>
        <v>0</v>
      </c>
      <c r="E54" s="25">
        <f t="shared" si="14"/>
        <v>0</v>
      </c>
      <c r="F54" s="25">
        <f t="shared" si="14"/>
        <v>0</v>
      </c>
      <c r="G54" s="25">
        <f t="shared" si="14"/>
        <v>0</v>
      </c>
      <c r="H54" s="25">
        <f t="shared" si="14"/>
        <v>0</v>
      </c>
      <c r="I54" s="25">
        <f t="shared" si="14"/>
        <v>0</v>
      </c>
      <c r="J54" s="25">
        <f t="shared" si="14"/>
        <v>0</v>
      </c>
      <c r="K54" s="25">
        <f t="shared" si="14"/>
        <v>0</v>
      </c>
      <c r="L54" s="25">
        <f t="shared" si="14"/>
        <v>0</v>
      </c>
      <c r="M54" s="25">
        <f t="shared" si="14"/>
        <v>0</v>
      </c>
      <c r="N54" s="25">
        <f t="shared" si="14"/>
        <v>0</v>
      </c>
      <c r="O54" s="25">
        <f t="shared" si="14"/>
        <v>0</v>
      </c>
      <c r="P54" s="25">
        <f t="shared" si="14"/>
        <v>0</v>
      </c>
      <c r="Q54" s="25">
        <f t="shared" si="14"/>
        <v>0</v>
      </c>
      <c r="R54" s="25">
        <f t="shared" si="14"/>
        <v>0</v>
      </c>
      <c r="S54" s="25">
        <f t="shared" si="14"/>
        <v>0</v>
      </c>
      <c r="T54" s="25">
        <f t="shared" si="14"/>
        <v>0</v>
      </c>
      <c r="U54" s="25">
        <f t="shared" si="14"/>
        <v>0</v>
      </c>
      <c r="V54" s="25">
        <f t="shared" si="14"/>
        <v>0</v>
      </c>
      <c r="W54" s="25">
        <f t="shared" si="14"/>
        <v>0</v>
      </c>
      <c r="X54" s="25">
        <f t="shared" ref="X54:AH54" si="15">SUM(X39:X53)</f>
        <v>0</v>
      </c>
      <c r="Y54" s="25">
        <f t="shared" si="15"/>
        <v>0</v>
      </c>
      <c r="Z54" s="25">
        <f t="shared" si="15"/>
        <v>0</v>
      </c>
      <c r="AA54" s="25">
        <f t="shared" si="15"/>
        <v>0</v>
      </c>
      <c r="AB54" s="25">
        <f t="shared" si="15"/>
        <v>0</v>
      </c>
      <c r="AC54" s="25">
        <f t="shared" si="15"/>
        <v>0</v>
      </c>
      <c r="AD54" s="25">
        <f t="shared" si="15"/>
        <v>0</v>
      </c>
      <c r="AE54" s="25">
        <f t="shared" si="15"/>
        <v>0</v>
      </c>
      <c r="AF54" s="76">
        <f t="shared" si="15"/>
        <v>0</v>
      </c>
      <c r="AG54" s="25">
        <f t="shared" si="15"/>
        <v>0</v>
      </c>
      <c r="AH54" s="25">
        <f t="shared" si="15"/>
        <v>0</v>
      </c>
      <c r="AI54" s="58">
        <f t="shared" si="5"/>
        <v>0</v>
      </c>
      <c r="AJ54" s="59">
        <f t="shared" si="6"/>
        <v>0</v>
      </c>
      <c r="AK54" s="59">
        <f t="shared" si="7"/>
        <v>0</v>
      </c>
      <c r="AL54" s="59">
        <f t="shared" si="8"/>
        <v>0</v>
      </c>
      <c r="AM54" s="59">
        <f t="shared" si="9"/>
        <v>0</v>
      </c>
      <c r="AN54" s="60">
        <f>IFERROR(SUM(AB54,AC54)/AA54,0)</f>
        <v>0</v>
      </c>
      <c r="AO54" s="60">
        <f>IFERROR(SUM(AC54,AD54)/AB54,0)</f>
        <v>0</v>
      </c>
    </row>
    <row r="55" spans="3:41" s="39" customFormat="1" x14ac:dyDescent="0.3">
      <c r="C55" s="62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4"/>
      <c r="AJ55" s="65"/>
      <c r="AK55" s="65"/>
      <c r="AL55" s="65"/>
      <c r="AM55" s="65"/>
      <c r="AN55" s="65"/>
      <c r="AO55" s="65"/>
    </row>
    <row r="56" spans="3:41" s="39" customFormat="1" x14ac:dyDescent="0.3">
      <c r="C56" s="62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4"/>
      <c r="AJ56" s="65"/>
      <c r="AK56" s="65"/>
      <c r="AL56" s="65"/>
      <c r="AM56" s="65"/>
      <c r="AN56" s="65"/>
      <c r="AO56" s="65"/>
    </row>
    <row r="58" spans="3:41" ht="15" thickBot="1" x14ac:dyDescent="0.35"/>
    <row r="59" spans="3:41" ht="18.600000000000001" thickBot="1" x14ac:dyDescent="0.4">
      <c r="C59" s="220" t="s">
        <v>67</v>
      </c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  <c r="O59" s="222"/>
    </row>
    <row r="60" spans="3:41" ht="15" thickBot="1" x14ac:dyDescent="0.35">
      <c r="C60" s="28" t="s">
        <v>23</v>
      </c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8"/>
    </row>
    <row r="61" spans="3:41" ht="15" thickBot="1" x14ac:dyDescent="0.35">
      <c r="C61" s="28" t="s">
        <v>28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8"/>
    </row>
    <row r="62" spans="3:41" ht="15" thickBot="1" x14ac:dyDescent="0.35">
      <c r="C62" s="28" t="s">
        <v>24</v>
      </c>
      <c r="D62" s="260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</row>
    <row r="63" spans="3:41" ht="15" thickBot="1" x14ac:dyDescent="0.35">
      <c r="C63" s="28" t="s">
        <v>52</v>
      </c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</row>
    <row r="64" spans="3:41" ht="15" thickBot="1" x14ac:dyDescent="0.35">
      <c r="C64" s="28" t="s">
        <v>26</v>
      </c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</row>
    <row r="65" spans="3:15" ht="15" thickBot="1" x14ac:dyDescent="0.35">
      <c r="C65" s="28" t="s">
        <v>27</v>
      </c>
      <c r="D65" s="260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61"/>
    </row>
    <row r="66" spans="3:15" ht="15" thickBot="1" x14ac:dyDescent="0.35">
      <c r="C66" s="28" t="s">
        <v>29</v>
      </c>
      <c r="D66" s="256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</row>
    <row r="67" spans="3:15" ht="15" thickBot="1" x14ac:dyDescent="0.35">
      <c r="C67" s="28" t="s">
        <v>30</v>
      </c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8"/>
    </row>
    <row r="68" spans="3:15" s="46" customFormat="1" ht="15" thickBot="1" x14ac:dyDescent="0.35">
      <c r="C68" s="29" t="s">
        <v>53</v>
      </c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</row>
    <row r="69" spans="3:15" ht="15" thickBot="1" x14ac:dyDescent="0.35">
      <c r="C69" s="28" t="s">
        <v>31</v>
      </c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</row>
    <row r="70" spans="3:15" ht="15" thickBot="1" x14ac:dyDescent="0.35">
      <c r="C70" s="28" t="s">
        <v>32</v>
      </c>
      <c r="D70" s="258"/>
      <c r="E70" s="258"/>
      <c r="F70" s="258"/>
      <c r="G70" s="258"/>
      <c r="H70" s="258"/>
      <c r="I70" s="258"/>
      <c r="J70" s="258"/>
      <c r="K70" s="258"/>
      <c r="L70" s="258"/>
      <c r="M70" s="258"/>
      <c r="N70" s="258"/>
      <c r="O70" s="258"/>
    </row>
    <row r="71" spans="3:15" ht="15" thickBot="1" x14ac:dyDescent="0.35">
      <c r="C71" s="28" t="s">
        <v>33</v>
      </c>
      <c r="D71" s="259"/>
      <c r="E71" s="259"/>
      <c r="F71" s="259"/>
      <c r="G71" s="259"/>
      <c r="H71" s="259"/>
      <c r="I71" s="259"/>
      <c r="J71" s="259"/>
      <c r="K71" s="259"/>
      <c r="L71" s="259"/>
      <c r="M71" s="259"/>
      <c r="N71" s="259"/>
      <c r="O71" s="259"/>
    </row>
    <row r="72" spans="3:15" ht="15" thickBot="1" x14ac:dyDescent="0.35">
      <c r="C72" s="28" t="s">
        <v>34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</row>
    <row r="73" spans="3:15" ht="15" thickBot="1" x14ac:dyDescent="0.35">
      <c r="C73" s="29" t="s">
        <v>35</v>
      </c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</row>
    <row r="74" spans="3:15" ht="15" thickBot="1" x14ac:dyDescent="0.35">
      <c r="C74" s="29" t="s">
        <v>36</v>
      </c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</row>
    <row r="75" spans="3:15" ht="15" thickBot="1" x14ac:dyDescent="0.35">
      <c r="C75" s="61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3:15" ht="58.2" thickBot="1" x14ac:dyDescent="0.35">
      <c r="C76" s="1" t="s">
        <v>69</v>
      </c>
      <c r="D76" s="97" t="s">
        <v>71</v>
      </c>
      <c r="E76" s="96" t="s">
        <v>70</v>
      </c>
      <c r="F76" s="95" t="s">
        <v>73</v>
      </c>
      <c r="G76" s="244" t="s">
        <v>72</v>
      </c>
      <c r="H76" s="245"/>
      <c r="I76" s="245"/>
      <c r="J76" s="245"/>
      <c r="K76" s="245"/>
      <c r="L76" s="245"/>
      <c r="M76" s="245"/>
      <c r="N76" s="245"/>
      <c r="O76" s="246"/>
    </row>
    <row r="77" spans="3:15" x14ac:dyDescent="0.3">
      <c r="C77" s="98" t="s">
        <v>23</v>
      </c>
      <c r="D77" s="103">
        <v>0</v>
      </c>
      <c r="E77" s="103">
        <v>0</v>
      </c>
      <c r="F77" s="106">
        <v>0</v>
      </c>
      <c r="G77" s="247"/>
      <c r="H77" s="120"/>
      <c r="I77" s="120"/>
      <c r="J77" s="120"/>
      <c r="K77" s="120"/>
      <c r="L77" s="120"/>
      <c r="M77" s="120"/>
      <c r="N77" s="120"/>
      <c r="O77" s="248"/>
    </row>
    <row r="78" spans="3:15" x14ac:dyDescent="0.3">
      <c r="C78" s="99" t="s">
        <v>28</v>
      </c>
      <c r="D78" s="104">
        <v>0</v>
      </c>
      <c r="E78" s="104">
        <v>0</v>
      </c>
      <c r="F78" s="107">
        <v>0</v>
      </c>
      <c r="G78" s="247"/>
      <c r="H78" s="120"/>
      <c r="I78" s="120"/>
      <c r="J78" s="120"/>
      <c r="K78" s="120"/>
      <c r="L78" s="120"/>
      <c r="M78" s="120"/>
      <c r="N78" s="120"/>
      <c r="O78" s="248"/>
    </row>
    <row r="79" spans="3:15" x14ac:dyDescent="0.3">
      <c r="C79" s="100" t="s">
        <v>24</v>
      </c>
      <c r="D79" s="104">
        <v>0</v>
      </c>
      <c r="E79" s="104">
        <v>0</v>
      </c>
      <c r="F79" s="107">
        <v>0</v>
      </c>
      <c r="G79" s="247"/>
      <c r="H79" s="120"/>
      <c r="I79" s="120"/>
      <c r="J79" s="120"/>
      <c r="K79" s="120"/>
      <c r="L79" s="120"/>
      <c r="M79" s="120"/>
      <c r="N79" s="120"/>
      <c r="O79" s="248"/>
    </row>
    <row r="80" spans="3:15" x14ac:dyDescent="0.3">
      <c r="C80" s="99" t="s">
        <v>52</v>
      </c>
      <c r="D80" s="104">
        <v>0</v>
      </c>
      <c r="E80" s="104">
        <v>0</v>
      </c>
      <c r="F80" s="107">
        <v>0</v>
      </c>
      <c r="G80" s="247"/>
      <c r="H80" s="120"/>
      <c r="I80" s="120"/>
      <c r="J80" s="120"/>
      <c r="K80" s="120"/>
      <c r="L80" s="120"/>
      <c r="M80" s="120"/>
      <c r="N80" s="120"/>
      <c r="O80" s="248"/>
    </row>
    <row r="81" spans="3:15" x14ac:dyDescent="0.3">
      <c r="C81" s="99" t="s">
        <v>26</v>
      </c>
      <c r="D81" s="104">
        <v>0</v>
      </c>
      <c r="E81" s="104">
        <v>0</v>
      </c>
      <c r="F81" s="107">
        <v>0</v>
      </c>
      <c r="G81" s="247"/>
      <c r="H81" s="120"/>
      <c r="I81" s="120"/>
      <c r="J81" s="120"/>
      <c r="K81" s="120"/>
      <c r="L81" s="120"/>
      <c r="M81" s="120"/>
      <c r="N81" s="120"/>
      <c r="O81" s="248"/>
    </row>
    <row r="82" spans="3:15" x14ac:dyDescent="0.3">
      <c r="C82" s="99" t="s">
        <v>27</v>
      </c>
      <c r="D82" s="104">
        <v>0</v>
      </c>
      <c r="E82" s="104">
        <v>0</v>
      </c>
      <c r="F82" s="107">
        <v>0</v>
      </c>
      <c r="G82" s="247"/>
      <c r="H82" s="120"/>
      <c r="I82" s="120"/>
      <c r="J82" s="120"/>
      <c r="K82" s="120"/>
      <c r="L82" s="120"/>
      <c r="M82" s="120"/>
      <c r="N82" s="120"/>
      <c r="O82" s="248"/>
    </row>
    <row r="83" spans="3:15" x14ac:dyDescent="0.3">
      <c r="C83" s="101" t="s">
        <v>29</v>
      </c>
      <c r="D83" s="104">
        <v>0</v>
      </c>
      <c r="E83" s="104">
        <v>0</v>
      </c>
      <c r="F83" s="107">
        <v>0</v>
      </c>
      <c r="G83" s="247"/>
      <c r="H83" s="120"/>
      <c r="I83" s="120"/>
      <c r="J83" s="120"/>
      <c r="K83" s="120"/>
      <c r="L83" s="120"/>
      <c r="M83" s="120"/>
      <c r="N83" s="120"/>
      <c r="O83" s="248"/>
    </row>
    <row r="84" spans="3:15" x14ac:dyDescent="0.3">
      <c r="C84" s="101" t="s">
        <v>30</v>
      </c>
      <c r="D84" s="104">
        <v>0</v>
      </c>
      <c r="E84" s="104">
        <v>0</v>
      </c>
      <c r="F84" s="107">
        <v>0</v>
      </c>
      <c r="G84" s="247"/>
      <c r="H84" s="120"/>
      <c r="I84" s="120"/>
      <c r="J84" s="120"/>
      <c r="K84" s="120"/>
      <c r="L84" s="120"/>
      <c r="M84" s="120"/>
      <c r="N84" s="120"/>
      <c r="O84" s="248"/>
    </row>
    <row r="85" spans="3:15" x14ac:dyDescent="0.3">
      <c r="C85" s="100" t="s">
        <v>53</v>
      </c>
      <c r="D85" s="104">
        <v>0</v>
      </c>
      <c r="E85" s="104">
        <v>0</v>
      </c>
      <c r="F85" s="107">
        <v>0</v>
      </c>
      <c r="G85" s="247"/>
      <c r="H85" s="120"/>
      <c r="I85" s="120"/>
      <c r="J85" s="120"/>
      <c r="K85" s="120"/>
      <c r="L85" s="120"/>
      <c r="M85" s="120"/>
      <c r="N85" s="120"/>
      <c r="O85" s="248"/>
    </row>
    <row r="86" spans="3:15" x14ac:dyDescent="0.3">
      <c r="C86" s="101" t="s">
        <v>31</v>
      </c>
      <c r="D86" s="104">
        <v>0</v>
      </c>
      <c r="E86" s="104">
        <v>0</v>
      </c>
      <c r="F86" s="107">
        <v>0</v>
      </c>
      <c r="G86" s="249"/>
      <c r="H86" s="126"/>
      <c r="I86" s="126"/>
      <c r="J86" s="126"/>
      <c r="K86" s="126"/>
      <c r="L86" s="126"/>
      <c r="M86" s="126"/>
      <c r="N86" s="126"/>
      <c r="O86" s="250"/>
    </row>
    <row r="87" spans="3:15" x14ac:dyDescent="0.3">
      <c r="C87" s="99" t="s">
        <v>32</v>
      </c>
      <c r="D87" s="104">
        <v>0</v>
      </c>
      <c r="E87" s="104">
        <v>0</v>
      </c>
      <c r="F87" s="107">
        <v>0</v>
      </c>
      <c r="G87" s="251"/>
      <c r="H87" s="123"/>
      <c r="I87" s="123"/>
      <c r="J87" s="123"/>
      <c r="K87" s="123"/>
      <c r="L87" s="123"/>
      <c r="M87" s="123"/>
      <c r="N87" s="123"/>
      <c r="O87" s="252"/>
    </row>
    <row r="88" spans="3:15" x14ac:dyDescent="0.3">
      <c r="C88" s="101" t="s">
        <v>33</v>
      </c>
      <c r="D88" s="104">
        <v>0</v>
      </c>
      <c r="E88" s="104">
        <v>0</v>
      </c>
      <c r="F88" s="107">
        <v>0</v>
      </c>
      <c r="G88" s="251"/>
      <c r="H88" s="123"/>
      <c r="I88" s="123"/>
      <c r="J88" s="123"/>
      <c r="K88" s="123"/>
      <c r="L88" s="123"/>
      <c r="M88" s="123"/>
      <c r="N88" s="123"/>
      <c r="O88" s="252"/>
    </row>
    <row r="89" spans="3:15" x14ac:dyDescent="0.3">
      <c r="C89" s="101" t="s">
        <v>34</v>
      </c>
      <c r="D89" s="104">
        <v>0</v>
      </c>
      <c r="E89" s="104">
        <v>0</v>
      </c>
      <c r="F89" s="107">
        <v>0</v>
      </c>
      <c r="G89" s="251"/>
      <c r="H89" s="123"/>
      <c r="I89" s="123"/>
      <c r="J89" s="123"/>
      <c r="K89" s="123"/>
      <c r="L89" s="123"/>
      <c r="M89" s="123"/>
      <c r="N89" s="123"/>
      <c r="O89" s="252"/>
    </row>
    <row r="90" spans="3:15" x14ac:dyDescent="0.3">
      <c r="C90" s="101" t="s">
        <v>35</v>
      </c>
      <c r="D90" s="104">
        <v>0</v>
      </c>
      <c r="E90" s="104">
        <v>0</v>
      </c>
      <c r="F90" s="107">
        <v>0</v>
      </c>
      <c r="G90" s="247"/>
      <c r="H90" s="120"/>
      <c r="I90" s="120"/>
      <c r="J90" s="120"/>
      <c r="K90" s="120"/>
      <c r="L90" s="120"/>
      <c r="M90" s="120"/>
      <c r="N90" s="120"/>
      <c r="O90" s="248"/>
    </row>
    <row r="91" spans="3:15" x14ac:dyDescent="0.3">
      <c r="C91" s="99" t="s">
        <v>36</v>
      </c>
      <c r="D91" s="104">
        <v>0</v>
      </c>
      <c r="E91" s="104">
        <v>0</v>
      </c>
      <c r="F91" s="107">
        <v>0</v>
      </c>
      <c r="G91" s="251"/>
      <c r="H91" s="123"/>
      <c r="I91" s="123"/>
      <c r="J91" s="123"/>
      <c r="K91" s="123"/>
      <c r="L91" s="123"/>
      <c r="M91" s="123"/>
      <c r="N91" s="123"/>
      <c r="O91" s="252"/>
    </row>
    <row r="92" spans="3:15" ht="15" thickBot="1" x14ac:dyDescent="0.35">
      <c r="C92" s="102" t="s">
        <v>37</v>
      </c>
      <c r="D92" s="105">
        <f>SUM(D77:D91)</f>
        <v>0</v>
      </c>
      <c r="E92" s="105">
        <f>SUM(E77:E91)</f>
        <v>0</v>
      </c>
      <c r="F92" s="108">
        <v>0</v>
      </c>
      <c r="G92" s="253"/>
      <c r="H92" s="254"/>
      <c r="I92" s="254"/>
      <c r="J92" s="254"/>
      <c r="K92" s="254"/>
      <c r="L92" s="254"/>
      <c r="M92" s="254"/>
      <c r="N92" s="254"/>
      <c r="O92" s="255"/>
    </row>
    <row r="93" spans="3:15" x14ac:dyDescent="0.3">
      <c r="C93" s="61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5" spans="3:15" ht="15" thickBot="1" x14ac:dyDescent="0.35"/>
    <row r="96" spans="3:15" ht="18.600000000000001" thickBot="1" x14ac:dyDescent="0.4">
      <c r="C96" s="220" t="s">
        <v>58</v>
      </c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2"/>
    </row>
    <row r="97" spans="3:15" ht="15" thickBot="1" x14ac:dyDescent="0.35">
      <c r="C97" s="26" t="s">
        <v>23</v>
      </c>
      <c r="D97" s="114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</row>
    <row r="98" spans="3:15" ht="15" thickBot="1" x14ac:dyDescent="0.35">
      <c r="C98" s="26" t="s">
        <v>28</v>
      </c>
      <c r="D98" s="114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6"/>
    </row>
    <row r="99" spans="3:15" ht="15" thickBot="1" x14ac:dyDescent="0.35">
      <c r="C99" s="26" t="s">
        <v>24</v>
      </c>
      <c r="D99" s="114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</row>
    <row r="100" spans="3:15" ht="15" thickBot="1" x14ac:dyDescent="0.35">
      <c r="C100" s="26" t="s">
        <v>52</v>
      </c>
      <c r="D100" s="112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</row>
    <row r="101" spans="3:15" ht="15" thickBot="1" x14ac:dyDescent="0.35">
      <c r="C101" s="26" t="s">
        <v>26</v>
      </c>
      <c r="D101" s="112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</row>
    <row r="102" spans="3:15" ht="15" thickBot="1" x14ac:dyDescent="0.35">
      <c r="C102" s="93" t="s">
        <v>27</v>
      </c>
      <c r="D102" s="241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6"/>
    </row>
    <row r="103" spans="3:15" ht="15" thickBot="1" x14ac:dyDescent="0.35">
      <c r="C103" s="26" t="s">
        <v>29</v>
      </c>
      <c r="D103" s="117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</row>
    <row r="104" spans="3:15" ht="15" thickBot="1" x14ac:dyDescent="0.35">
      <c r="C104" s="26" t="s">
        <v>30</v>
      </c>
      <c r="D104" s="114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</row>
    <row r="105" spans="3:15" ht="15" thickBot="1" x14ac:dyDescent="0.35">
      <c r="C105" s="26" t="s">
        <v>53</v>
      </c>
      <c r="D105" s="117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</row>
    <row r="106" spans="3:15" ht="15" thickBot="1" x14ac:dyDescent="0.35">
      <c r="C106" s="26" t="s">
        <v>31</v>
      </c>
      <c r="D106" s="112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</row>
    <row r="107" spans="3:15" ht="15" thickBot="1" x14ac:dyDescent="0.35">
      <c r="C107" s="26" t="s">
        <v>32</v>
      </c>
      <c r="D107" s="131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</row>
    <row r="108" spans="3:15" ht="15" thickBot="1" x14ac:dyDescent="0.35">
      <c r="C108" s="26" t="s">
        <v>33</v>
      </c>
      <c r="D108" s="117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</row>
    <row r="109" spans="3:15" ht="15" thickBot="1" x14ac:dyDescent="0.35">
      <c r="C109" s="26" t="s">
        <v>34</v>
      </c>
      <c r="D109" s="112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</row>
    <row r="110" spans="3:15" ht="15" thickBot="1" x14ac:dyDescent="0.35">
      <c r="C110" s="26" t="s">
        <v>35</v>
      </c>
      <c r="D110" s="112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</row>
    <row r="111" spans="3:15" ht="15" thickBot="1" x14ac:dyDescent="0.35">
      <c r="C111" s="26" t="s">
        <v>36</v>
      </c>
      <c r="D111" s="114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</row>
    <row r="113" spans="1:21" ht="15" thickBot="1" x14ac:dyDescent="0.35"/>
    <row r="114" spans="1:21" ht="16.2" thickBot="1" x14ac:dyDescent="0.35">
      <c r="C114" s="109" t="s">
        <v>97</v>
      </c>
      <c r="D114" s="110"/>
      <c r="E114" s="110"/>
      <c r="F114" s="110"/>
      <c r="G114" s="110"/>
      <c r="H114" s="110"/>
      <c r="I114" s="111"/>
      <c r="J114" s="109" t="s">
        <v>68</v>
      </c>
      <c r="K114" s="110"/>
      <c r="L114" s="110"/>
      <c r="M114" s="110"/>
      <c r="N114" s="110"/>
      <c r="O114" s="111"/>
      <c r="P114" s="109" t="s">
        <v>57</v>
      </c>
      <c r="Q114" s="110"/>
      <c r="R114" s="110"/>
      <c r="S114" s="110"/>
      <c r="T114" s="110"/>
      <c r="U114" s="111"/>
    </row>
    <row r="115" spans="1:21" s="39" customFormat="1" ht="31.8" thickBot="1" x14ac:dyDescent="0.35">
      <c r="A115" s="27" t="s">
        <v>56</v>
      </c>
      <c r="C115" s="38"/>
      <c r="D115" s="25" t="s">
        <v>47</v>
      </c>
      <c r="E115" s="25" t="s">
        <v>41</v>
      </c>
      <c r="F115" s="25" t="s">
        <v>42</v>
      </c>
      <c r="G115" s="25" t="s">
        <v>54</v>
      </c>
      <c r="H115" s="25" t="s">
        <v>59</v>
      </c>
      <c r="I115" s="25" t="s">
        <v>55</v>
      </c>
      <c r="J115" s="25" t="s">
        <v>47</v>
      </c>
      <c r="K115" s="25" t="s">
        <v>41</v>
      </c>
      <c r="L115" s="25" t="s">
        <v>42</v>
      </c>
      <c r="M115" s="25" t="s">
        <v>54</v>
      </c>
      <c r="N115" s="25" t="s">
        <v>60</v>
      </c>
      <c r="O115" s="38" t="s">
        <v>55</v>
      </c>
      <c r="P115" s="25" t="s">
        <v>47</v>
      </c>
      <c r="Q115" s="25" t="s">
        <v>41</v>
      </c>
      <c r="R115" s="25" t="s">
        <v>42</v>
      </c>
      <c r="S115" s="25" t="s">
        <v>54</v>
      </c>
      <c r="T115" s="25" t="s">
        <v>60</v>
      </c>
      <c r="U115" s="38" t="s">
        <v>55</v>
      </c>
    </row>
    <row r="116" spans="1:21" ht="15" thickBot="1" x14ac:dyDescent="0.35">
      <c r="C116" s="28" t="s">
        <v>23</v>
      </c>
      <c r="D116" s="41">
        <v>0</v>
      </c>
      <c r="E116" s="41">
        <v>1</v>
      </c>
      <c r="F116" s="41">
        <v>0</v>
      </c>
      <c r="G116" s="41">
        <v>0</v>
      </c>
      <c r="H116" s="42"/>
      <c r="I116" s="41" t="s">
        <v>96</v>
      </c>
      <c r="J116" s="41">
        <v>0</v>
      </c>
      <c r="K116" s="41">
        <v>7</v>
      </c>
      <c r="L116" s="44">
        <v>0</v>
      </c>
      <c r="M116" s="41">
        <v>0</v>
      </c>
      <c r="N116" s="42"/>
      <c r="O116" s="56" t="s">
        <v>96</v>
      </c>
      <c r="P116" s="41">
        <v>0</v>
      </c>
      <c r="Q116" s="41">
        <v>7</v>
      </c>
      <c r="R116" s="44">
        <v>0</v>
      </c>
      <c r="S116" s="41">
        <v>0</v>
      </c>
      <c r="T116" s="42"/>
      <c r="U116" s="56" t="s">
        <v>101</v>
      </c>
    </row>
    <row r="117" spans="1:21" ht="15" thickBot="1" x14ac:dyDescent="0.35">
      <c r="C117" s="28" t="s">
        <v>28</v>
      </c>
      <c r="D117" s="41">
        <v>0</v>
      </c>
      <c r="E117" s="41">
        <v>0</v>
      </c>
      <c r="F117" s="41">
        <v>0</v>
      </c>
      <c r="G117" s="41">
        <v>0</v>
      </c>
      <c r="H117" s="42"/>
      <c r="I117" s="41"/>
      <c r="J117" s="41">
        <v>0</v>
      </c>
      <c r="K117" s="41">
        <v>0</v>
      </c>
      <c r="L117" s="41">
        <v>0</v>
      </c>
      <c r="M117" s="41">
        <v>0</v>
      </c>
      <c r="N117" s="42"/>
      <c r="O117" s="29"/>
      <c r="P117" s="41">
        <v>0</v>
      </c>
      <c r="Q117" s="41">
        <v>0</v>
      </c>
      <c r="R117" s="41">
        <v>0</v>
      </c>
      <c r="S117" s="41">
        <v>0</v>
      </c>
      <c r="T117" s="42"/>
      <c r="U117" s="29"/>
    </row>
    <row r="118" spans="1:21" ht="15" thickBot="1" x14ac:dyDescent="0.35">
      <c r="C118" s="29" t="s">
        <v>24</v>
      </c>
      <c r="D118" s="41">
        <v>0</v>
      </c>
      <c r="E118" s="42"/>
      <c r="F118" s="41">
        <v>0</v>
      </c>
      <c r="G118" s="42"/>
      <c r="H118" s="42"/>
      <c r="I118" s="43"/>
      <c r="J118" s="41">
        <v>0</v>
      </c>
      <c r="K118" s="42"/>
      <c r="L118" s="41">
        <v>0</v>
      </c>
      <c r="M118" s="42"/>
      <c r="N118" s="42"/>
      <c r="O118" s="29"/>
      <c r="P118" s="41">
        <v>0</v>
      </c>
      <c r="Q118" s="42"/>
      <c r="R118" s="41">
        <v>0</v>
      </c>
      <c r="S118" s="42"/>
      <c r="T118" s="42"/>
      <c r="U118" s="29"/>
    </row>
    <row r="119" spans="1:21" ht="15" thickBot="1" x14ac:dyDescent="0.35">
      <c r="C119" s="28" t="s">
        <v>52</v>
      </c>
      <c r="D119" s="42"/>
      <c r="E119" s="44">
        <v>0</v>
      </c>
      <c r="F119" s="42"/>
      <c r="G119" s="42"/>
      <c r="H119" s="42"/>
      <c r="I119" s="41"/>
      <c r="J119" s="42"/>
      <c r="K119" s="44">
        <v>0</v>
      </c>
      <c r="L119" s="42"/>
      <c r="M119" s="42"/>
      <c r="N119" s="42"/>
      <c r="O119" s="29"/>
      <c r="P119" s="42"/>
      <c r="Q119" s="44">
        <v>0</v>
      </c>
      <c r="R119" s="42"/>
      <c r="S119" s="42"/>
      <c r="T119" s="42"/>
      <c r="U119" s="29"/>
    </row>
    <row r="120" spans="1:21" ht="15" thickBot="1" x14ac:dyDescent="0.35">
      <c r="C120" s="28" t="s">
        <v>26</v>
      </c>
      <c r="D120" s="42"/>
      <c r="E120" s="42"/>
      <c r="F120" s="41">
        <v>0</v>
      </c>
      <c r="G120" s="42"/>
      <c r="H120" s="42"/>
      <c r="I120" s="41"/>
      <c r="J120" s="42"/>
      <c r="K120" s="42"/>
      <c r="L120" s="44">
        <v>0</v>
      </c>
      <c r="M120" s="42"/>
      <c r="N120" s="42"/>
      <c r="O120" s="29"/>
      <c r="P120" s="42"/>
      <c r="Q120" s="42"/>
      <c r="R120" s="44">
        <v>0</v>
      </c>
      <c r="S120" s="42"/>
      <c r="T120" s="42"/>
      <c r="U120" s="29"/>
    </row>
    <row r="121" spans="1:21" ht="15" thickBot="1" x14ac:dyDescent="0.35">
      <c r="C121" s="28" t="s">
        <v>27</v>
      </c>
      <c r="D121" s="42"/>
      <c r="E121" s="42"/>
      <c r="F121" s="41">
        <v>0</v>
      </c>
      <c r="G121" s="42"/>
      <c r="H121" s="42"/>
      <c r="I121" s="41"/>
      <c r="J121" s="42"/>
      <c r="K121" s="42"/>
      <c r="L121" s="44">
        <v>0</v>
      </c>
      <c r="M121" s="42"/>
      <c r="N121" s="42"/>
      <c r="O121" s="29"/>
      <c r="P121" s="42"/>
      <c r="Q121" s="42"/>
      <c r="R121" s="44">
        <v>0</v>
      </c>
      <c r="S121" s="42"/>
      <c r="T121" s="42"/>
      <c r="U121" s="29"/>
    </row>
    <row r="122" spans="1:21" ht="15" thickBot="1" x14ac:dyDescent="0.35">
      <c r="C122" s="28" t="s">
        <v>29</v>
      </c>
      <c r="D122" s="42"/>
      <c r="E122" s="42"/>
      <c r="F122" s="41">
        <v>0</v>
      </c>
      <c r="G122" s="42"/>
      <c r="H122" s="42"/>
      <c r="I122" s="41"/>
      <c r="J122" s="42"/>
      <c r="K122" s="42"/>
      <c r="L122" s="44">
        <v>0</v>
      </c>
      <c r="M122" s="42"/>
      <c r="N122" s="42"/>
      <c r="O122" s="29"/>
      <c r="P122" s="42"/>
      <c r="Q122" s="42"/>
      <c r="R122" s="44">
        <v>0</v>
      </c>
      <c r="S122" s="42"/>
      <c r="T122" s="42"/>
      <c r="U122" s="29"/>
    </row>
    <row r="123" spans="1:21" ht="15" thickBot="1" x14ac:dyDescent="0.35">
      <c r="C123" s="29" t="s">
        <v>30</v>
      </c>
      <c r="D123" s="42"/>
      <c r="E123" s="42">
        <v>0</v>
      </c>
      <c r="F123" s="41">
        <v>0</v>
      </c>
      <c r="G123" s="42"/>
      <c r="H123" s="42"/>
      <c r="I123" s="41"/>
      <c r="J123" s="42"/>
      <c r="K123" s="42">
        <v>7</v>
      </c>
      <c r="L123" s="44">
        <v>0</v>
      </c>
      <c r="M123" s="42"/>
      <c r="N123" s="42"/>
      <c r="O123" s="29"/>
      <c r="P123" s="42"/>
      <c r="Q123" s="42">
        <v>7</v>
      </c>
      <c r="R123" s="44">
        <v>0</v>
      </c>
      <c r="S123" s="42"/>
      <c r="T123" s="42"/>
      <c r="U123" s="29"/>
    </row>
    <row r="124" spans="1:21" ht="29.4" thickBot="1" x14ac:dyDescent="0.35">
      <c r="C124" s="28" t="s">
        <v>53</v>
      </c>
      <c r="D124" s="41">
        <v>0</v>
      </c>
      <c r="E124" s="42"/>
      <c r="F124" s="44">
        <v>7</v>
      </c>
      <c r="G124" s="42"/>
      <c r="H124" s="42"/>
      <c r="I124" s="43" t="s">
        <v>77</v>
      </c>
      <c r="J124" s="44">
        <v>0</v>
      </c>
      <c r="K124" s="42"/>
      <c r="L124" s="44">
        <v>7</v>
      </c>
      <c r="M124" s="42"/>
      <c r="N124" s="42"/>
      <c r="O124" s="29" t="s">
        <v>77</v>
      </c>
      <c r="P124" s="44">
        <v>0</v>
      </c>
      <c r="Q124" s="42"/>
      <c r="R124" s="44">
        <v>7</v>
      </c>
      <c r="S124" s="42"/>
      <c r="T124" s="42"/>
      <c r="U124" s="29"/>
    </row>
    <row r="125" spans="1:21" ht="29.4" thickBot="1" x14ac:dyDescent="0.35">
      <c r="C125" s="29" t="s">
        <v>31</v>
      </c>
      <c r="D125" s="42"/>
      <c r="E125" s="42"/>
      <c r="F125" s="41">
        <v>1</v>
      </c>
      <c r="G125" s="42"/>
      <c r="H125" s="42"/>
      <c r="I125" s="43" t="s">
        <v>100</v>
      </c>
      <c r="J125" s="42"/>
      <c r="K125" s="42"/>
      <c r="L125" s="44">
        <v>1</v>
      </c>
      <c r="M125" s="42"/>
      <c r="N125" s="42"/>
      <c r="O125" s="29" t="s">
        <v>100</v>
      </c>
      <c r="P125" s="42"/>
      <c r="Q125" s="42"/>
      <c r="R125" s="44">
        <v>0</v>
      </c>
      <c r="S125" s="42"/>
      <c r="T125" s="42"/>
      <c r="U125" s="29"/>
    </row>
    <row r="126" spans="1:21" ht="15" thickBot="1" x14ac:dyDescent="0.35">
      <c r="C126" s="29" t="s">
        <v>32</v>
      </c>
      <c r="D126" s="42"/>
      <c r="E126" s="42"/>
      <c r="F126" s="41">
        <v>0</v>
      </c>
      <c r="G126" s="42"/>
      <c r="H126" s="45"/>
      <c r="I126" s="41"/>
      <c r="J126" s="42"/>
      <c r="K126" s="42"/>
      <c r="L126" s="44">
        <v>0</v>
      </c>
      <c r="M126" s="42"/>
      <c r="N126" s="42"/>
      <c r="O126" s="29"/>
      <c r="P126" s="42"/>
      <c r="Q126" s="42"/>
      <c r="R126" s="44">
        <v>0</v>
      </c>
      <c r="S126" s="42"/>
      <c r="T126" s="42"/>
      <c r="U126" s="29"/>
    </row>
    <row r="127" spans="1:21" ht="15" thickBot="1" x14ac:dyDescent="0.35">
      <c r="C127" s="28" t="s">
        <v>33</v>
      </c>
      <c r="D127" s="42"/>
      <c r="E127" s="42"/>
      <c r="F127" s="41">
        <v>0</v>
      </c>
      <c r="G127" s="42"/>
      <c r="H127" s="42"/>
      <c r="I127" s="41"/>
      <c r="J127" s="42"/>
      <c r="K127" s="42"/>
      <c r="L127" s="44">
        <v>0</v>
      </c>
      <c r="M127" s="42"/>
      <c r="N127" s="42"/>
      <c r="O127" s="29"/>
      <c r="P127" s="42"/>
      <c r="Q127" s="42"/>
      <c r="R127" s="44">
        <v>0</v>
      </c>
      <c r="S127" s="42"/>
      <c r="T127" s="42"/>
      <c r="U127" s="29"/>
    </row>
    <row r="128" spans="1:21" ht="15" thickBot="1" x14ac:dyDescent="0.35">
      <c r="C128" s="28" t="s">
        <v>34</v>
      </c>
      <c r="D128" s="42"/>
      <c r="E128" s="42"/>
      <c r="F128" s="41">
        <v>0</v>
      </c>
      <c r="G128" s="42"/>
      <c r="H128" s="42"/>
      <c r="I128" s="41"/>
      <c r="J128" s="42"/>
      <c r="K128" s="42"/>
      <c r="L128" s="44">
        <v>0</v>
      </c>
      <c r="M128" s="42"/>
      <c r="N128" s="42"/>
      <c r="O128" s="29"/>
      <c r="P128" s="42"/>
      <c r="Q128" s="42"/>
      <c r="R128" s="44">
        <v>0</v>
      </c>
      <c r="S128" s="42"/>
      <c r="T128" s="42"/>
      <c r="U128" s="29"/>
    </row>
    <row r="129" spans="3:21" ht="15" thickBot="1" x14ac:dyDescent="0.35">
      <c r="C129" s="29" t="s">
        <v>35</v>
      </c>
      <c r="D129" s="41">
        <v>0</v>
      </c>
      <c r="E129" s="42"/>
      <c r="F129" s="41">
        <v>0</v>
      </c>
      <c r="G129" s="42"/>
      <c r="H129" s="42"/>
      <c r="I129" s="41"/>
      <c r="J129" s="44">
        <v>0</v>
      </c>
      <c r="K129" s="42"/>
      <c r="L129" s="44">
        <v>0</v>
      </c>
      <c r="M129" s="42"/>
      <c r="N129" s="42"/>
      <c r="O129" s="29"/>
      <c r="P129" s="44">
        <v>0</v>
      </c>
      <c r="Q129" s="42"/>
      <c r="R129" s="44">
        <v>0</v>
      </c>
      <c r="S129" s="42"/>
      <c r="T129" s="42"/>
      <c r="U129" s="29"/>
    </row>
    <row r="130" spans="3:21" ht="15" thickBot="1" x14ac:dyDescent="0.35">
      <c r="C130" s="28" t="s">
        <v>36</v>
      </c>
      <c r="D130" s="41">
        <v>0</v>
      </c>
      <c r="E130" s="42"/>
      <c r="F130" s="41">
        <v>0</v>
      </c>
      <c r="G130" s="42"/>
      <c r="H130" s="42"/>
      <c r="I130" s="41"/>
      <c r="J130" s="44">
        <v>0</v>
      </c>
      <c r="K130" s="42"/>
      <c r="L130" s="44">
        <v>0</v>
      </c>
      <c r="M130" s="42"/>
      <c r="N130" s="42"/>
      <c r="O130" s="29"/>
      <c r="P130" s="44">
        <v>0</v>
      </c>
      <c r="Q130" s="42"/>
      <c r="R130" s="44">
        <v>0</v>
      </c>
      <c r="S130" s="42"/>
      <c r="T130" s="42"/>
      <c r="U130" s="29"/>
    </row>
  </sheetData>
  <protectedRanges>
    <protectedRange sqref="D28:Q28" name="Range1_1_1_1_1_1_1_1"/>
  </protectedRanges>
  <mergeCells count="136">
    <mergeCell ref="D69:O69"/>
    <mergeCell ref="D61:O61"/>
    <mergeCell ref="D63:O63"/>
    <mergeCell ref="C59:O59"/>
    <mergeCell ref="D60:O60"/>
    <mergeCell ref="D70:O70"/>
    <mergeCell ref="D71:O71"/>
    <mergeCell ref="D72:O72"/>
    <mergeCell ref="D64:O64"/>
    <mergeCell ref="D65:O65"/>
    <mergeCell ref="D62:O62"/>
    <mergeCell ref="D36:G37"/>
    <mergeCell ref="H36:K37"/>
    <mergeCell ref="L36:O37"/>
    <mergeCell ref="P36:S37"/>
    <mergeCell ref="T36:W37"/>
    <mergeCell ref="X36:AA37"/>
    <mergeCell ref="D66:O66"/>
    <mergeCell ref="D67:O67"/>
    <mergeCell ref="D68:O68"/>
    <mergeCell ref="AK36:AK37"/>
    <mergeCell ref="AL36:AL37"/>
    <mergeCell ref="AM36:AM37"/>
    <mergeCell ref="AN36:AN37"/>
    <mergeCell ref="AO36:AO37"/>
    <mergeCell ref="AB36:AE37"/>
    <mergeCell ref="AF36:AF38"/>
    <mergeCell ref="AG36:AG38"/>
    <mergeCell ref="AH36:AH38"/>
    <mergeCell ref="AI36:AI37"/>
    <mergeCell ref="AJ36:AJ37"/>
    <mergeCell ref="S28:T28"/>
    <mergeCell ref="U28:V28"/>
    <mergeCell ref="W28:AM28"/>
    <mergeCell ref="D35:AE35"/>
    <mergeCell ref="AF35:AH35"/>
    <mergeCell ref="AI35:AO35"/>
    <mergeCell ref="S26:T26"/>
    <mergeCell ref="U26:V26"/>
    <mergeCell ref="W26:AM26"/>
    <mergeCell ref="S27:T27"/>
    <mergeCell ref="U27:V27"/>
    <mergeCell ref="W27:AM27"/>
    <mergeCell ref="S24:T24"/>
    <mergeCell ref="U24:V24"/>
    <mergeCell ref="W24:AM24"/>
    <mergeCell ref="S25:T25"/>
    <mergeCell ref="U25:V25"/>
    <mergeCell ref="W25:AM25"/>
    <mergeCell ref="S22:T22"/>
    <mergeCell ref="U22:V22"/>
    <mergeCell ref="W22:AM22"/>
    <mergeCell ref="S23:T23"/>
    <mergeCell ref="U23:V23"/>
    <mergeCell ref="W23:AM23"/>
    <mergeCell ref="S20:T20"/>
    <mergeCell ref="U20:V20"/>
    <mergeCell ref="W20:AM20"/>
    <mergeCell ref="S21:T21"/>
    <mergeCell ref="U21:V21"/>
    <mergeCell ref="S18:T18"/>
    <mergeCell ref="U18:V18"/>
    <mergeCell ref="W18:AM18"/>
    <mergeCell ref="S19:T19"/>
    <mergeCell ref="U19:V19"/>
    <mergeCell ref="W19:AM19"/>
    <mergeCell ref="W21:AO21"/>
    <mergeCell ref="S16:T16"/>
    <mergeCell ref="U16:V16"/>
    <mergeCell ref="W16:AM16"/>
    <mergeCell ref="S17:T17"/>
    <mergeCell ref="U17:V17"/>
    <mergeCell ref="W17:AM17"/>
    <mergeCell ref="S14:T14"/>
    <mergeCell ref="U14:V14"/>
    <mergeCell ref="W14:AM14"/>
    <mergeCell ref="S15:T15"/>
    <mergeCell ref="U15:V15"/>
    <mergeCell ref="W15:AM15"/>
    <mergeCell ref="W10:AM12"/>
    <mergeCell ref="S13:T13"/>
    <mergeCell ref="U13:V13"/>
    <mergeCell ref="W13:AM13"/>
    <mergeCell ref="L10:L11"/>
    <mergeCell ref="M10:M11"/>
    <mergeCell ref="N10:N11"/>
    <mergeCell ref="O10:O11"/>
    <mergeCell ref="P10:P11"/>
    <mergeCell ref="Q10:Q11"/>
    <mergeCell ref="D1:E1"/>
    <mergeCell ref="D2:E2"/>
    <mergeCell ref="D3:E3"/>
    <mergeCell ref="C8:D8"/>
    <mergeCell ref="D10:D11"/>
    <mergeCell ref="E10:K11"/>
    <mergeCell ref="R10:R11"/>
    <mergeCell ref="S10:T12"/>
    <mergeCell ref="U10:V12"/>
    <mergeCell ref="D73:O73"/>
    <mergeCell ref="D74:O74"/>
    <mergeCell ref="G76:O76"/>
    <mergeCell ref="G77:O77"/>
    <mergeCell ref="G78:O78"/>
    <mergeCell ref="G79:O79"/>
    <mergeCell ref="C96:O96"/>
    <mergeCell ref="D97:O97"/>
    <mergeCell ref="D98:O98"/>
    <mergeCell ref="G80:O80"/>
    <mergeCell ref="G81:O81"/>
    <mergeCell ref="G82:O82"/>
    <mergeCell ref="G83:O83"/>
    <mergeCell ref="G84:O84"/>
    <mergeCell ref="G85:O85"/>
    <mergeCell ref="G86:O86"/>
    <mergeCell ref="G87:O87"/>
    <mergeCell ref="G88:O88"/>
    <mergeCell ref="G89:O89"/>
    <mergeCell ref="G90:O90"/>
    <mergeCell ref="G91:O91"/>
    <mergeCell ref="G92:O92"/>
    <mergeCell ref="D99:O99"/>
    <mergeCell ref="D100:O100"/>
    <mergeCell ref="D101:O101"/>
    <mergeCell ref="D102:O102"/>
    <mergeCell ref="D103:O103"/>
    <mergeCell ref="D104:O104"/>
    <mergeCell ref="P114:U114"/>
    <mergeCell ref="D105:O105"/>
    <mergeCell ref="D106:O106"/>
    <mergeCell ref="D107:O107"/>
    <mergeCell ref="D108:O108"/>
    <mergeCell ref="D109:O109"/>
    <mergeCell ref="D110:O110"/>
    <mergeCell ref="D111:O111"/>
    <mergeCell ref="C114:I114"/>
    <mergeCell ref="J114:O114"/>
  </mergeCells>
  <conditionalFormatting sqref="R13:R28">
    <cfRule type="cellIs" dxfId="2" priority="3" operator="greaterThan">
      <formula>0.01</formula>
    </cfRule>
  </conditionalFormatting>
  <conditionalFormatting sqref="AI39:AM56 AO39:AO56 AN54:AN56">
    <cfRule type="cellIs" dxfId="1" priority="2" operator="greaterThan">
      <formula>0.05</formula>
    </cfRule>
  </conditionalFormatting>
  <conditionalFormatting sqref="AN39:AN53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3-9 May </vt:lpstr>
      <vt:lpstr>10-16 May</vt:lpstr>
      <vt:lpstr>17-23 May</vt:lpstr>
      <vt:lpstr>24-30 May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Mwadziwana</dc:creator>
  <cp:lastModifiedBy>Emmanuel takaengwa</cp:lastModifiedBy>
  <dcterms:created xsi:type="dcterms:W3CDTF">2020-09-30T03:51:27Z</dcterms:created>
  <dcterms:modified xsi:type="dcterms:W3CDTF">2021-09-04T14:44:58Z</dcterms:modified>
</cp:coreProperties>
</file>