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<sst xmlns="http://schemas.openxmlformats.org/spreadsheetml/2006/main" count="48" uniqueCount="27">
  <si>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</si>
  <si>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</si>
  <si>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</si>
  <si>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</si>
  <si>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</si>
  <si>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</si>
  <si>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</si>
  <si>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</si>
  <si>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</si>
  <si>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</si>
  <si>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</si>
  <si>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</si>
  <si>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</si>
  <si>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</si>
  <si>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</si>
  <si>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</si>
  <si>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</si>
  <si>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</si>
  <si>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</si>
  <si>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</si>
  <si>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</si>
  <si>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</si>
  <si>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</si>
  <si>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</si>
  <si>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</si>
  <si>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</si>
  <si>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Прибыль — чистая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</si>
</sst>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;[RED]\-#,##0"/>
    <numFmt numFmtId="166" formatCode="#,##0.00000000;[RED]\-#,##0.00000000"/>
    <numFmt numFmtId="167" formatCode="0%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6" topLeftCell="A8" activePane="bottomLeft" state="frozen"/>
      <selection pane="topLeft" activeCell="A1" activeCellId="0" sqref="A1"/>
      <selection pane="bottom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customFormat="fals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  <c r="G5" s="7"/>
      <c r="H5" s="7"/>
      <c r="I5" s="7"/>
    </row>
    <row r="6" customFormat="fals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  <c r="G6" s="7"/>
      <c r="H6" s="7"/>
      <c r="I6" s="7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8" activeCellId="0" sqref="C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23"/>
    <col collapsed="false" customWidth="true" hidden="false" outlineLevel="0" max="2" min="2" style="1" width="15.91"/>
    <col collapsed="false" customWidth="true" hidden="false" outlineLevel="0" max="3" min="3" style="1" width="12.3"/>
    <col collapsed="false" customWidth="true" hidden="false" outlineLevel="0" max="4" min="4" style="1" width="13.02"/>
    <col collapsed="false" customWidth="true" hidden="false" outlineLevel="0" max="5" min="5" style="1" width="19.69"/>
    <col collapsed="false" customWidth="true" hidden="false" outlineLevel="0" max="7" min="7" style="1" width="18.08"/>
    <col collapsed="false" customWidth="true" hidden="false" outlineLevel="0" max="8" min="8" style="1" width="14.53"/>
  </cols>
  <sheetData>
    <row r="1" s="22" customFormat="true" ht="18.8" hidden="false" customHeight="true" outlineLevel="0" collapsed="false">
      <c r="A1" s="23" t="s">
        <v>20</v>
      </c>
      <c r="B1" s="24" t="s">
        <v>21</v>
      </c>
      <c r="C1" s="25" t="s">
        <v>22</v>
      </c>
      <c r="D1" s="23" t="s">
        <v>23</v>
      </c>
      <c r="E1" s="26" t="s">
        <v>24</v>
      </c>
      <c r="F1" s="24" t="s">
        <v>25</v>
      </c>
      <c r="G1" s="27" t="s">
        <v>9</v>
      </c>
      <c r="H1" s="23" t="s">
        <v>26</v>
      </c>
      <c r="I1" s="28"/>
    </row>
    <row r="2" s="22" customFormat="true" ht="12.8" hidden="false" customHeight="true" outlineLevel="0" collapsed="false">
      <c r="A2" s="22" t="n">
        <v>5.05</v>
      </c>
      <c r="B2" s="22" t="n">
        <v>100</v>
      </c>
      <c r="C2" s="22" t="n">
        <f aca="false">B2</f>
        <v>100</v>
      </c>
      <c r="D2" s="22" t="n">
        <f aca="false">C2*1.05</f>
        <v>105</v>
      </c>
      <c r="E2" s="22" t="n">
        <f aca="false">A2/B2*0.999</f>
        <v>0.0504495</v>
      </c>
      <c r="F2" s="22" t="n">
        <f aca="false">E2</f>
        <v>0.0504495</v>
      </c>
      <c r="G2" s="22" t="n">
        <f aca="false">F2*D2*0.999</f>
        <v>5.2919003025</v>
      </c>
      <c r="H2" s="29" t="n">
        <f aca="false">G2-A2</f>
        <v>0.2419003025</v>
      </c>
    </row>
    <row r="3" s="22" customFormat="true" ht="12.8" hidden="false" customHeight="true" outlineLevel="0" collapsed="false">
      <c r="A3" s="22" t="n">
        <f aca="false">A2</f>
        <v>5.05</v>
      </c>
      <c r="B3" s="22" t="n">
        <f aca="false">B2*0.95</f>
        <v>95</v>
      </c>
      <c r="C3" s="22" t="n">
        <f aca="false">(B2+B3)/2</f>
        <v>97.5</v>
      </c>
      <c r="D3" s="22" t="n">
        <f aca="false">C3*1.05</f>
        <v>102.375</v>
      </c>
      <c r="E3" s="22" t="n">
        <f aca="false">A3/B3*0.999</f>
        <v>0.0531047368421053</v>
      </c>
      <c r="F3" s="22" t="n">
        <f aca="false">E3+F2</f>
        <v>0.103554236842105</v>
      </c>
      <c r="G3" s="22" t="n">
        <f aca="false">F3*D3*0.999</f>
        <v>10.5907636317138</v>
      </c>
      <c r="H3" s="29" t="n">
        <f aca="false">G3-A2-A3</f>
        <v>0.490763631713815</v>
      </c>
    </row>
    <row r="4" s="22" customFormat="true" ht="12.8" hidden="false" customHeight="true" outlineLevel="0" collapsed="false">
      <c r="A4" s="22" t="n">
        <f aca="false">A3*2</f>
        <v>10.1</v>
      </c>
      <c r="B4" s="22" t="n">
        <f aca="false">B3*0.95</f>
        <v>90.25</v>
      </c>
      <c r="C4" s="22" t="n">
        <f aca="false">(B3+B4)/2</f>
        <v>92.625</v>
      </c>
      <c r="D4" s="22" t="n">
        <f aca="false">C4*1.05</f>
        <v>97.25625</v>
      </c>
      <c r="E4" s="22" t="n">
        <f aca="false">A4/B4*0.999</f>
        <v>0.11179944598338</v>
      </c>
      <c r="F4" s="22" t="n">
        <f aca="false">F3+E4</f>
        <v>0.215353682825485</v>
      </c>
      <c r="G4" s="22" t="n">
        <f aca="false">F4*D4*0.999</f>
        <v>20.9235471236808</v>
      </c>
      <c r="H4" s="29" t="n">
        <f aca="false">G4-A4-A3-A2</f>
        <v>0.723547123680756</v>
      </c>
    </row>
    <row r="5" s="22" customFormat="true" ht="12.8" hidden="false" customHeight="true" outlineLevel="0" collapsed="false">
      <c r="A5" s="22" t="n">
        <f aca="false">A4*2</f>
        <v>20.2</v>
      </c>
      <c r="B5" s="22" t="n">
        <f aca="false">B4*0.95</f>
        <v>85.7375</v>
      </c>
      <c r="C5" s="22" t="n">
        <f aca="false">(B4+B5)/2</f>
        <v>87.99375</v>
      </c>
      <c r="D5" s="22" t="n">
        <f aca="false">C5*1.05</f>
        <v>92.3934375</v>
      </c>
      <c r="E5" s="22" t="n">
        <f aca="false">A5/B5*0.999</f>
        <v>0.235367254701852</v>
      </c>
      <c r="F5" s="22" t="n">
        <f aca="false">F4+E5</f>
        <v>0.450720937527336</v>
      </c>
      <c r="G5" s="22" t="n">
        <f aca="false">F5*D5*0.999</f>
        <v>41.602013114602</v>
      </c>
      <c r="H5" s="29" t="n">
        <f aca="false">G5-A5-A4-A3-A2</f>
        <v>1.20201311460199</v>
      </c>
    </row>
    <row r="6" s="22" customFormat="true" ht="12.8" hidden="false" customHeight="true" outlineLevel="0" collapsed="false">
      <c r="A6" s="22" t="n">
        <f aca="false">A5*2</f>
        <v>40.4</v>
      </c>
      <c r="B6" s="22" t="n">
        <f aca="false">B5*0.95</f>
        <v>81.450625</v>
      </c>
      <c r="C6" s="22" t="n">
        <f aca="false">(B5+B6)/2</f>
        <v>83.5940625</v>
      </c>
      <c r="D6" s="22" t="n">
        <f aca="false">C6*1.05</f>
        <v>87.773765625</v>
      </c>
      <c r="E6" s="22" t="n">
        <f aca="false">A6/B6*0.999</f>
        <v>0.495510009898635</v>
      </c>
      <c r="F6" s="22" t="n">
        <f aca="false">F5+E6</f>
        <v>0.946230947425971</v>
      </c>
      <c r="G6" s="22" t="n">
        <f aca="false">F6*D6*0.999</f>
        <v>82.9711991530824</v>
      </c>
      <c r="H6" s="29" t="n">
        <f aca="false">G6-A6-A5-A4-A3-A2</f>
        <v>2.1711991530824</v>
      </c>
    </row>
    <row r="7" customFormat="false" ht="12.8" hidden="false" customHeight="true" outlineLevel="0" collapsed="false">
      <c r="A7" s="22" t="n">
        <f aca="false">A6*2</f>
        <v>80.8</v>
      </c>
      <c r="B7" s="22" t="n">
        <f aca="false">B6*0.95</f>
        <v>77.37809375</v>
      </c>
      <c r="C7" s="22" t="n">
        <f aca="false">(B6+B7)/2</f>
        <v>79.414359375</v>
      </c>
      <c r="D7" s="22" t="n">
        <f aca="false">C7*1.05</f>
        <v>83.38507734375</v>
      </c>
      <c r="E7" s="22" t="n">
        <f aca="false">A7/B7*0.999</f>
        <v>1.04317896820765</v>
      </c>
      <c r="F7" s="22" t="n">
        <f aca="false">F6+E7</f>
        <v>1.98940991563362</v>
      </c>
      <c r="G7" s="22" t="n">
        <f aca="false">F7*D7*0.999</f>
        <v>165.721212583849</v>
      </c>
      <c r="H7" s="29" t="n">
        <f aca="false">G7-A7-A6-A5-A4-A3-A2</f>
        <v>4.12121258384931</v>
      </c>
      <c r="I7" s="22"/>
    </row>
    <row r="8" customFormat="false" ht="12.8" hidden="false" customHeight="true" outlineLevel="0" collapsed="false">
      <c r="A8" s="22" t="n">
        <f aca="false">A7*2</f>
        <v>161.6</v>
      </c>
      <c r="B8" s="22" t="n">
        <f aca="false">B7*0.95</f>
        <v>73.5091890625</v>
      </c>
      <c r="C8" s="22" t="n">
        <f aca="false">(B7+B8)/2</f>
        <v>75.44364140625</v>
      </c>
      <c r="D8" s="22" t="n">
        <f aca="false">C8*1.05</f>
        <v>79.2158234765625</v>
      </c>
      <c r="E8" s="22" t="n">
        <f aca="false">A8/B8*0.999</f>
        <v>2.19616624885822</v>
      </c>
      <c r="F8" s="22" t="n">
        <f aca="false">F7+E8</f>
        <v>4.18557616449184</v>
      </c>
      <c r="G8" s="22" t="n">
        <f aca="false">F8*D8*0.999</f>
        <v>331.232298731499</v>
      </c>
      <c r="H8" s="29" t="n">
        <f aca="false">G8-A8-A7-A6-A5-A4-A3-A2</f>
        <v>8.032298731499</v>
      </c>
      <c r="I8" s="22"/>
    </row>
    <row r="9" customFormat="false" ht="12.8" hidden="false" customHeight="true" outlineLevel="0" collapsed="false">
      <c r="A9" s="22" t="n">
        <f aca="false">A8*2</f>
        <v>323.2</v>
      </c>
      <c r="B9" s="22" t="n">
        <f aca="false">B8*0.95</f>
        <v>69.833729609375</v>
      </c>
      <c r="C9" s="22" t="n">
        <f aca="false">(B8+B9)/2</f>
        <v>71.6714593359375</v>
      </c>
      <c r="D9" s="22" t="n">
        <f aca="false">C9*1.05</f>
        <v>75.2550323027344</v>
      </c>
      <c r="E9" s="22" t="n">
        <f aca="false">A9/B9*0.999</f>
        <v>4.62350789233309</v>
      </c>
      <c r="F9" s="22" t="n">
        <f aca="false">F8+E9</f>
        <v>8.80908405682493</v>
      </c>
      <c r="G9" s="22" t="n">
        <f aca="false">F9*D9*0.999</f>
        <v>662.264977348609</v>
      </c>
      <c r="H9" s="29" t="n">
        <f aca="false">G9-A9-A8-A7-A6-A5-A4-A3--A2</f>
        <v>25.9649773486086</v>
      </c>
      <c r="I9" s="22"/>
    </row>
    <row r="10" customFormat="false" ht="12.8" hidden="false" customHeight="true" outlineLevel="0" collapsed="false">
      <c r="A10" s="22" t="n">
        <f aca="false">A9*2</f>
        <v>646.4</v>
      </c>
      <c r="B10" s="22" t="n">
        <f aca="false">B9*0.95</f>
        <v>66.3420431289062</v>
      </c>
      <c r="C10" s="22" t="n">
        <f aca="false">(B9+B10)/2</f>
        <v>68.0878863691406</v>
      </c>
      <c r="D10" s="22" t="n">
        <f aca="false">C10*1.05</f>
        <v>71.4922806875976</v>
      </c>
      <c r="E10" s="22" t="n">
        <f aca="false">A10/B10*0.999</f>
        <v>9.7337008259644</v>
      </c>
      <c r="F10" s="22" t="n">
        <f aca="false">F9+E10</f>
        <v>18.5427848827893</v>
      </c>
      <c r="G10" s="22" t="n">
        <f aca="false">F10*D10*0.999</f>
        <v>1324.34031558855</v>
      </c>
      <c r="H10" s="29" t="n">
        <f aca="false">G10-A10-A9-A8-A7-A6-A5-A4-A3-A2</f>
        <v>31.5403155885458</v>
      </c>
      <c r="I1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2025-07-13T13:44:09Z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