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<sst xmlns="http://schemas.openxmlformats.org/spreadsheetml/2006/main" count="49" uniqueCount="28">
  <si>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</si>
  <si>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</si>
  <si>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</si>
  <si>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</si>
  <si>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</si>
  <si>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</si>
  <si>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</si>
  <si>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</si>
  <si>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</si>
  <si>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</si>
  <si>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</si>
  <si>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</si>
  <si>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</si>
  <si>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</si>
  <si>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</si>
  <si>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</si>
  <si>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</si>
  <si>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</si>
  <si>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</si>
  <si>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</si>
  <si>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</si>
  <si>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</si>
  <si>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</si>
  <si>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</si>
  <si>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</si>
  <si>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</si>
  <si>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Прибыль — чистая</t>
  </si>
  <si>
    <t xml:space="preserve">итого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</si>
</sst>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;[RED]\-#,##0"/>
    <numFmt numFmtId="166" formatCode="#,##0.00000000;[RED]\-#,##0.00000000"/>
    <numFmt numFmtId="167" formatCode="0%"/>
    <numFmt numFmtId="168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rgb="FF158466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6" topLeftCell="A10" activePane="bottomLeft" state="frozen"/>
      <selection pane="topLeft" activeCell="A1" activeCellId="0" sqref="A1"/>
      <selection pane="bottomLeft" activeCell="B10" activeCellId="0" sqref="B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27.61"/>
    <col collapsed="false" customWidth="true" hidden="false" outlineLevel="0" max="4" min="4" style="1" width="22.03"/>
    <col collapsed="false" customWidth="true" hidden="false" outlineLevel="0" max="5" min="5" style="1" width="22.4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7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</row>
    <row r="2" s="7" customFormat="true" ht="17.35" hidden="false" customHeight="false" outlineLevel="0" collapsed="false">
      <c r="A2" s="2" t="s">
        <v>2</v>
      </c>
      <c r="B2" s="3" t="n">
        <v>5</v>
      </c>
      <c r="C2" s="5" t="s">
        <v>3</v>
      </c>
      <c r="D2" s="5"/>
      <c r="E2" s="5"/>
      <c r="F2" s="6"/>
    </row>
    <row r="3" s="7" customFormat="true" ht="17.35" hidden="false" customHeight="false" outlineLevel="0" collapsed="false">
      <c r="A3" s="2" t="s">
        <v>2</v>
      </c>
      <c r="B3" s="3" t="n">
        <v>5</v>
      </c>
      <c r="C3" s="5" t="s">
        <v>4</v>
      </c>
      <c r="D3" s="5"/>
      <c r="E3" s="5"/>
      <c r="F3" s="6"/>
    </row>
    <row r="4" s="7" customFormat="true" ht="17.35" hidden="false" customHeight="false" outlineLevel="0" collapsed="false">
      <c r="A4" s="2" t="s">
        <v>0</v>
      </c>
      <c r="B4" s="3" t="n">
        <v>16</v>
      </c>
      <c r="C4" s="4" t="s">
        <v>5</v>
      </c>
      <c r="D4" s="5"/>
      <c r="E4" s="5"/>
      <c r="F4" s="6"/>
    </row>
    <row r="5" customFormat="false" ht="17.35" hidden="false" customHeight="false" outlineLevel="0" collapsed="false">
      <c r="A5" s="2" t="s">
        <v>0</v>
      </c>
      <c r="B5" s="8" t="n">
        <v>2276.16</v>
      </c>
      <c r="C5" s="4" t="s">
        <v>6</v>
      </c>
      <c r="D5" s="5"/>
      <c r="E5" s="5"/>
      <c r="F5" s="6"/>
      <c r="G5" s="7"/>
      <c r="H5" s="7"/>
      <c r="I5" s="7"/>
    </row>
    <row r="6" customFormat="false" ht="17.35" hidden="false" customHeight="false" outlineLevel="0" collapsed="false">
      <c r="A6" s="2" t="s">
        <v>0</v>
      </c>
      <c r="B6" s="3" t="n">
        <v>5</v>
      </c>
      <c r="C6" s="4" t="s">
        <v>7</v>
      </c>
      <c r="D6" s="5"/>
      <c r="E6" s="5"/>
      <c r="F6" s="6"/>
      <c r="G6" s="7"/>
      <c r="H6" s="7"/>
      <c r="I6" s="7"/>
    </row>
    <row r="7" customFormat="false" ht="17.35" hidden="false" customHeight="false" outlineLevel="0" collapsed="false">
      <c r="A7" s="9"/>
      <c r="B7" s="9"/>
      <c r="C7" s="9"/>
      <c r="D7" s="9"/>
      <c r="E7" s="9"/>
    </row>
    <row r="8" customFormat="false" ht="17.35" hidden="false" customHeight="false" outlineLevel="0" collapsed="false">
      <c r="A8" s="10" t="s">
        <v>8</v>
      </c>
      <c r="B8" s="11" t="n">
        <f aca="false">(100-B3)/100</f>
        <v>0.95</v>
      </c>
      <c r="C8" s="9"/>
      <c r="D8" s="9"/>
      <c r="E8" s="9"/>
    </row>
    <row r="9" customFormat="false" ht="17.35" hidden="false" customHeight="false" outlineLevel="0" collapsed="false">
      <c r="A9" s="10" t="s">
        <v>9</v>
      </c>
      <c r="B9" s="11" t="n">
        <f aca="false">1+(B2/100)</f>
        <v>1.05</v>
      </c>
      <c r="C9" s="9"/>
      <c r="D9" s="9"/>
      <c r="E9" s="9"/>
    </row>
    <row r="10" customFormat="false" ht="17.35" hidden="false" customHeight="false" outlineLevel="0" collapsed="false">
      <c r="A10" s="10" t="s">
        <v>10</v>
      </c>
      <c r="B10" s="11" t="n">
        <v>0.9982</v>
      </c>
      <c r="C10" s="9"/>
      <c r="D10" s="9"/>
      <c r="E10" s="9"/>
    </row>
    <row r="11" customFormat="false" ht="17.35" hidden="false" customHeight="false" outlineLevel="0" collapsed="false">
      <c r="A11" s="10"/>
      <c r="B11" s="11"/>
      <c r="C11" s="9"/>
      <c r="D11" s="9"/>
      <c r="E11" s="9"/>
    </row>
    <row r="12" customFormat="false" ht="17.35" hidden="false" customHeight="false" outlineLevel="0" collapsed="false">
      <c r="A12" s="9" t="s">
        <v>11</v>
      </c>
      <c r="B12" s="9"/>
      <c r="C12" s="9"/>
      <c r="D12" s="9"/>
      <c r="E12" s="9"/>
    </row>
    <row r="13" customFormat="false" ht="16.5" hidden="false" customHeight="true" outlineLevel="0" collapsed="false">
      <c r="A13" s="12" t="n">
        <v>0.05</v>
      </c>
      <c r="B13" s="13"/>
      <c r="C13" s="13"/>
      <c r="D13" s="13"/>
      <c r="E13" s="13" t="n">
        <v>0</v>
      </c>
    </row>
    <row r="14" customFormat="false" ht="15.95" hidden="false" customHeight="true" outlineLevel="0" collapsed="false">
      <c r="A14" s="14" t="n">
        <v>0</v>
      </c>
      <c r="B14" s="15" t="n">
        <f aca="false">B19/B17</f>
        <v>0.00219668213130887</v>
      </c>
      <c r="C14" s="16"/>
      <c r="D14" s="16"/>
      <c r="E14" s="16"/>
    </row>
    <row r="15" customFormat="false" ht="16.5" hidden="false" customHeight="true" outlineLevel="0" collapsed="false">
      <c r="A15" s="17" t="n">
        <v>-0.05</v>
      </c>
      <c r="B15" s="13"/>
      <c r="C15" s="13" t="n">
        <f aca="false">B14+C20</f>
        <v>0.004508979111634</v>
      </c>
      <c r="D15" s="13"/>
      <c r="E15" s="13"/>
    </row>
    <row r="16" customFormat="false" ht="17.55" hidden="false" customHeight="true" outlineLevel="0" collapsed="false">
      <c r="A16" s="17" t="n">
        <v>-0.1</v>
      </c>
      <c r="B16" s="13"/>
      <c r="C16" s="13"/>
      <c r="D16" s="13" t="n">
        <f aca="false">C15+D20</f>
        <v>0.00694297593302887</v>
      </c>
      <c r="E16" s="13"/>
    </row>
    <row r="17" customFormat="false" ht="17.35" hidden="false" customHeight="false" outlineLevel="0" collapsed="false">
      <c r="A17" s="18" t="s">
        <v>12</v>
      </c>
      <c r="B17" s="19" t="n">
        <f aca="false">B5</f>
        <v>2276.16</v>
      </c>
      <c r="C17" s="19" t="n">
        <f aca="false">B17*B8</f>
        <v>2162.352</v>
      </c>
      <c r="D17" s="19" t="n">
        <f aca="false">C17*B8</f>
        <v>2054.2344</v>
      </c>
      <c r="E17" s="19" t="n">
        <f aca="false">B17*B9</f>
        <v>2389.968</v>
      </c>
    </row>
    <row r="18" customFormat="false" ht="17.35" hidden="false" customHeight="false" outlineLevel="0" collapsed="false">
      <c r="A18" s="18" t="s">
        <v>13</v>
      </c>
      <c r="B18" s="19" t="n">
        <f aca="false">B19</f>
        <v>5</v>
      </c>
      <c r="C18" s="19" t="n">
        <f aca="false">B14*C17</f>
        <v>4.75</v>
      </c>
      <c r="D18" s="19" t="n">
        <f aca="false">C15*D17</f>
        <v>9.2625</v>
      </c>
      <c r="E18" s="19" t="n">
        <f aca="false">D16*E17</f>
        <v>16.5934903047091</v>
      </c>
    </row>
    <row r="19" customFormat="false" ht="17.35" hidden="false" customHeight="false" outlineLevel="0" collapsed="false">
      <c r="A19" s="18" t="s">
        <v>14</v>
      </c>
      <c r="B19" s="20" t="n">
        <f aca="false">B6</f>
        <v>5</v>
      </c>
      <c r="C19" s="20" t="n">
        <f aca="false">B1</f>
        <v>5</v>
      </c>
      <c r="D19" s="20" t="n">
        <f aca="false">B1</f>
        <v>5</v>
      </c>
      <c r="E19" s="20"/>
    </row>
    <row r="20" customFormat="false" ht="17.35" hidden="false" customHeight="false" outlineLevel="0" collapsed="false">
      <c r="A20" s="18" t="s">
        <v>15</v>
      </c>
      <c r="B20" s="19" t="n">
        <f aca="false">B19/B17</f>
        <v>0.00219668213130887</v>
      </c>
      <c r="C20" s="19" t="n">
        <f aca="false">C19/C17</f>
        <v>0.00231229698032513</v>
      </c>
      <c r="D20" s="19" t="n">
        <f aca="false">D19/D17</f>
        <v>0.00243399682139487</v>
      </c>
      <c r="E20" s="19"/>
    </row>
    <row r="21" customFormat="false" ht="17.35" hidden="false" customHeight="false" outlineLevel="0" collapsed="false">
      <c r="A21" s="18" t="s">
        <v>16</v>
      </c>
      <c r="B21" s="20" t="n">
        <f aca="false">B4-B19</f>
        <v>11</v>
      </c>
      <c r="C21" s="20" t="n">
        <f aca="false">B21-C19</f>
        <v>6</v>
      </c>
      <c r="D21" s="20" t="n">
        <f aca="false">C21-D19</f>
        <v>1</v>
      </c>
      <c r="E21" s="20" t="n">
        <f aca="false">D21</f>
        <v>1</v>
      </c>
    </row>
    <row r="22" customFormat="false" ht="17.35" hidden="false" customHeight="false" outlineLevel="0" collapsed="false">
      <c r="A22" s="18" t="s">
        <v>17</v>
      </c>
      <c r="B22" s="19"/>
      <c r="C22" s="19"/>
      <c r="D22" s="19"/>
      <c r="E22" s="19" t="n">
        <f aca="false">D16</f>
        <v>0.00694297593302887</v>
      </c>
    </row>
    <row r="23" customFormat="false" ht="17.35" hidden="false" customHeight="false" outlineLevel="0" collapsed="false">
      <c r="A23" s="21" t="s">
        <v>18</v>
      </c>
      <c r="B23" s="19"/>
      <c r="C23" s="19"/>
      <c r="D23" s="19"/>
      <c r="E23" s="19" t="n">
        <f aca="false">(E21+E18)-B4</f>
        <v>1.59349030470914</v>
      </c>
    </row>
    <row r="24" customFormat="false" ht="17.35" hidden="false" customHeight="false" outlineLevel="0" collapsed="false">
      <c r="A24" s="21" t="s">
        <v>19</v>
      </c>
      <c r="B24" s="19"/>
      <c r="C24" s="19"/>
      <c r="D24" s="19"/>
      <c r="E24" s="19" t="n">
        <f aca="false">E23*B10^4</f>
        <v>1.58204811481055</v>
      </c>
    </row>
    <row r="25" customFormat="false" ht="12.8" hidden="false" customHeight="false" outlineLevel="0" collapsed="false">
      <c r="B25" s="22"/>
      <c r="C25" s="22"/>
      <c r="D25" s="22"/>
      <c r="E25" s="22"/>
    </row>
    <row r="26" customFormat="false" ht="17.35" hidden="false" customHeight="false" outlineLevel="0" collapsed="false">
      <c r="A26" s="12" t="n">
        <v>0.05</v>
      </c>
      <c r="B26" s="13"/>
      <c r="C26" s="13"/>
      <c r="D26" s="13" t="n">
        <v>0</v>
      </c>
      <c r="E26" s="22"/>
    </row>
    <row r="27" customFormat="false" ht="17.35" hidden="false" customHeight="false" outlineLevel="0" collapsed="false">
      <c r="A27" s="14" t="n">
        <v>0</v>
      </c>
      <c r="B27" s="15" t="n">
        <f aca="false">B32/B30</f>
        <v>0.00219668213130887</v>
      </c>
      <c r="C27" s="16"/>
      <c r="D27" s="16"/>
      <c r="E27" s="22"/>
    </row>
    <row r="28" customFormat="false" ht="17.35" hidden="false" customHeight="false" outlineLevel="0" collapsed="false">
      <c r="A28" s="17" t="n">
        <v>-0.05</v>
      </c>
      <c r="B28" s="13"/>
      <c r="C28" s="13" t="n">
        <f aca="false">B27+C33</f>
        <v>0.004508979111634</v>
      </c>
      <c r="D28" s="13"/>
      <c r="E28" s="22"/>
    </row>
    <row r="29" customFormat="false" ht="17.55" hidden="false" customHeight="true" outlineLevel="0" collapsed="false">
      <c r="A29" s="17" t="n">
        <v>-0.1</v>
      </c>
      <c r="B29" s="13"/>
      <c r="C29" s="13"/>
      <c r="D29" s="13"/>
      <c r="E29" s="22"/>
    </row>
    <row r="30" customFormat="false" ht="17.55" hidden="false" customHeight="true" outlineLevel="0" collapsed="false">
      <c r="A30" s="18" t="s">
        <v>12</v>
      </c>
      <c r="B30" s="19" t="n">
        <f aca="false">B5</f>
        <v>2276.16</v>
      </c>
      <c r="C30" s="19" t="n">
        <f aca="false">B30*B8</f>
        <v>2162.352</v>
      </c>
      <c r="D30" s="19" t="n">
        <f aca="false">B30*B9</f>
        <v>2389.968</v>
      </c>
      <c r="E30" s="22"/>
    </row>
    <row r="31" customFormat="false" ht="17.35" hidden="false" customHeight="false" outlineLevel="0" collapsed="false">
      <c r="A31" s="18" t="s">
        <v>13</v>
      </c>
      <c r="B31" s="19" t="n">
        <f aca="false">B32</f>
        <v>5</v>
      </c>
      <c r="C31" s="19" t="n">
        <f aca="false">B27*C30</f>
        <v>4.75</v>
      </c>
      <c r="D31" s="19" t="n">
        <f aca="false">C28*D30</f>
        <v>10.7763157894737</v>
      </c>
      <c r="E31" s="22"/>
    </row>
    <row r="32" customFormat="false" ht="17.35" hidden="false" customHeight="false" outlineLevel="0" collapsed="false">
      <c r="A32" s="18" t="s">
        <v>14</v>
      </c>
      <c r="B32" s="20" t="n">
        <f aca="false">B6</f>
        <v>5</v>
      </c>
      <c r="C32" s="20" t="n">
        <f aca="false">B1</f>
        <v>5</v>
      </c>
      <c r="D32" s="20"/>
      <c r="E32" s="22"/>
    </row>
    <row r="33" customFormat="false" ht="17.35" hidden="false" customHeight="false" outlineLevel="0" collapsed="false">
      <c r="A33" s="18" t="s">
        <v>15</v>
      </c>
      <c r="B33" s="19" t="n">
        <f aca="false">B32/B30</f>
        <v>0.00219668213130887</v>
      </c>
      <c r="C33" s="19" t="n">
        <f aca="false">C32/C30</f>
        <v>0.00231229698032513</v>
      </c>
      <c r="D33" s="19"/>
      <c r="E33" s="22"/>
    </row>
    <row r="34" customFormat="false" ht="17.35" hidden="false" customHeight="false" outlineLevel="0" collapsed="false">
      <c r="A34" s="18" t="s">
        <v>16</v>
      </c>
      <c r="B34" s="20" t="n">
        <f aca="false">B4-B32</f>
        <v>11</v>
      </c>
      <c r="C34" s="20" t="n">
        <f aca="false">B34-C32</f>
        <v>6</v>
      </c>
      <c r="D34" s="20" t="n">
        <f aca="false">C34</f>
        <v>6</v>
      </c>
      <c r="E34" s="22"/>
    </row>
    <row r="35" customFormat="false" ht="17.35" hidden="false" customHeight="false" outlineLevel="0" collapsed="false">
      <c r="A35" s="18" t="s">
        <v>17</v>
      </c>
      <c r="B35" s="19"/>
      <c r="C35" s="19"/>
      <c r="D35" s="19" t="n">
        <f aca="false">C28</f>
        <v>0.004508979111634</v>
      </c>
      <c r="E35" s="22"/>
    </row>
    <row r="36" customFormat="false" ht="17.35" hidden="false" customHeight="false" outlineLevel="0" collapsed="false">
      <c r="A36" s="21" t="s">
        <v>18</v>
      </c>
      <c r="B36" s="19"/>
      <c r="C36" s="19"/>
      <c r="D36" s="19" t="n">
        <f aca="false">(D34+D31)-B4</f>
        <v>0.776315789473689</v>
      </c>
      <c r="E36" s="22"/>
    </row>
    <row r="37" customFormat="false" ht="17.35" hidden="false" customHeight="false" outlineLevel="0" collapsed="false">
      <c r="A37" s="21" t="s">
        <v>19</v>
      </c>
      <c r="B37" s="19"/>
      <c r="C37" s="19"/>
      <c r="D37" s="19" t="n">
        <f aca="false">D36*B10^3</f>
        <v>0.772131225472531</v>
      </c>
      <c r="E37" s="22"/>
    </row>
    <row r="38" customFormat="false" ht="12.8" hidden="false" customHeight="false" outlineLevel="0" collapsed="false">
      <c r="B38" s="22"/>
      <c r="C38" s="22"/>
      <c r="D38" s="22"/>
      <c r="E38" s="22"/>
    </row>
    <row r="39" customFormat="false" ht="17.35" hidden="false" customHeight="false" outlineLevel="0" collapsed="false">
      <c r="A39" s="12" t="n">
        <v>0.05</v>
      </c>
      <c r="B39" s="13"/>
      <c r="C39" s="13" t="n">
        <v>0</v>
      </c>
      <c r="D39" s="22"/>
      <c r="E39" s="22"/>
    </row>
    <row r="40" customFormat="false" ht="17.35" hidden="false" customHeight="false" outlineLevel="0" collapsed="false">
      <c r="A40" s="14" t="n">
        <v>0</v>
      </c>
      <c r="B40" s="15" t="n">
        <f aca="false">B45/B43</f>
        <v>0.00219668213130887</v>
      </c>
      <c r="C40" s="16"/>
      <c r="D40" s="22"/>
      <c r="E40" s="22"/>
    </row>
    <row r="41" customFormat="false" ht="17.35" hidden="false" customHeight="false" outlineLevel="0" collapsed="false">
      <c r="A41" s="17" t="n">
        <v>-0.05</v>
      </c>
      <c r="B41" s="13"/>
      <c r="C41" s="13"/>
      <c r="D41" s="22"/>
      <c r="E41" s="22"/>
    </row>
    <row r="42" customFormat="false" ht="17.35" hidden="false" customHeight="false" outlineLevel="0" collapsed="false">
      <c r="A42" s="17" t="n">
        <v>-0.1</v>
      </c>
      <c r="B42" s="13"/>
      <c r="C42" s="13"/>
      <c r="D42" s="22"/>
      <c r="E42" s="22"/>
    </row>
    <row r="43" customFormat="false" ht="17.35" hidden="false" customHeight="false" outlineLevel="0" collapsed="false">
      <c r="A43" s="18" t="s">
        <v>12</v>
      </c>
      <c r="B43" s="19" t="n">
        <f aca="false">B5</f>
        <v>2276.16</v>
      </c>
      <c r="C43" s="19" t="n">
        <f aca="false">B43*B9</f>
        <v>2389.968</v>
      </c>
      <c r="D43" s="22"/>
      <c r="E43" s="22"/>
    </row>
    <row r="44" customFormat="false" ht="17.35" hidden="false" customHeight="false" outlineLevel="0" collapsed="false">
      <c r="A44" s="18" t="s">
        <v>13</v>
      </c>
      <c r="B44" s="19" t="n">
        <f aca="false">B45</f>
        <v>5</v>
      </c>
      <c r="C44" s="19" t="n">
        <f aca="false">B40*C43</f>
        <v>5.25</v>
      </c>
      <c r="D44" s="22"/>
      <c r="E44" s="22"/>
    </row>
    <row r="45" customFormat="false" ht="17.35" hidden="false" customHeight="false" outlineLevel="0" collapsed="false">
      <c r="A45" s="18" t="s">
        <v>14</v>
      </c>
      <c r="B45" s="20" t="n">
        <f aca="false">B6</f>
        <v>5</v>
      </c>
      <c r="C45" s="20"/>
      <c r="D45" s="22"/>
      <c r="E45" s="22"/>
    </row>
    <row r="46" customFormat="false" ht="17.35" hidden="false" customHeight="false" outlineLevel="0" collapsed="false">
      <c r="A46" s="18" t="s">
        <v>15</v>
      </c>
      <c r="B46" s="19" t="n">
        <f aca="false">B45/B43</f>
        <v>0.00219668213130887</v>
      </c>
      <c r="C46" s="19"/>
      <c r="D46" s="22"/>
      <c r="E46" s="22"/>
    </row>
    <row r="47" customFormat="false" ht="17.35" hidden="false" customHeight="false" outlineLevel="0" collapsed="false">
      <c r="A47" s="18" t="s">
        <v>16</v>
      </c>
      <c r="B47" s="20" t="n">
        <f aca="false">B4-B45</f>
        <v>11</v>
      </c>
      <c r="C47" s="20" t="n">
        <f aca="false">B47</f>
        <v>11</v>
      </c>
      <c r="D47" s="22"/>
      <c r="E47" s="22"/>
    </row>
    <row r="48" customFormat="false" ht="17.35" hidden="false" customHeight="false" outlineLevel="0" collapsed="false">
      <c r="A48" s="18" t="s">
        <v>17</v>
      </c>
      <c r="B48" s="19"/>
      <c r="C48" s="19" t="n">
        <f aca="false">B40</f>
        <v>0.00219668213130887</v>
      </c>
      <c r="D48" s="22"/>
      <c r="E48" s="22"/>
    </row>
    <row r="49" customFormat="false" ht="17.35" hidden="false" customHeight="false" outlineLevel="0" collapsed="false">
      <c r="A49" s="21" t="s">
        <v>18</v>
      </c>
      <c r="B49" s="19"/>
      <c r="C49" s="19" t="n">
        <f aca="false">(C47+C44)-B4</f>
        <v>0.25</v>
      </c>
      <c r="D49" s="22"/>
      <c r="E49" s="22"/>
    </row>
    <row r="50" customFormat="false" ht="17.35" hidden="false" customHeight="false" outlineLevel="0" collapsed="false">
      <c r="A50" s="21" t="s">
        <v>19</v>
      </c>
      <c r="B50" s="19"/>
      <c r="C50" s="19" t="n">
        <f aca="false">C49*B10^2</f>
        <v>0.24910081</v>
      </c>
      <c r="D50" s="22"/>
      <c r="E50" s="22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9" activeCellId="0" sqref="H1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4.25"/>
    <col collapsed="false" customWidth="true" hidden="false" outlineLevel="0" max="2" min="2" style="1" width="18.22"/>
    <col collapsed="false" customWidth="true" hidden="false" outlineLevel="0" max="3" min="3" style="1" width="17.24"/>
    <col collapsed="false" customWidth="true" hidden="false" outlineLevel="0" max="4" min="4" style="1" width="18.49"/>
    <col collapsed="false" customWidth="true" hidden="false" outlineLevel="0" max="5" min="5" style="1" width="18.92"/>
    <col collapsed="false" customWidth="true" hidden="false" outlineLevel="0" max="7" min="7" style="1" width="18.08"/>
    <col collapsed="false" customWidth="true" hidden="false" outlineLevel="0" max="8" min="8" style="1" width="14.53"/>
  </cols>
  <sheetData>
    <row r="1" s="22" customFormat="true" ht="18.8" hidden="false" customHeight="true" outlineLevel="0" collapsed="false">
      <c r="A1" s="23" t="s">
        <v>20</v>
      </c>
      <c r="B1" s="24" t="s">
        <v>21</v>
      </c>
      <c r="C1" s="25" t="s">
        <v>22</v>
      </c>
      <c r="D1" s="23" t="s">
        <v>23</v>
      </c>
      <c r="E1" s="26" t="s">
        <v>24</v>
      </c>
      <c r="F1" s="24" t="s">
        <v>25</v>
      </c>
      <c r="G1" s="27" t="s">
        <v>9</v>
      </c>
      <c r="H1" s="23" t="s">
        <v>26</v>
      </c>
      <c r="I1" s="28"/>
    </row>
    <row r="2" s="22" customFormat="true" ht="12.8" hidden="false" customHeight="true" outlineLevel="0" collapsed="false">
      <c r="A2" s="29" t="n">
        <v>5.5</v>
      </c>
      <c r="B2" s="30" t="n">
        <v>100</v>
      </c>
      <c r="C2" s="30" t="n">
        <f aca="false">B2</f>
        <v>100</v>
      </c>
      <c r="D2" s="30" t="n">
        <f aca="false">C2*1.05</f>
        <v>105</v>
      </c>
      <c r="E2" s="30" t="n">
        <f aca="false">A2/B2*0.999</f>
        <v>0.054945</v>
      </c>
      <c r="F2" s="30" t="n">
        <f aca="false">E2</f>
        <v>0.054945</v>
      </c>
      <c r="G2" s="30" t="n">
        <f aca="false">F2*D2*0.999</f>
        <v>5.763455775</v>
      </c>
      <c r="H2" s="31" t="n">
        <f aca="false">G2-A2</f>
        <v>0.263455775000001</v>
      </c>
    </row>
    <row r="3" s="22" customFormat="true" ht="12.8" hidden="false" customHeight="true" outlineLevel="0" collapsed="false">
      <c r="A3" s="32" t="n">
        <f aca="false">B3*E2</f>
        <v>5.219775</v>
      </c>
      <c r="B3" s="30" t="n">
        <f aca="false">B2*0.95</f>
        <v>95</v>
      </c>
      <c r="C3" s="30" t="n">
        <f aca="false">(B2+B3)/2</f>
        <v>97.5</v>
      </c>
      <c r="D3" s="30" t="n">
        <f aca="false">C3*1.05</f>
        <v>102.375</v>
      </c>
      <c r="E3" s="30" t="n">
        <f aca="false">A3/B3*0.999</f>
        <v>0.054890055</v>
      </c>
      <c r="F3" s="30" t="n">
        <f aca="false">E3+F2</f>
        <v>0.109835055</v>
      </c>
      <c r="G3" s="30" t="n">
        <f aca="false">F3*D3*0.999</f>
        <v>11.2331193918694</v>
      </c>
      <c r="H3" s="31" t="n">
        <f aca="false">G3-A2-A3</f>
        <v>0.513344391869376</v>
      </c>
    </row>
    <row r="4" s="22" customFormat="true" ht="12.8" hidden="false" customHeight="true" outlineLevel="0" collapsed="false">
      <c r="A4" s="32" t="n">
        <f aca="false">E3*B4*2</f>
        <v>9.9076549275</v>
      </c>
      <c r="B4" s="30" t="n">
        <f aca="false">B3*0.95</f>
        <v>90.25</v>
      </c>
      <c r="C4" s="30" t="n">
        <f aca="false">(B3+B4)/2</f>
        <v>92.625</v>
      </c>
      <c r="D4" s="30" t="n">
        <f aca="false">C4*1.05</f>
        <v>97.25625</v>
      </c>
      <c r="E4" s="30" t="n">
        <f aca="false">A4/B4*0.999</f>
        <v>0.10967032989</v>
      </c>
      <c r="F4" s="30" t="n">
        <f aca="false">F3+E4</f>
        <v>0.21950538489</v>
      </c>
      <c r="G4" s="30" t="n">
        <f aca="false">F4*D4*0.999</f>
        <v>21.3269223186189</v>
      </c>
      <c r="H4" s="31" t="n">
        <f aca="false">G4-A4-A3-A2</f>
        <v>0.699492391118856</v>
      </c>
    </row>
    <row r="5" s="22" customFormat="true" ht="12.8" hidden="false" customHeight="true" outlineLevel="0" collapsed="false">
      <c r="A5" s="32" t="n">
        <f aca="false">E4*B5*2</f>
        <v>18.8057198178878</v>
      </c>
      <c r="B5" s="30" t="n">
        <f aca="false">B4*0.95</f>
        <v>85.7375</v>
      </c>
      <c r="C5" s="30" t="n">
        <f aca="false">(B4+B5)/2</f>
        <v>87.99375</v>
      </c>
      <c r="D5" s="30" t="n">
        <f aca="false">C5*1.05</f>
        <v>92.3934375</v>
      </c>
      <c r="E5" s="30" t="n">
        <f aca="false">A5/B5*0.999</f>
        <v>0.21912131912022</v>
      </c>
      <c r="F5" s="30" t="n">
        <f aca="false">F4+E5</f>
        <v>0.43862670401022</v>
      </c>
      <c r="G5" s="30" t="n">
        <f aca="false">F5*D5*0.999</f>
        <v>40.4857027338365</v>
      </c>
      <c r="H5" s="31" t="n">
        <f aca="false">G5-A5-A4-A3-A2</f>
        <v>1.05255298844871</v>
      </c>
    </row>
    <row r="6" s="22" customFormat="true" ht="12.8" hidden="false" customHeight="true" outlineLevel="0" collapsed="false">
      <c r="A6" s="32" t="n">
        <f aca="false">E5*B6*2</f>
        <v>35.6951367863327</v>
      </c>
      <c r="B6" s="30" t="n">
        <f aca="false">B5*0.95</f>
        <v>81.450625</v>
      </c>
      <c r="C6" s="30" t="n">
        <f aca="false">(B5+B6)/2</f>
        <v>83.5940625</v>
      </c>
      <c r="D6" s="30" t="n">
        <f aca="false">C6*1.05</f>
        <v>87.773765625</v>
      </c>
      <c r="E6" s="30" t="n">
        <f aca="false">A6/B6*0.999</f>
        <v>0.4378043956022</v>
      </c>
      <c r="F6" s="30" t="n">
        <f aca="false">F5+E6</f>
        <v>0.87643109961242</v>
      </c>
      <c r="G6" s="30" t="n">
        <f aca="false">F6*D6*0.999</f>
        <v>76.8507302659177</v>
      </c>
      <c r="H6" s="31" t="n">
        <f aca="false">G6-A6-A5-A4-A3-A2</f>
        <v>1.72244373419721</v>
      </c>
    </row>
    <row r="7" customFormat="false" ht="12.8" hidden="false" customHeight="true" outlineLevel="0" collapsed="false">
      <c r="A7" s="32" t="n">
        <f aca="false">E6*B7*2</f>
        <v>67.7529391341382</v>
      </c>
      <c r="B7" s="30" t="n">
        <f aca="false">B6*0.95</f>
        <v>77.37809375</v>
      </c>
      <c r="C7" s="30" t="n">
        <f aca="false">(B6+B7)/2</f>
        <v>79.414359375</v>
      </c>
      <c r="D7" s="30" t="n">
        <f aca="false">C7*1.05</f>
        <v>83.38507734375</v>
      </c>
      <c r="E7" s="30" t="n">
        <f aca="false">A7/B7*0.999</f>
        <v>0.874733182413195</v>
      </c>
      <c r="F7" s="30" t="n">
        <f aca="false">F6+E7</f>
        <v>1.75116428202561</v>
      </c>
      <c r="G7" s="30" t="n">
        <f aca="false">F7*D7*0.999</f>
        <v>145.87494812922</v>
      </c>
      <c r="H7" s="31" t="n">
        <f aca="false">G7-A7-A6-A5-A4-A3-A2</f>
        <v>2.99372246336131</v>
      </c>
      <c r="I7" s="22"/>
    </row>
    <row r="8" customFormat="false" ht="12.8" hidden="false" customHeight="true" outlineLevel="0" collapsed="false">
      <c r="A8" s="32" t="n">
        <f aca="false">E7*B8*2</f>
        <v>128.601853770508</v>
      </c>
      <c r="B8" s="30" t="n">
        <f aca="false">B7*0.95</f>
        <v>73.5091890625</v>
      </c>
      <c r="C8" s="30" t="n">
        <f aca="false">(B7+B8)/2</f>
        <v>75.44364140625</v>
      </c>
      <c r="D8" s="30" t="n">
        <f aca="false">C8*1.05</f>
        <v>79.2158234765625</v>
      </c>
      <c r="E8" s="30" t="n">
        <f aca="false">A8/B8*0.999</f>
        <v>1.74771689846156</v>
      </c>
      <c r="F8" s="30" t="n">
        <f aca="false">F7+E8</f>
        <v>3.49888118048718</v>
      </c>
      <c r="G8" s="30" t="n">
        <f aca="false">F8*D8*0.999</f>
        <v>276.88958720498</v>
      </c>
      <c r="H8" s="31" t="n">
        <f aca="false">G8-A8-A7-A6-A5-A4-A3-A2</f>
        <v>5.40650776861355</v>
      </c>
      <c r="I8" s="22"/>
    </row>
    <row r="9" customFormat="false" ht="12.8" hidden="false" customHeight="true" outlineLevel="0" collapsed="false">
      <c r="A9" s="32" t="n">
        <f aca="false">E8*B9*2</f>
        <v>244.099178641801</v>
      </c>
      <c r="B9" s="30" t="n">
        <f aca="false">B8*0.95</f>
        <v>69.833729609375</v>
      </c>
      <c r="C9" s="30" t="n">
        <f aca="false">(B8+B9)/2</f>
        <v>71.6714593359375</v>
      </c>
      <c r="D9" s="30" t="n">
        <f aca="false">C9*1.05</f>
        <v>75.2550323027344</v>
      </c>
      <c r="E9" s="30" t="n">
        <f aca="false">A9/B9*0.999</f>
        <v>3.4919383631262</v>
      </c>
      <c r="F9" s="30" t="n">
        <f aca="false">F8+E9</f>
        <v>6.99081954361338</v>
      </c>
      <c r="G9" s="30" t="n">
        <f aca="false">F9*D9*0.999</f>
        <v>525.568256226635</v>
      </c>
      <c r="H9" s="31" t="n">
        <f aca="false">G9-A9-A8-A7-A6-A5-A4-A3--A2</f>
        <v>20.9859981484677</v>
      </c>
      <c r="I9" s="22"/>
    </row>
    <row r="10" customFormat="false" ht="12.8" hidden="false" customHeight="true" outlineLevel="0" collapsed="false">
      <c r="A10" s="32" t="n">
        <f aca="false">E9*B10*2</f>
        <v>463.324650980002</v>
      </c>
      <c r="B10" s="33" t="n">
        <f aca="false">B9*0.95</f>
        <v>66.3420431289062</v>
      </c>
      <c r="C10" s="33" t="n">
        <f aca="false">(B9+B10)/2</f>
        <v>68.0878863691406</v>
      </c>
      <c r="D10" s="33" t="n">
        <f aca="false">C10*1.05</f>
        <v>71.4922806875976</v>
      </c>
      <c r="E10" s="33" t="n">
        <f aca="false">A10/B10*0.999</f>
        <v>6.97689284952615</v>
      </c>
      <c r="F10" s="33" t="n">
        <f aca="false">F9+E10</f>
        <v>13.9677123931395</v>
      </c>
      <c r="G10" s="33" t="n">
        <f aca="false">F10*D10*0.999</f>
        <v>997.585031358994</v>
      </c>
      <c r="H10" s="31" t="n">
        <f aca="false">G10-A10-A9-A8-A7-A6-A5-A4-A3-A2</f>
        <v>18.6781223008254</v>
      </c>
      <c r="I10" s="22"/>
    </row>
    <row r="12" customFormat="false" ht="12.8" hidden="false" customHeight="true" outlineLevel="0" collapsed="false">
      <c r="A12" s="1" t="s">
        <v>27</v>
      </c>
      <c r="B12" s="1" t="n">
        <f aca="false">A2+A3+A4+A5+A6+A7+A8+A9+A10</f>
        <v>978.906909058168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2025-07-16T00:05:47Z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