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ochkat\European Commission\GRP-PRERION - General\didactical\"/>
    </mc:Choice>
  </mc:AlternateContent>
  <bookViews>
    <workbookView xWindow="0" yWindow="0" windowWidth="19200" windowHeight="6900" activeTab="3"/>
  </bookViews>
  <sheets>
    <sheet name="A_Complementary" sheetId="5" r:id="rId1"/>
    <sheet name="B_Showcase" sheetId="9" r:id="rId2"/>
    <sheet name="C_Rare_occurrence" sheetId="7" r:id="rId3"/>
    <sheet name="histogram" sheetId="10" r:id="rId4"/>
  </sheets>
  <definedNames>
    <definedName name="_xlchart.v1.0" hidden="1">histogram!$L$1</definedName>
    <definedName name="_xlchart.v1.1" hidden="1">histogram!$L$2:$L$101</definedName>
    <definedName name="_xlchart.v1.10" hidden="1">histogram!$L$1</definedName>
    <definedName name="_xlchart.v1.11" hidden="1">histogram!$L$2:$L$101</definedName>
    <definedName name="_xlchart.v1.2" hidden="1">histogram!$A$1</definedName>
    <definedName name="_xlchart.v1.3" hidden="1">histogram!$A$2:$A$101</definedName>
    <definedName name="_xlchart.v1.4" hidden="1">histogram!$L$1</definedName>
    <definedName name="_xlchart.v1.5" hidden="1">histogram!$L$2:$L$101</definedName>
    <definedName name="_xlchart.v1.6" hidden="1">histogram!$A$1</definedName>
    <definedName name="_xlchart.v1.7" hidden="1">histogram!$A$2:$A$101</definedName>
    <definedName name="_xlchart.v1.8" hidden="1">histogram!$A$1</definedName>
    <definedName name="_xlchart.v1.9" hidden="1">histogram!$A$2:$A$101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9" l="1"/>
  <c r="G29" i="9"/>
  <c r="G28" i="9"/>
  <c r="F28" i="9"/>
  <c r="E30" i="9"/>
  <c r="C30" i="9"/>
  <c r="B30" i="9"/>
  <c r="D30" i="9" l="1"/>
  <c r="L3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2" i="10"/>
  <c r="AI14" i="10"/>
  <c r="A92" i="10" l="1"/>
  <c r="A93" i="10"/>
  <c r="A94" i="10"/>
  <c r="A95" i="10"/>
  <c r="A96" i="10"/>
  <c r="A97" i="10"/>
  <c r="A98" i="10"/>
  <c r="A99" i="10"/>
  <c r="A100" i="10"/>
  <c r="A101" i="10"/>
  <c r="A82" i="10"/>
  <c r="A83" i="10"/>
  <c r="A84" i="10"/>
  <c r="A85" i="10"/>
  <c r="A86" i="10"/>
  <c r="A87" i="10"/>
  <c r="A88" i="10"/>
  <c r="A89" i="10"/>
  <c r="A90" i="10"/>
  <c r="A91" i="10"/>
  <c r="A72" i="10"/>
  <c r="A73" i="10"/>
  <c r="A74" i="10"/>
  <c r="A75" i="10"/>
  <c r="A76" i="10"/>
  <c r="A77" i="10"/>
  <c r="A78" i="10"/>
  <c r="A79" i="10"/>
  <c r="A80" i="10"/>
  <c r="A81" i="10"/>
  <c r="A62" i="10"/>
  <c r="A63" i="10"/>
  <c r="A64" i="10"/>
  <c r="A65" i="10"/>
  <c r="A66" i="10"/>
  <c r="A67" i="10"/>
  <c r="A68" i="10"/>
  <c r="A69" i="10"/>
  <c r="A70" i="10"/>
  <c r="A71" i="10"/>
  <c r="A52" i="10"/>
  <c r="A53" i="10"/>
  <c r="A54" i="10"/>
  <c r="A55" i="10"/>
  <c r="A56" i="10"/>
  <c r="A57" i="10"/>
  <c r="A58" i="10"/>
  <c r="A59" i="10"/>
  <c r="A60" i="10"/>
  <c r="A61" i="10"/>
  <c r="A42" i="10"/>
  <c r="A43" i="10"/>
  <c r="A44" i="10"/>
  <c r="A45" i="10"/>
  <c r="A46" i="10"/>
  <c r="A47" i="10"/>
  <c r="A48" i="10"/>
  <c r="A49" i="10"/>
  <c r="A50" i="10"/>
  <c r="A51" i="10"/>
  <c r="A32" i="10"/>
  <c r="A33" i="10"/>
  <c r="A34" i="10"/>
  <c r="A35" i="10"/>
  <c r="A36" i="10"/>
  <c r="A37" i="10"/>
  <c r="A38" i="10"/>
  <c r="A39" i="10"/>
  <c r="A40" i="10"/>
  <c r="A41" i="10"/>
  <c r="A22" i="10"/>
  <c r="A23" i="10"/>
  <c r="A24" i="10"/>
  <c r="A25" i="10"/>
  <c r="A26" i="10"/>
  <c r="A27" i="10"/>
  <c r="A28" i="10"/>
  <c r="A29" i="10"/>
  <c r="A30" i="10"/>
  <c r="A31" i="10"/>
  <c r="A12" i="10"/>
  <c r="A13" i="10"/>
  <c r="A14" i="10"/>
  <c r="A15" i="10"/>
  <c r="A16" i="10"/>
  <c r="A17" i="10"/>
  <c r="A18" i="10"/>
  <c r="A19" i="10"/>
  <c r="A20" i="10"/>
  <c r="A21" i="10"/>
  <c r="A2" i="10"/>
  <c r="A3" i="10"/>
  <c r="A4" i="10"/>
  <c r="A5" i="10"/>
  <c r="A6" i="10"/>
  <c r="A7" i="10"/>
  <c r="A8" i="10"/>
  <c r="A9" i="10"/>
  <c r="A10" i="10"/>
  <c r="A11" i="10"/>
  <c r="X14" i="10"/>
  <c r="C29" i="9" l="1"/>
  <c r="K29" i="9"/>
  <c r="K30" i="9"/>
  <c r="K28" i="9"/>
  <c r="A30" i="9"/>
  <c r="A29" i="9"/>
  <c r="A28" i="9"/>
  <c r="D15" i="9" l="1"/>
  <c r="D20" i="9"/>
  <c r="C20" i="9"/>
  <c r="S18" i="9"/>
  <c r="T18" i="9"/>
  <c r="U18" i="9"/>
  <c r="V18" i="9"/>
  <c r="X18" i="9"/>
  <c r="Y18" i="9"/>
  <c r="Z18" i="9"/>
  <c r="AA18" i="9"/>
  <c r="S19" i="9"/>
  <c r="T19" i="9"/>
  <c r="U19" i="9"/>
  <c r="V19" i="9"/>
  <c r="X19" i="9"/>
  <c r="Z19" i="9"/>
  <c r="AA19" i="9"/>
  <c r="S20" i="9"/>
  <c r="T20" i="9"/>
  <c r="V20" i="9"/>
  <c r="X20" i="9"/>
  <c r="Y20" i="9"/>
  <c r="AA20" i="9"/>
  <c r="S21" i="9"/>
  <c r="T21" i="9"/>
  <c r="U21" i="9"/>
  <c r="V21" i="9"/>
  <c r="X21" i="9"/>
  <c r="Y21" i="9"/>
  <c r="Z21" i="9"/>
  <c r="AA21" i="9"/>
  <c r="C15" i="9" l="1"/>
  <c r="C16" i="9"/>
  <c r="D16" i="9"/>
  <c r="U10" i="9"/>
  <c r="Z10" i="9"/>
  <c r="H16" i="9"/>
  <c r="M22" i="9"/>
  <c r="D9" i="9"/>
  <c r="W7" i="9" s="1"/>
  <c r="D8" i="9"/>
  <c r="V7" i="9" s="1"/>
  <c r="D7" i="9"/>
  <c r="W6" i="9" s="1"/>
  <c r="D6" i="9"/>
  <c r="F29" i="9" s="1"/>
  <c r="C9" i="9"/>
  <c r="C8" i="9"/>
  <c r="C19" i="9" s="1"/>
  <c r="C7" i="9"/>
  <c r="C6" i="9"/>
  <c r="AA12" i="9"/>
  <c r="Z12" i="9"/>
  <c r="Y12" i="9"/>
  <c r="X12" i="9"/>
  <c r="AA11" i="9"/>
  <c r="X11" i="9"/>
  <c r="AA10" i="9"/>
  <c r="X10" i="9"/>
  <c r="AA9" i="9"/>
  <c r="Z9" i="9"/>
  <c r="Y9" i="9"/>
  <c r="X9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7" i="9"/>
  <c r="F17" i="9"/>
  <c r="G17" i="9"/>
  <c r="H17" i="9"/>
  <c r="E18" i="9"/>
  <c r="F18" i="9"/>
  <c r="G18" i="9"/>
  <c r="H18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10" i="9"/>
  <c r="H10" i="9"/>
  <c r="G10" i="9"/>
  <c r="V12" i="9"/>
  <c r="U12" i="9"/>
  <c r="T12" i="9"/>
  <c r="S12" i="9"/>
  <c r="V11" i="9"/>
  <c r="S11" i="9"/>
  <c r="V10" i="9"/>
  <c r="T10" i="9"/>
  <c r="S10" i="9"/>
  <c r="V9" i="9"/>
  <c r="U9" i="9"/>
  <c r="T9" i="9"/>
  <c r="S9" i="9"/>
  <c r="R9" i="9"/>
  <c r="R18" i="9" s="1"/>
  <c r="N22" i="9"/>
  <c r="C28" i="9"/>
  <c r="B28" i="9"/>
  <c r="R6" i="9"/>
  <c r="S6" i="9"/>
  <c r="H5" i="9"/>
  <c r="G5" i="9"/>
  <c r="E5" i="9"/>
  <c r="F5" i="9" s="1"/>
  <c r="W4" i="9"/>
  <c r="V4" i="9"/>
  <c r="T4" i="9"/>
  <c r="S4" i="9"/>
  <c r="H4" i="9"/>
  <c r="G4" i="9"/>
  <c r="E4" i="9"/>
  <c r="F4" i="9" s="1"/>
  <c r="W3" i="9"/>
  <c r="V3" i="9"/>
  <c r="T3" i="9"/>
  <c r="S3" i="9"/>
  <c r="R3" i="9"/>
  <c r="H3" i="9"/>
  <c r="G3" i="9"/>
  <c r="E3" i="9"/>
  <c r="F3" i="9" s="1"/>
  <c r="H2" i="9"/>
  <c r="G2" i="9"/>
  <c r="E2" i="9"/>
  <c r="F2" i="9" s="1"/>
  <c r="E15" i="9" l="1"/>
  <c r="F15" i="9" s="1"/>
  <c r="U11" i="9"/>
  <c r="U20" i="9" s="1"/>
  <c r="T11" i="9"/>
  <c r="E19" i="9"/>
  <c r="F19" i="9" s="1"/>
  <c r="G16" i="9"/>
  <c r="D19" i="9"/>
  <c r="Y11" i="9" s="1"/>
  <c r="E16" i="9"/>
  <c r="F16" i="9" s="1"/>
  <c r="G9" i="9"/>
  <c r="E6" i="9"/>
  <c r="F6" i="9" s="1"/>
  <c r="D28" i="9"/>
  <c r="K22" i="9" s="1"/>
  <c r="H7" i="9"/>
  <c r="T7" i="9"/>
  <c r="E8" i="9"/>
  <c r="F8" i="9" s="1"/>
  <c r="E28" i="9"/>
  <c r="L22" i="9" s="1"/>
  <c r="H9" i="9"/>
  <c r="M23" i="9"/>
  <c r="I28" i="9"/>
  <c r="P22" i="9" s="1"/>
  <c r="G8" i="9"/>
  <c r="E7" i="9"/>
  <c r="F7" i="9" s="1"/>
  <c r="H8" i="9"/>
  <c r="H28" i="9"/>
  <c r="O22" i="9" s="1"/>
  <c r="S7" i="9"/>
  <c r="E9" i="9"/>
  <c r="F9" i="9" s="1"/>
  <c r="B29" i="9"/>
  <c r="N23" i="9"/>
  <c r="G6" i="9"/>
  <c r="H6" i="9"/>
  <c r="J28" i="9"/>
  <c r="Q22" i="9" s="1"/>
  <c r="S5" i="9"/>
  <c r="G7" i="9"/>
  <c r="V6" i="9"/>
  <c r="V8" i="9" s="1"/>
  <c r="V5" i="9"/>
  <c r="T6" i="9"/>
  <c r="X13" i="5"/>
  <c r="X7" i="5"/>
  <c r="T7" i="5"/>
  <c r="S13" i="9" l="1"/>
  <c r="S22" i="9" s="1"/>
  <c r="H15" i="9"/>
  <c r="G15" i="9"/>
  <c r="H19" i="9"/>
  <c r="Z11" i="9"/>
  <c r="Z20" i="9" s="1"/>
  <c r="Y10" i="9"/>
  <c r="E20" i="9"/>
  <c r="F20" i="9" s="1"/>
  <c r="H20" i="9"/>
  <c r="F30" i="9"/>
  <c r="G19" i="9"/>
  <c r="G20" i="9"/>
  <c r="D29" i="9"/>
  <c r="K23" i="9" s="1"/>
  <c r="E29" i="9"/>
  <c r="L23" i="9" s="1"/>
  <c r="S8" i="9"/>
  <c r="J29" i="9"/>
  <c r="Q23" i="9" s="1"/>
  <c r="H29" i="9"/>
  <c r="O23" i="9" s="1"/>
  <c r="I29" i="9"/>
  <c r="P23" i="9" s="1"/>
  <c r="S15" i="9"/>
  <c r="S9" i="5"/>
  <c r="K25" i="5" s="1"/>
  <c r="S3" i="5"/>
  <c r="K24" i="5" s="1"/>
  <c r="H30" i="9" l="1"/>
  <c r="X13" i="9"/>
  <c r="X22" i="9" s="1"/>
  <c r="AA15" i="9"/>
  <c r="I30" i="9"/>
  <c r="J30" i="9"/>
  <c r="F14" i="7"/>
  <c r="F13" i="7"/>
  <c r="B14" i="7"/>
  <c r="B13" i="7"/>
  <c r="H9" i="7"/>
  <c r="W7" i="7"/>
  <c r="X7" i="7"/>
  <c r="U7" i="7"/>
  <c r="T7" i="7"/>
  <c r="X6" i="7"/>
  <c r="W6" i="7"/>
  <c r="U6" i="7"/>
  <c r="T6" i="7"/>
  <c r="H6" i="7"/>
  <c r="G6" i="7"/>
  <c r="E6" i="7"/>
  <c r="F6" i="7" s="1"/>
  <c r="X4" i="7"/>
  <c r="W4" i="7"/>
  <c r="U4" i="7"/>
  <c r="T4" i="7"/>
  <c r="H4" i="7"/>
  <c r="G4" i="7"/>
  <c r="E4" i="7"/>
  <c r="F4" i="7" s="1"/>
  <c r="U3" i="7"/>
  <c r="T3" i="7"/>
  <c r="H3" i="7"/>
  <c r="E3" i="7"/>
  <c r="F3" i="7" s="1"/>
  <c r="W3" i="7"/>
  <c r="G13" i="5"/>
  <c r="O24" i="5" s="1"/>
  <c r="G14" i="5"/>
  <c r="B14" i="5"/>
  <c r="B13" i="5"/>
  <c r="E9" i="5"/>
  <c r="F9" i="5" s="1"/>
  <c r="W10" i="5"/>
  <c r="U10" i="5"/>
  <c r="T10" i="5"/>
  <c r="X9" i="5"/>
  <c r="U9" i="5"/>
  <c r="T9" i="5"/>
  <c r="G5" i="5"/>
  <c r="U4" i="5"/>
  <c r="T4" i="5"/>
  <c r="H4" i="5"/>
  <c r="U3" i="5"/>
  <c r="T3" i="5"/>
  <c r="T11" i="5" l="1"/>
  <c r="T8" i="7"/>
  <c r="G3" i="7"/>
  <c r="W8" i="7"/>
  <c r="C13" i="7"/>
  <c r="D13" i="7" s="1"/>
  <c r="L21" i="7" s="1"/>
  <c r="E5" i="7"/>
  <c r="F5" i="7" s="1"/>
  <c r="E7" i="7"/>
  <c r="F7" i="7" s="1"/>
  <c r="E9" i="7"/>
  <c r="F9" i="7" s="1"/>
  <c r="C14" i="7"/>
  <c r="D14" i="7" s="1"/>
  <c r="L22" i="7" s="1"/>
  <c r="E2" i="7"/>
  <c r="F2" i="7" s="1"/>
  <c r="E8" i="7"/>
  <c r="F8" i="7" s="1"/>
  <c r="G5" i="7"/>
  <c r="G7" i="7"/>
  <c r="G9" i="7"/>
  <c r="N21" i="7"/>
  <c r="G2" i="7"/>
  <c r="H5" i="7"/>
  <c r="H7" i="7"/>
  <c r="G8" i="7"/>
  <c r="G13" i="7"/>
  <c r="O21" i="7" s="1"/>
  <c r="N22" i="7"/>
  <c r="H2" i="7"/>
  <c r="T5" i="7"/>
  <c r="H8" i="7"/>
  <c r="G14" i="7"/>
  <c r="O22" i="7" s="1"/>
  <c r="X3" i="7"/>
  <c r="T5" i="5"/>
  <c r="X10" i="5"/>
  <c r="G9" i="5"/>
  <c r="H9" i="5"/>
  <c r="O25" i="5"/>
  <c r="E6" i="5"/>
  <c r="F6" i="5" s="1"/>
  <c r="G6" i="5"/>
  <c r="H6" i="5"/>
  <c r="W9" i="5"/>
  <c r="T13" i="5" s="1"/>
  <c r="E4" i="5"/>
  <c r="F4" i="5" s="1"/>
  <c r="W4" i="5"/>
  <c r="H3" i="5"/>
  <c r="W3" i="5"/>
  <c r="E2" i="5"/>
  <c r="F2" i="5" s="1"/>
  <c r="G2" i="5"/>
  <c r="H2" i="5"/>
  <c r="C14" i="5"/>
  <c r="D14" i="5" s="1"/>
  <c r="L25" i="5" s="1"/>
  <c r="E8" i="5"/>
  <c r="F8" i="5" s="1"/>
  <c r="X4" i="5"/>
  <c r="E5" i="5"/>
  <c r="F5" i="5" s="1"/>
  <c r="G7" i="5"/>
  <c r="C13" i="5"/>
  <c r="D13" i="5" s="1"/>
  <c r="L24" i="5" s="1"/>
  <c r="X3" i="5"/>
  <c r="H7" i="5"/>
  <c r="G8" i="5"/>
  <c r="E3" i="5"/>
  <c r="F3" i="5" s="1"/>
  <c r="F14" i="5"/>
  <c r="N25" i="5" s="1"/>
  <c r="E7" i="5"/>
  <c r="F7" i="5" s="1"/>
  <c r="G4" i="5"/>
  <c r="H5" i="5"/>
  <c r="F13" i="5"/>
  <c r="N24" i="5" s="1"/>
  <c r="H8" i="5"/>
  <c r="G3" i="5"/>
  <c r="H14" i="7" l="1"/>
  <c r="P22" i="7" s="1"/>
  <c r="E14" i="7"/>
  <c r="M22" i="7" s="1"/>
  <c r="J13" i="7"/>
  <c r="R21" i="7" s="1"/>
  <c r="I13" i="7"/>
  <c r="Q21" i="7" s="1"/>
  <c r="H13" i="7"/>
  <c r="P21" i="7" s="1"/>
  <c r="J14" i="7"/>
  <c r="R22" i="7" s="1"/>
  <c r="I14" i="7"/>
  <c r="Q22" i="7" s="1"/>
  <c r="E13" i="7"/>
  <c r="M21" i="7" s="1"/>
  <c r="W5" i="7"/>
  <c r="X10" i="7" s="1"/>
  <c r="I14" i="5"/>
  <c r="Q25" i="5" s="1"/>
  <c r="J14" i="5"/>
  <c r="R25" i="5" s="1"/>
  <c r="W5" i="5"/>
  <c r="I13" i="5"/>
  <c r="Q24" i="5" s="1"/>
  <c r="J13" i="5"/>
  <c r="R24" i="5" s="1"/>
  <c r="W11" i="5"/>
  <c r="E14" i="5"/>
  <c r="M25" i="5" s="1"/>
  <c r="H14" i="5"/>
  <c r="P25" i="5" s="1"/>
  <c r="H13" i="5"/>
  <c r="P24" i="5" s="1"/>
  <c r="E13" i="5"/>
  <c r="M24" i="5" s="1"/>
  <c r="T10" i="7" l="1"/>
  <c r="F10" i="9" l="1"/>
</calcChain>
</file>

<file path=xl/sharedStrings.xml><?xml version="1.0" encoding="utf-8"?>
<sst xmlns="http://schemas.openxmlformats.org/spreadsheetml/2006/main" count="240" uniqueCount="60">
  <si>
    <t>MD</t>
  </si>
  <si>
    <t>MAD</t>
  </si>
  <si>
    <t>Slope</t>
  </si>
  <si>
    <t>Low</t>
  </si>
  <si>
    <t>High</t>
  </si>
  <si>
    <t>mean X</t>
  </si>
  <si>
    <t>mean Y</t>
  </si>
  <si>
    <t>abs(D)</t>
  </si>
  <si>
    <t>D</t>
  </si>
  <si>
    <t>Pearson</t>
  </si>
  <si>
    <t>cont. Jaccard</t>
  </si>
  <si>
    <t>min</t>
  </si>
  <si>
    <t>max</t>
  </si>
  <si>
    <t>Reference data</t>
  </si>
  <si>
    <t>Modelled data</t>
  </si>
  <si>
    <t>Grid cell</t>
  </si>
  <si>
    <t>(0,0)</t>
  </si>
  <si>
    <t>(0,1)</t>
  </si>
  <si>
    <t>(1,0)</t>
  </si>
  <si>
    <t>(1,1)</t>
  </si>
  <si>
    <t>Dataset</t>
  </si>
  <si>
    <t>Reference</t>
  </si>
  <si>
    <t>Modelled</t>
  </si>
  <si>
    <t>Building height [m]</t>
  </si>
  <si>
    <t>Building height dataset</t>
  </si>
  <si>
    <t>Cell indices</t>
  </si>
  <si>
    <t>(1.0)</t>
  </si>
  <si>
    <t>cont. Precision</t>
  </si>
  <si>
    <t>cont. Recall</t>
  </si>
  <si>
    <t>Slope (β)</t>
  </si>
  <si>
    <t>correct allocation</t>
  </si>
  <si>
    <t>incorrect allocation</t>
  </si>
  <si>
    <t>Correct allocation</t>
  </si>
  <si>
    <t>Incorrect allocation</t>
  </si>
  <si>
    <t>A</t>
  </si>
  <si>
    <t>E′</t>
  </si>
  <si>
    <t>E</t>
  </si>
  <si>
    <t>E′′</t>
  </si>
  <si>
    <t>(0,2)</t>
  </si>
  <si>
    <t>(1,2)</t>
  </si>
  <si>
    <t>(2,0)</t>
  </si>
  <si>
    <t>(2,1)</t>
  </si>
  <si>
    <t>(2,2)</t>
  </si>
  <si>
    <t>Zeros</t>
  </si>
  <si>
    <t>(0,3)</t>
  </si>
  <si>
    <t>(1,3)</t>
  </si>
  <si>
    <t>(2,3)</t>
  </si>
  <si>
    <t>(3,0)</t>
  </si>
  <si>
    <t>(3,1)</t>
  </si>
  <si>
    <t>(3,2)</t>
  </si>
  <si>
    <t>(3,3)</t>
  </si>
  <si>
    <t>delta</t>
  </si>
  <si>
    <t>MAE</t>
  </si>
  <si>
    <t>ME</t>
  </si>
  <si>
    <t>cont. F1-score</t>
  </si>
  <si>
    <t>A. Single-family housing</t>
  </si>
  <si>
    <t>B. Multi-family housing</t>
  </si>
  <si>
    <t>C. Sparsely populated landscape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</si>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</sst>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E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A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2" fontId="3" fillId="0" borderId="0" xfId="0" applyNumberFormat="1" applyFont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49" fontId="3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49" fontId="1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right" vertical="center" indent="2"/>
    </xf>
    <xf numFmtId="0" fontId="3" fillId="0" borderId="0" xfId="0" applyFont="1" applyAlignment="1">
      <alignment horizontal="right" vertical="center" wrapText="1" indent="1"/>
    </xf>
    <xf numFmtId="0" fontId="3" fillId="0" borderId="0" xfId="0" applyFont="1" applyAlignment="1">
      <alignment horizontal="right" vertical="center" indent="1"/>
    </xf>
    <xf numFmtId="49" fontId="3" fillId="0" borderId="0" xfId="0" applyNumberFormat="1" applyFont="1" applyAlignment="1">
      <alignment horizontal="right" vertical="center" wrapText="1" indent="1"/>
    </xf>
    <xf numFmtId="49" fontId="2" fillId="5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wrapText="1" inden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DFDFD"/>
      <color rgb="FFBFA3FF"/>
      <color rgb="FF3200A2"/>
      <color rgb="FFD7C5FF"/>
      <color rgb="FFF4EF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7.1753236664208978E-2"/>
          <c:w val="0.84396062992125986"/>
          <c:h val="0.71706860109281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A_Complementary!$C$1</c:f>
              <c:strCache>
                <c:ptCount val="1"/>
                <c:pt idx="0">
                  <c:v>Reference data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A_Complementary!$A$2:$A$9</c:f>
              <c:strCache>
                <c:ptCount val="8"/>
                <c:pt idx="0">
                  <c:v>(0,0)</c:v>
                </c:pt>
                <c:pt idx="1">
                  <c:v>(0,1)</c:v>
                </c:pt>
                <c:pt idx="2">
                  <c:v>(1,0)</c:v>
                </c:pt>
                <c:pt idx="3">
                  <c:v>(1,1)</c:v>
                </c:pt>
                <c:pt idx="4">
                  <c:v>(0,0)</c:v>
                </c:pt>
                <c:pt idx="5">
                  <c:v>(0,1)</c:v>
                </c:pt>
                <c:pt idx="6">
                  <c:v>(1,0)</c:v>
                </c:pt>
                <c:pt idx="7">
                  <c:v>(1,1)</c:v>
                </c:pt>
              </c:strCache>
            </c:strRef>
          </c:cat>
          <c:val>
            <c:numRef>
              <c:f>A_Complementary!$C$2:$C$9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4-4729-A0AA-26E07ACBEF32}"/>
            </c:ext>
          </c:extLst>
        </c:ser>
        <c:ser>
          <c:idx val="1"/>
          <c:order val="1"/>
          <c:tx>
            <c:strRef>
              <c:f>A_Complementary!$D$1</c:f>
              <c:strCache>
                <c:ptCount val="1"/>
                <c:pt idx="0">
                  <c:v>Modelled data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A_Complementary!$A$2:$A$9</c:f>
              <c:strCache>
                <c:ptCount val="8"/>
                <c:pt idx="0">
                  <c:v>(0,0)</c:v>
                </c:pt>
                <c:pt idx="1">
                  <c:v>(0,1)</c:v>
                </c:pt>
                <c:pt idx="2">
                  <c:v>(1,0)</c:v>
                </c:pt>
                <c:pt idx="3">
                  <c:v>(1,1)</c:v>
                </c:pt>
                <c:pt idx="4">
                  <c:v>(0,0)</c:v>
                </c:pt>
                <c:pt idx="5">
                  <c:v>(0,1)</c:v>
                </c:pt>
                <c:pt idx="6">
                  <c:v>(1,0)</c:v>
                </c:pt>
                <c:pt idx="7">
                  <c:v>(1,1)</c:v>
                </c:pt>
              </c:strCache>
            </c:strRef>
          </c:cat>
          <c:val>
            <c:numRef>
              <c:f>A_Complementary!$D$2:$D$9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15</c:v>
                </c:pt>
                <c:pt idx="3">
                  <c:v>16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4-4729-A0AA-26E07ACB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08944"/>
        <c:axId val="507407960"/>
      </c:barChart>
      <c:catAx>
        <c:axId val="50740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Buidling height dataset</a:t>
                </a:r>
              </a:p>
            </c:rich>
          </c:tx>
          <c:layout>
            <c:manualLayout>
              <c:xMode val="edge"/>
              <c:yMode val="edge"/>
              <c:x val="0.39861679790026244"/>
              <c:y val="0.91474944258581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07960"/>
        <c:crosses val="autoZero"/>
        <c:auto val="1"/>
        <c:lblAlgn val="ctr"/>
        <c:lblOffset val="100"/>
        <c:noMultiLvlLbl val="0"/>
      </c:catAx>
      <c:valAx>
        <c:axId val="5074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Building height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7.1753236664208978E-2"/>
          <c:w val="0.84396062992125986"/>
          <c:h val="0.71706860109281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B_Showcase!$C$1</c:f>
              <c:strCache>
                <c:ptCount val="1"/>
                <c:pt idx="0">
                  <c:v>Reference data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B_Showcase!$A$2:$A$9</c:f>
              <c:strCache>
                <c:ptCount val="8"/>
                <c:pt idx="0">
                  <c:v>(0,0)</c:v>
                </c:pt>
                <c:pt idx="1">
                  <c:v>(0,1)</c:v>
                </c:pt>
                <c:pt idx="2">
                  <c:v>(1,0)</c:v>
                </c:pt>
                <c:pt idx="3">
                  <c:v>(1,1)</c:v>
                </c:pt>
                <c:pt idx="4">
                  <c:v>(0,0)</c:v>
                </c:pt>
                <c:pt idx="5">
                  <c:v>(0,1)</c:v>
                </c:pt>
                <c:pt idx="6">
                  <c:v>(1,0)</c:v>
                </c:pt>
                <c:pt idx="7">
                  <c:v>(1,1)</c:v>
                </c:pt>
              </c:strCache>
            </c:strRef>
          </c:cat>
          <c:val>
            <c:numRef>
              <c:f>B_Showcase!$C$2:$C$9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6-45AD-94A9-A7BA25059DB0}"/>
            </c:ext>
          </c:extLst>
        </c:ser>
        <c:ser>
          <c:idx val="1"/>
          <c:order val="1"/>
          <c:tx>
            <c:strRef>
              <c:f>B_Showcase!$D$1</c:f>
              <c:strCache>
                <c:ptCount val="1"/>
                <c:pt idx="0">
                  <c:v>Modelled data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B_Showcase!$A$2:$A$9</c:f>
              <c:strCache>
                <c:ptCount val="8"/>
                <c:pt idx="0">
                  <c:v>(0,0)</c:v>
                </c:pt>
                <c:pt idx="1">
                  <c:v>(0,1)</c:v>
                </c:pt>
                <c:pt idx="2">
                  <c:v>(1,0)</c:v>
                </c:pt>
                <c:pt idx="3">
                  <c:v>(1,1)</c:v>
                </c:pt>
                <c:pt idx="4">
                  <c:v>(0,0)</c:v>
                </c:pt>
                <c:pt idx="5">
                  <c:v>(0,1)</c:v>
                </c:pt>
                <c:pt idx="6">
                  <c:v>(1,0)</c:v>
                </c:pt>
                <c:pt idx="7">
                  <c:v>(1,1)</c:v>
                </c:pt>
              </c:strCache>
            </c:strRef>
          </c:cat>
          <c:val>
            <c:numRef>
              <c:f>B_Showcase!$D$2:$D$9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61</c:v>
                </c:pt>
                <c:pt idx="5">
                  <c:v>62</c:v>
                </c:pt>
                <c:pt idx="6">
                  <c:v>72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6-45AD-94A9-A7BA2505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08944"/>
        <c:axId val="507407960"/>
      </c:barChart>
      <c:catAx>
        <c:axId val="50740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Buidling height dataset</a:t>
                </a:r>
              </a:p>
            </c:rich>
          </c:tx>
          <c:layout>
            <c:manualLayout>
              <c:xMode val="edge"/>
              <c:yMode val="edge"/>
              <c:x val="0.39861675185338674"/>
              <c:y val="0.94039778566468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07960"/>
        <c:crosses val="autoZero"/>
        <c:auto val="1"/>
        <c:lblAlgn val="ctr"/>
        <c:lblOffset val="100"/>
        <c:noMultiLvlLbl val="0"/>
      </c:catAx>
      <c:valAx>
        <c:axId val="5074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Building height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7.1753236664208978E-2"/>
          <c:w val="0.84396062992125986"/>
          <c:h val="0.71706860109281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C_Rare_occurrence!$C$1</c:f>
              <c:strCache>
                <c:ptCount val="1"/>
                <c:pt idx="0">
                  <c:v>Reference data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C_Rare_occurrence!$A$2:$A$9</c:f>
              <c:strCache>
                <c:ptCount val="8"/>
                <c:pt idx="0">
                  <c:v>(0,0)</c:v>
                </c:pt>
                <c:pt idx="1">
                  <c:v>(0,1)</c:v>
                </c:pt>
                <c:pt idx="2">
                  <c:v>(1,0)</c:v>
                </c:pt>
                <c:pt idx="3">
                  <c:v>(1,1)</c:v>
                </c:pt>
                <c:pt idx="4">
                  <c:v>(0,0)</c:v>
                </c:pt>
                <c:pt idx="5">
                  <c:v>(0,1)</c:v>
                </c:pt>
                <c:pt idx="6">
                  <c:v>(1,0)</c:v>
                </c:pt>
                <c:pt idx="7">
                  <c:v>(1,1)</c:v>
                </c:pt>
              </c:strCache>
            </c:strRef>
          </c:cat>
          <c:val>
            <c:numRef>
              <c:f>C_Rare_occurrence!$C$2:$C$9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6-454B-A163-136F95A58BCE}"/>
            </c:ext>
          </c:extLst>
        </c:ser>
        <c:ser>
          <c:idx val="1"/>
          <c:order val="1"/>
          <c:tx>
            <c:strRef>
              <c:f>C_Rare_occurrence!$D$1</c:f>
              <c:strCache>
                <c:ptCount val="1"/>
                <c:pt idx="0">
                  <c:v>Modelled data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C_Rare_occurrence!$A$2:$A$9</c:f>
              <c:strCache>
                <c:ptCount val="8"/>
                <c:pt idx="0">
                  <c:v>(0,0)</c:v>
                </c:pt>
                <c:pt idx="1">
                  <c:v>(0,1)</c:v>
                </c:pt>
                <c:pt idx="2">
                  <c:v>(1,0)</c:v>
                </c:pt>
                <c:pt idx="3">
                  <c:v>(1,1)</c:v>
                </c:pt>
                <c:pt idx="4">
                  <c:v>(0,0)</c:v>
                </c:pt>
                <c:pt idx="5">
                  <c:v>(0,1)</c:v>
                </c:pt>
                <c:pt idx="6">
                  <c:v>(1,0)</c:v>
                </c:pt>
                <c:pt idx="7">
                  <c:v>(1,1)</c:v>
                </c:pt>
              </c:strCache>
            </c:strRef>
          </c:cat>
          <c:val>
            <c:numRef>
              <c:f>C_Rare_occurrence!$D$2:$D$9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6-454B-A163-136F95A5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08944"/>
        <c:axId val="507407960"/>
      </c:barChart>
      <c:catAx>
        <c:axId val="50740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Buidling height dataset</a:t>
                </a:r>
              </a:p>
            </c:rich>
          </c:tx>
          <c:layout>
            <c:manualLayout>
              <c:xMode val="edge"/>
              <c:yMode val="edge"/>
              <c:x val="0.39861679790026244"/>
              <c:y val="0.91474944258581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07960"/>
        <c:crosses val="autoZero"/>
        <c:auto val="1"/>
        <c:lblAlgn val="ctr"/>
        <c:lblOffset val="100"/>
        <c:noMultiLvlLbl val="0"/>
      </c:catAx>
      <c:valAx>
        <c:axId val="5074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Building height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4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00000000-4E08-4244-99FB-934F8905157C}" formatIdx="1">
          <cx:tx>
            <cx:txData>
              <cx:f>_xlchart.v1.8</cx:f>
              <cx:v>d1</cx:v>
            </cx:txData>
          </cx:tx>
          <cx:spPr>
            <a:solidFill>
              <a:schemeClr val="accent5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930000007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0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00">
                    <a:latin typeface="Arial" panose="020B0604020202020204" pitchFamily="34" charset="0"/>
                    <a:cs typeface="Arial" panose="020B0604020202020204" pitchFamily="34" charset="0"/>
                  </a:rPr>
                  <a:t>average building height</a:t>
                </a:r>
              </a:p>
            </cx:rich>
          </cx:tx>
        </cx:title>
        <cx:tickLabels/>
        <cx:numFmt formatCode="Standardowy" sourceLinked="0"/>
        <cx:txPr>
          <a:bodyPr spcFirstLastPara="1" vertOverflow="ellipsis" wrap="square" lIns="0" tIns="0" rIns="0" bIns="0" anchor="ctr" anchorCtr="1"/>
          <a:lstStyle/>
          <a:p>
            <a:pPr>
              <a:defRPr sz="10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6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000"/>
                </a:pPr>
                <a:r>
                  <a:rPr lang="en-US" sz="1000">
                    <a:latin typeface="Arial" panose="020B0604020202020204" pitchFamily="34" charset="0"/>
                    <a:cs typeface="Arial" panose="020B0604020202020204" pitchFamily="34" charset="0"/>
                  </a:rPr>
                  <a:t>frequency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clusteredColumn" uniqueId="{00000000-4E08-4244-99FB-934F8905157C}" formatIdx="1">
          <cx:tx>
            <cx:txData>
              <cx:f>_xlchart.v1.10</cx:f>
              <cx:v>d2</cx:v>
            </cx:txData>
          </cx:tx>
          <cx:spPr>
            <a:solidFill>
              <a:schemeClr val="accent6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930000007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0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00">
                    <a:latin typeface="Arial" panose="020B0604020202020204" pitchFamily="34" charset="0"/>
                    <a:cs typeface="Arial" panose="020B0604020202020204" pitchFamily="34" charset="0"/>
                  </a:rPr>
                  <a:t>average building height</a:t>
                </a:r>
              </a:p>
            </cx:rich>
          </cx:tx>
        </cx:title>
        <cx:tickLabels/>
        <cx:numFmt formatCode="Standardowy" sourceLinked="0"/>
        <cx:txPr>
          <a:bodyPr spcFirstLastPara="1" vertOverflow="ellipsis" wrap="square" lIns="0" tIns="0" rIns="0" bIns="0" anchor="ctr" anchorCtr="1"/>
          <a:lstStyle/>
          <a:p>
            <a:pPr>
              <a:defRPr sz="10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6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000"/>
                </a:pPr>
                <a:r>
                  <a:rPr lang="en-US" sz="1000">
                    <a:latin typeface="Arial" panose="020B0604020202020204" pitchFamily="34" charset="0"/>
                    <a:cs typeface="Arial" panose="020B0604020202020204" pitchFamily="34" charset="0"/>
                  </a:rPr>
                  <a:t>frequency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1292410</xdr:colOff>
      <xdr:row>11</xdr:row>
      <xdr:rowOff>239061</xdr:rowOff>
    </xdr:from>
    <xdr:to>
      <xdr:col>24</xdr:col>
      <xdr:colOff>24351</xdr:colOff>
      <xdr:row>12</xdr:row>
      <xdr:rowOff>93061</xdr:rowOff>
    </xdr:to>
    <xdr:sp macro="" textlink="">
      <xdr:nvSpPr>
        <xdr:cNvPr id="2" name="Rectangle 1"/>
        <xdr:cNvSpPr/>
      </xdr:nvSpPr>
      <xdr:spPr>
        <a:xfrm>
          <a:off x="14106710" y="2017061"/>
          <a:ext cx="1652941" cy="108000"/>
        </a:xfrm>
        <a:prstGeom prst="rect">
          <a:avLst/>
        </a:prstGeom>
        <a:gradFill flip="none" rotWithShape="1">
          <a:gsLst>
            <a:gs pos="0">
              <a:schemeClr val="bg1">
                <a:lumMod val="95000"/>
              </a:schemeClr>
            </a:gs>
            <a:gs pos="100000">
              <a:schemeClr val="bg1">
                <a:lumMod val="5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0</xdr:colOff>
      <xdr:row>19</xdr:row>
      <xdr:rowOff>246529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694765</xdr:colOff>
      <xdr:row>17</xdr:row>
      <xdr:rowOff>171824</xdr:rowOff>
    </xdr:from>
    <xdr:to>
      <xdr:col>14</xdr:col>
      <xdr:colOff>100765</xdr:colOff>
      <xdr:row>17</xdr:row>
      <xdr:rowOff>171824</xdr:rowOff>
    </xdr:to>
    <xdr:cxnSp macro="">
      <xdr:nvCxnSpPr>
        <xdr:cNvPr id="4" name="Straight Connector 3"/>
        <xdr:cNvCxnSpPr/>
      </xdr:nvCxnSpPr>
      <xdr:spPr>
        <a:xfrm>
          <a:off x="8175065" y="3981824"/>
          <a:ext cx="1692000" cy="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324231</xdr:colOff>
      <xdr:row>17</xdr:row>
      <xdr:rowOff>174809</xdr:rowOff>
    </xdr:from>
    <xdr:to>
      <xdr:col>16</xdr:col>
      <xdr:colOff>492231</xdr:colOff>
      <xdr:row>17</xdr:row>
      <xdr:rowOff>174809</xdr:rowOff>
    </xdr:to>
    <xdr:cxnSp macro="">
      <xdr:nvCxnSpPr>
        <xdr:cNvPr id="5" name="Straight Connector 4"/>
        <xdr:cNvCxnSpPr/>
      </xdr:nvCxnSpPr>
      <xdr:spPr>
        <a:xfrm>
          <a:off x="10090531" y="3984809"/>
          <a:ext cx="1692000" cy="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556381</xdr:colOff>
      <xdr:row>17</xdr:row>
      <xdr:rowOff>149402</xdr:rowOff>
    </xdr:from>
    <xdr:ext cx="1935466" cy="247184"/>
    <xdr:sp macro="" textlink="">
      <xdr:nvSpPr>
        <xdr:cNvPr id="6" name="TextBox 5"/>
        <xdr:cNvSpPr txBox="1"/>
      </xdr:nvSpPr>
      <xdr:spPr>
        <a:xfrm>
          <a:off x="9935705" y="3600814"/>
          <a:ext cx="1935466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(Pontius,</a:t>
          </a:r>
          <a:r>
            <a:rPr lang="en-GB" sz="1050" b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2022: Table 8.1 A)</a:t>
          </a:r>
          <a:endParaRPr lang="en-GB" sz="105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14</xdr:col>
      <xdr:colOff>189553</xdr:colOff>
      <xdr:row>17</xdr:row>
      <xdr:rowOff>149402</xdr:rowOff>
    </xdr:from>
    <xdr:ext cx="1928028" cy="247184"/>
    <xdr:sp macro="" textlink="">
      <xdr:nvSpPr>
        <xdr:cNvPr id="7" name="TextBox 6"/>
        <xdr:cNvSpPr txBox="1"/>
      </xdr:nvSpPr>
      <xdr:spPr>
        <a:xfrm>
          <a:off x="11754024" y="3600814"/>
          <a:ext cx="1928028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(Pontius, 2022: Table</a:t>
          </a:r>
          <a:r>
            <a:rPr lang="en-GB" sz="1050" b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8.1 E</a:t>
          </a:r>
          <a:r>
            <a:rPr lang="en-GB" sz="105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oneCellAnchor>
  <xdr:twoCellAnchor>
    <xdr:from>
      <xdr:col>18</xdr:col>
      <xdr:colOff>1292410</xdr:colOff>
      <xdr:row>5</xdr:row>
      <xdr:rowOff>239061</xdr:rowOff>
    </xdr:from>
    <xdr:to>
      <xdr:col>24</xdr:col>
      <xdr:colOff>24351</xdr:colOff>
      <xdr:row>6</xdr:row>
      <xdr:rowOff>93061</xdr:rowOff>
    </xdr:to>
    <xdr:sp macro="" textlink="">
      <xdr:nvSpPr>
        <xdr:cNvPr id="8" name="Rectangle 7"/>
        <xdr:cNvSpPr/>
      </xdr:nvSpPr>
      <xdr:spPr>
        <a:xfrm>
          <a:off x="15389410" y="2950885"/>
          <a:ext cx="1544617" cy="100529"/>
        </a:xfrm>
        <a:prstGeom prst="rect">
          <a:avLst/>
        </a:prstGeom>
        <a:gradFill flip="none" rotWithShape="1">
          <a:gsLst>
            <a:gs pos="0">
              <a:schemeClr val="bg1">
                <a:lumMod val="95000"/>
              </a:schemeClr>
            </a:gs>
            <a:gs pos="100000">
              <a:schemeClr val="bg1">
                <a:lumMod val="5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184</xdr:colOff>
      <xdr:row>13</xdr:row>
      <xdr:rowOff>239061</xdr:rowOff>
    </xdr:from>
    <xdr:to>
      <xdr:col>27</xdr:col>
      <xdr:colOff>28984</xdr:colOff>
      <xdr:row>14</xdr:row>
      <xdr:rowOff>93061</xdr:rowOff>
    </xdr:to>
    <xdr:sp macro="" textlink="">
      <xdr:nvSpPr>
        <xdr:cNvPr id="2" name="Rectangle 1"/>
        <xdr:cNvSpPr/>
      </xdr:nvSpPr>
      <xdr:spPr>
        <a:xfrm>
          <a:off x="13792384" y="3458511"/>
          <a:ext cx="2772000" cy="101650"/>
        </a:xfrm>
        <a:prstGeom prst="rect">
          <a:avLst/>
        </a:prstGeom>
        <a:gradFill flip="none" rotWithShape="1">
          <a:gsLst>
            <a:gs pos="0">
              <a:schemeClr val="bg1">
                <a:lumMod val="95000"/>
              </a:schemeClr>
            </a:gs>
            <a:gs pos="100000">
              <a:schemeClr val="bg1">
                <a:lumMod val="5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0</xdr:colOff>
      <xdr:row>18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694765</xdr:colOff>
      <xdr:row>16</xdr:row>
      <xdr:rowOff>19424</xdr:rowOff>
    </xdr:from>
    <xdr:to>
      <xdr:col>13</xdr:col>
      <xdr:colOff>100765</xdr:colOff>
      <xdr:row>16</xdr:row>
      <xdr:rowOff>19424</xdr:rowOff>
    </xdr:to>
    <xdr:cxnSp macro="">
      <xdr:nvCxnSpPr>
        <xdr:cNvPr id="4" name="Straight Connector 3"/>
        <xdr:cNvCxnSpPr/>
      </xdr:nvCxnSpPr>
      <xdr:spPr>
        <a:xfrm>
          <a:off x="10057840" y="3486524"/>
          <a:ext cx="1577700" cy="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324231</xdr:colOff>
      <xdr:row>16</xdr:row>
      <xdr:rowOff>22409</xdr:rowOff>
    </xdr:from>
    <xdr:to>
      <xdr:col>15</xdr:col>
      <xdr:colOff>492231</xdr:colOff>
      <xdr:row>16</xdr:row>
      <xdr:rowOff>22409</xdr:rowOff>
    </xdr:to>
    <xdr:cxnSp macro="">
      <xdr:nvCxnSpPr>
        <xdr:cNvPr id="5" name="Straight Connector 4"/>
        <xdr:cNvCxnSpPr/>
      </xdr:nvCxnSpPr>
      <xdr:spPr>
        <a:xfrm>
          <a:off x="11859006" y="3489509"/>
          <a:ext cx="1615800" cy="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527810</xdr:colOff>
      <xdr:row>16</xdr:row>
      <xdr:rowOff>82727</xdr:rowOff>
    </xdr:from>
    <xdr:ext cx="1928028" cy="247184"/>
    <xdr:sp macro="" textlink="">
      <xdr:nvSpPr>
        <xdr:cNvPr id="6" name="TextBox 5"/>
        <xdr:cNvSpPr txBox="1"/>
      </xdr:nvSpPr>
      <xdr:spPr>
        <a:xfrm>
          <a:off x="9890885" y="3549827"/>
          <a:ext cx="1928028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(Pontius, 2022: Table 8.1 E)</a:t>
          </a:r>
        </a:p>
      </xdr:txBody>
    </xdr:sp>
    <xdr:clientData/>
  </xdr:oneCellAnchor>
  <xdr:oneCellAnchor>
    <xdr:from>
      <xdr:col>13</xdr:col>
      <xdr:colOff>181339</xdr:colOff>
      <xdr:row>16</xdr:row>
      <xdr:rowOff>82727</xdr:rowOff>
    </xdr:from>
    <xdr:ext cx="1928028" cy="402033"/>
    <xdr:sp macro="" textlink="">
      <xdr:nvSpPr>
        <xdr:cNvPr id="7" name="TextBox 6"/>
        <xdr:cNvSpPr txBox="1"/>
      </xdr:nvSpPr>
      <xdr:spPr>
        <a:xfrm>
          <a:off x="11716114" y="3549827"/>
          <a:ext cx="1928028" cy="40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(Pontius, 2022: Table 8.1 E)</a:t>
          </a:r>
        </a:p>
        <a:p>
          <a:pPr algn="ctr"/>
          <a:r>
            <a:rPr lang="en-GB" sz="105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modified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1292410</xdr:colOff>
      <xdr:row>8</xdr:row>
      <xdr:rowOff>239061</xdr:rowOff>
    </xdr:from>
    <xdr:to>
      <xdr:col>24</xdr:col>
      <xdr:colOff>24351</xdr:colOff>
      <xdr:row>9</xdr:row>
      <xdr:rowOff>93061</xdr:rowOff>
    </xdr:to>
    <xdr:sp macro="" textlink="">
      <xdr:nvSpPr>
        <xdr:cNvPr id="2" name="Rectangle 1"/>
        <xdr:cNvSpPr/>
      </xdr:nvSpPr>
      <xdr:spPr>
        <a:xfrm>
          <a:off x="16024410" y="2271061"/>
          <a:ext cx="1652941" cy="108000"/>
        </a:xfrm>
        <a:prstGeom prst="rect">
          <a:avLst/>
        </a:prstGeom>
        <a:gradFill flip="none" rotWithShape="1">
          <a:gsLst>
            <a:gs pos="0">
              <a:schemeClr val="bg1">
                <a:lumMod val="95000"/>
              </a:schemeClr>
            </a:gs>
            <a:gs pos="100000">
              <a:schemeClr val="bg1">
                <a:lumMod val="5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0</xdr:colOff>
      <xdr:row>16</xdr:row>
      <xdr:rowOff>246529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694765</xdr:colOff>
      <xdr:row>14</xdr:row>
      <xdr:rowOff>171824</xdr:rowOff>
    </xdr:from>
    <xdr:to>
      <xdr:col>14</xdr:col>
      <xdr:colOff>100765</xdr:colOff>
      <xdr:row>14</xdr:row>
      <xdr:rowOff>171824</xdr:rowOff>
    </xdr:to>
    <xdr:cxnSp macro="">
      <xdr:nvCxnSpPr>
        <xdr:cNvPr id="4" name="Straight Connector 3"/>
        <xdr:cNvCxnSpPr/>
      </xdr:nvCxnSpPr>
      <xdr:spPr>
        <a:xfrm>
          <a:off x="10492815" y="3727824"/>
          <a:ext cx="1692000" cy="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324231</xdr:colOff>
      <xdr:row>14</xdr:row>
      <xdr:rowOff>174809</xdr:rowOff>
    </xdr:from>
    <xdr:to>
      <xdr:col>16</xdr:col>
      <xdr:colOff>492231</xdr:colOff>
      <xdr:row>14</xdr:row>
      <xdr:rowOff>174809</xdr:rowOff>
    </xdr:to>
    <xdr:cxnSp macro="">
      <xdr:nvCxnSpPr>
        <xdr:cNvPr id="5" name="Straight Connector 4"/>
        <xdr:cNvCxnSpPr/>
      </xdr:nvCxnSpPr>
      <xdr:spPr>
        <a:xfrm>
          <a:off x="12408281" y="3730809"/>
          <a:ext cx="1692000" cy="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334135</xdr:colOff>
      <xdr:row>14</xdr:row>
      <xdr:rowOff>149402</xdr:rowOff>
    </xdr:from>
    <xdr:ext cx="910506" cy="247184"/>
    <xdr:sp macro="" textlink="">
      <xdr:nvSpPr>
        <xdr:cNvPr id="6" name="TextBox 5"/>
        <xdr:cNvSpPr txBox="1"/>
      </xdr:nvSpPr>
      <xdr:spPr>
        <a:xfrm>
          <a:off x="10894185" y="3705402"/>
          <a:ext cx="910506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Low values</a:t>
          </a:r>
        </a:p>
      </xdr:txBody>
    </xdr:sp>
    <xdr:clientData/>
  </xdr:oneCellAnchor>
  <xdr:oneCellAnchor>
    <xdr:from>
      <xdr:col>14</xdr:col>
      <xdr:colOff>695689</xdr:colOff>
      <xdr:row>14</xdr:row>
      <xdr:rowOff>149402</xdr:rowOff>
    </xdr:from>
    <xdr:ext cx="940450" cy="247184"/>
    <xdr:sp macro="" textlink="">
      <xdr:nvSpPr>
        <xdr:cNvPr id="7" name="TextBox 6"/>
        <xdr:cNvSpPr txBox="1"/>
      </xdr:nvSpPr>
      <xdr:spPr>
        <a:xfrm>
          <a:off x="12779739" y="3705402"/>
          <a:ext cx="940450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 values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0</xdr:rowOff>
    </xdr:from>
    <xdr:to>
      <xdr:col>23</xdr:col>
      <xdr:colOff>294525</xdr:colOff>
      <xdr:row>13</xdr:row>
      <xdr:rowOff>105114</xdr:rowOff>
    </xdr:to>
    <xdr:sp macro="" textlink="">
      <xdr:nvSpPr>
        <xdr:cNvPr id="4" name="Rectangle 3"/>
        <xdr:cNvSpPr/>
      </xdr:nvSpPr>
      <xdr:spPr>
        <a:xfrm>
          <a:off x="7315200" y="3590925"/>
          <a:ext cx="2952000" cy="105114"/>
        </a:xfrm>
        <a:prstGeom prst="rect">
          <a:avLst/>
        </a:prstGeom>
        <a:gradFill flip="none" rotWithShape="1">
          <a:gsLst>
            <a:gs pos="0">
              <a:schemeClr val="accent5">
                <a:lumMod val="20000"/>
                <a:lumOff val="80000"/>
              </a:schemeClr>
            </a:gs>
            <a:gs pos="100000">
              <a:schemeClr val="accent5">
                <a:lumMod val="5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0</xdr:colOff>
      <xdr:row>13</xdr:row>
      <xdr:rowOff>0</xdr:rowOff>
    </xdr:from>
    <xdr:to>
      <xdr:col>34</xdr:col>
      <xdr:colOff>294525</xdr:colOff>
      <xdr:row>13</xdr:row>
      <xdr:rowOff>105114</xdr:rowOff>
    </xdr:to>
    <xdr:sp macro="" textlink="">
      <xdr:nvSpPr>
        <xdr:cNvPr id="5" name="Rectangle 4"/>
        <xdr:cNvSpPr/>
      </xdr:nvSpPr>
      <xdr:spPr>
        <a:xfrm>
          <a:off x="1447800" y="3286125"/>
          <a:ext cx="2475750" cy="105114"/>
        </a:xfrm>
        <a:prstGeom prst="rect">
          <a:avLst/>
        </a:prstGeom>
        <a:gradFill flip="none" rotWithShape="1"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50000"/>
              </a:schemeClr>
            </a:gs>
          </a:gsLst>
          <a:lin ang="0" scaled="1"/>
          <a:tileRect/>
        </a:gra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28</xdr:col>
      <xdr:colOff>9525</xdr:colOff>
      <xdr:row>30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238125</xdr:colOff>
      <xdr:row>15</xdr:row>
      <xdr:rowOff>0</xdr:rowOff>
    </xdr:from>
    <xdr:to>
      <xdr:col>46</xdr:col>
      <xdr:colOff>19050</xdr:colOff>
      <xdr:row>30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3" name="Table134" displayName="Table134" ref="K23:R25" totalsRowShown="0" headerRowDxfId="28" dataDxfId="27">
  <tableColumns count="8">
    <tableColumn id="1" name="Building height dataset" dataDxfId="26">
      <calculatedColumnFormula>A13</calculatedColumnFormula>
    </tableColumn>
    <tableColumn id="2" name="MD" dataDxfId="25">
      <calculatedColumnFormula>D13</calculatedColumnFormula>
    </tableColumn>
    <tableColumn id="3" name="MAD" dataDxfId="24">
      <calculatedColumnFormula>E13</calculatedColumnFormula>
    </tableColumn>
    <tableColumn id="4" name="Pearson" dataDxfId="23">
      <calculatedColumnFormula>F13</calculatedColumnFormula>
    </tableColumn>
    <tableColumn id="5" name="Slope (β)" dataDxfId="22">
      <calculatedColumnFormula>G13</calculatedColumnFormula>
    </tableColumn>
    <tableColumn id="6" name="cont. Jaccard" dataDxfId="21">
      <calculatedColumnFormula>H13</calculatedColumnFormula>
    </tableColumn>
    <tableColumn id="7" name="cont. Precision" dataDxfId="20">
      <calculatedColumnFormula>I13</calculatedColumnFormula>
    </tableColumn>
    <tableColumn id="8" name="cont. Recall" dataDxfId="19">
      <calculatedColumnFormula>J13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3482" displayName="Table13482" ref="K21:Q23" totalsRowShown="0" headerRowDxfId="18" dataDxfId="17">
  <tableColumns count="7">
    <tableColumn id="2" name="ME" dataDxfId="16">
      <calculatedColumnFormula>D28</calculatedColumnFormula>
    </tableColumn>
    <tableColumn id="3" name="MAE" dataDxfId="15">
      <calculatedColumnFormula>E28</calculatedColumnFormula>
    </tableColumn>
    <tableColumn id="4" name="Pearson" dataDxfId="14">
      <calculatedColumnFormula>F28</calculatedColumnFormula>
    </tableColumn>
    <tableColumn id="5" name="Slope (β)" dataDxfId="13">
      <calculatedColumnFormula>G28</calculatedColumnFormula>
    </tableColumn>
    <tableColumn id="6" name="cont. Jaccard" dataDxfId="12">
      <calculatedColumnFormula>H28</calculatedColumnFormula>
    </tableColumn>
    <tableColumn id="7" name="cont. Precision" dataDxfId="11">
      <calculatedColumnFormula>I28</calculatedColumnFormula>
    </tableColumn>
    <tableColumn id="8" name="cont. Recall" dataDxfId="10">
      <calculatedColumnFormula>J28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13467" displayName="Table13467" ref="K20:R22" totalsRowShown="0" headerRowDxfId="9" dataDxfId="8">
  <tableColumns count="8">
    <tableColumn id="1" name="Building height dataset" dataDxfId="7">
      <calculatedColumnFormula>A13</calculatedColumnFormula>
    </tableColumn>
    <tableColumn id="2" name="MD" dataDxfId="6">
      <calculatedColumnFormula>D13</calculatedColumnFormula>
    </tableColumn>
    <tableColumn id="3" name="MAD" dataDxfId="5">
      <calculatedColumnFormula>E13</calculatedColumnFormula>
    </tableColumn>
    <tableColumn id="4" name="Pearson" dataDxfId="4">
      <calculatedColumnFormula>F13</calculatedColumnFormula>
    </tableColumn>
    <tableColumn id="5" name="Slope (β)" dataDxfId="3">
      <calculatedColumnFormula>G13</calculatedColumnFormula>
    </tableColumn>
    <tableColumn id="6" name="cont. Jaccard" dataDxfId="2">
      <calculatedColumnFormula>H13</calculatedColumnFormula>
    </tableColumn>
    <tableColumn id="7" name="cont. Precision" dataDxfId="1">
      <calculatedColumnFormula>I13</calculatedColumnFormula>
    </tableColumn>
    <tableColumn id="8" name="cont. Recall" dataDxfId="0">
      <calculatedColumnFormula>J13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85" zoomScaleNormal="85" workbookViewId="0">
      <selection activeCell="X16" sqref="X16"/>
    </sheetView>
  </sheetViews>
  <sheetFormatPr defaultColWidth="8.7109375" defaultRowHeight="20.100000000000001" customHeight="1" x14ac:dyDescent="0.25"/>
  <cols>
    <col min="1" max="1" width="19.42578125" style="2" bestFit="1" customWidth="1"/>
    <col min="2" max="2" width="10.140625" style="2" customWidth="1"/>
    <col min="3" max="3" width="9.5703125" style="2" bestFit="1" customWidth="1"/>
    <col min="4" max="4" width="10.85546875" style="2" bestFit="1" customWidth="1"/>
    <col min="5" max="5" width="10.85546875" style="2" customWidth="1"/>
    <col min="6" max="6" width="13.5703125" style="2" customWidth="1"/>
    <col min="7" max="10" width="10.85546875" style="2" customWidth="1"/>
    <col min="11" max="11" width="22.28515625" style="2" customWidth="1"/>
    <col min="12" max="17" width="10.85546875" style="2" customWidth="1"/>
    <col min="18" max="18" width="5.140625" style="2" customWidth="1"/>
    <col min="19" max="19" width="19.42578125" style="2" customWidth="1"/>
    <col min="20" max="27" width="4.5703125" style="2" customWidth="1"/>
    <col min="28" max="28" width="8.7109375" style="2"/>
    <col min="29" max="29" width="19.42578125" style="2" bestFit="1" customWidth="1"/>
    <col min="30" max="30" width="5.140625" style="2" customWidth="1"/>
    <col min="31" max="31" width="4.85546875" style="2" customWidth="1"/>
    <col min="32" max="32" width="7.85546875" style="2" bestFit="1" customWidth="1"/>
    <col min="33" max="33" width="5.5703125" style="2" customWidth="1"/>
    <col min="34" max="34" width="12.5703125" style="2" bestFit="1" customWidth="1"/>
    <col min="35" max="16384" width="8.7109375" style="2"/>
  </cols>
  <sheetData>
    <row r="1" spans="1:28" ht="20.100000000000001" customHeight="1" x14ac:dyDescent="0.25">
      <c r="A1" s="1" t="s">
        <v>15</v>
      </c>
      <c r="B1" s="1" t="s">
        <v>20</v>
      </c>
      <c r="C1" s="1" t="s">
        <v>13</v>
      </c>
      <c r="D1" s="1" t="s">
        <v>14</v>
      </c>
      <c r="E1" s="1" t="s">
        <v>8</v>
      </c>
      <c r="F1" s="1" t="s">
        <v>7</v>
      </c>
      <c r="G1" s="1" t="s">
        <v>11</v>
      </c>
      <c r="H1" s="1" t="s">
        <v>12</v>
      </c>
    </row>
    <row r="2" spans="1:28" ht="20.100000000000001" customHeight="1" x14ac:dyDescent="0.25">
      <c r="A2" s="3" t="s">
        <v>16</v>
      </c>
      <c r="B2" s="4" t="s">
        <v>34</v>
      </c>
      <c r="C2" s="4">
        <v>8</v>
      </c>
      <c r="D2" s="4">
        <v>4</v>
      </c>
      <c r="E2" s="4">
        <f>D2-C2</f>
        <v>-4</v>
      </c>
      <c r="F2" s="4">
        <f>ABS(E2)</f>
        <v>4</v>
      </c>
      <c r="G2" s="4">
        <f>MIN(C2:D2)</f>
        <v>4</v>
      </c>
      <c r="H2" s="4">
        <f t="shared" ref="H2:H5" si="0">MAX(C2:D2)</f>
        <v>8</v>
      </c>
      <c r="S2" s="5" t="s">
        <v>24</v>
      </c>
      <c r="T2" s="2" t="s">
        <v>21</v>
      </c>
      <c r="W2" s="2" t="s">
        <v>22</v>
      </c>
      <c r="X2" s="5"/>
      <c r="Y2" s="5"/>
      <c r="Z2" s="2" t="s">
        <v>25</v>
      </c>
      <c r="AB2" s="5"/>
    </row>
    <row r="3" spans="1:28" ht="20.100000000000001" customHeight="1" x14ac:dyDescent="0.25">
      <c r="A3" s="3" t="s">
        <v>17</v>
      </c>
      <c r="B3" s="4" t="s">
        <v>34</v>
      </c>
      <c r="C3" s="4">
        <v>9</v>
      </c>
      <c r="D3" s="4">
        <v>5</v>
      </c>
      <c r="E3" s="4">
        <f t="shared" ref="E3:E5" si="1">D3-C3</f>
        <v>-4</v>
      </c>
      <c r="F3" s="4">
        <f t="shared" ref="F3:F5" si="2">ABS(E3)</f>
        <v>4</v>
      </c>
      <c r="G3" s="4">
        <f t="shared" ref="G3:G5" si="3">MIN(C3:D3)</f>
        <v>5</v>
      </c>
      <c r="H3" s="4">
        <f t="shared" si="0"/>
        <v>9</v>
      </c>
      <c r="S3" s="22" t="str">
        <f>B2</f>
        <v>A</v>
      </c>
      <c r="T3" s="12">
        <f>C2</f>
        <v>8</v>
      </c>
      <c r="U3" s="12">
        <f>C3</f>
        <v>9</v>
      </c>
      <c r="W3" s="12">
        <f>D2</f>
        <v>4</v>
      </c>
      <c r="X3" s="12">
        <f>D3</f>
        <v>5</v>
      </c>
      <c r="Z3" s="13" t="s">
        <v>16</v>
      </c>
      <c r="AA3" s="13" t="s">
        <v>17</v>
      </c>
      <c r="AB3" s="11"/>
    </row>
    <row r="4" spans="1:28" ht="20.100000000000001" customHeight="1" x14ac:dyDescent="0.25">
      <c r="A4" s="3" t="s">
        <v>18</v>
      </c>
      <c r="B4" s="4" t="s">
        <v>34</v>
      </c>
      <c r="C4" s="4">
        <v>11</v>
      </c>
      <c r="D4" s="4">
        <v>15</v>
      </c>
      <c r="E4" s="4">
        <f t="shared" si="1"/>
        <v>4</v>
      </c>
      <c r="F4" s="4">
        <f t="shared" si="2"/>
        <v>4</v>
      </c>
      <c r="G4" s="4">
        <f t="shared" si="3"/>
        <v>11</v>
      </c>
      <c r="H4" s="4">
        <f t="shared" si="0"/>
        <v>15</v>
      </c>
      <c r="S4" s="23"/>
      <c r="T4" s="12">
        <f>C4</f>
        <v>11</v>
      </c>
      <c r="U4" s="12">
        <f>C5</f>
        <v>12</v>
      </c>
      <c r="W4" s="12">
        <f>D4</f>
        <v>15</v>
      </c>
      <c r="X4" s="12">
        <f>D5</f>
        <v>16</v>
      </c>
      <c r="Z4" s="13" t="s">
        <v>26</v>
      </c>
      <c r="AA4" s="13" t="s">
        <v>19</v>
      </c>
      <c r="AB4" s="11"/>
    </row>
    <row r="5" spans="1:28" ht="20.100000000000001" customHeight="1" x14ac:dyDescent="0.25">
      <c r="A5" s="3" t="s">
        <v>19</v>
      </c>
      <c r="B5" s="4" t="s">
        <v>34</v>
      </c>
      <c r="C5" s="4">
        <v>12</v>
      </c>
      <c r="D5" s="4">
        <v>16</v>
      </c>
      <c r="E5" s="4">
        <f t="shared" si="1"/>
        <v>4</v>
      </c>
      <c r="F5" s="4">
        <f t="shared" si="2"/>
        <v>4</v>
      </c>
      <c r="G5" s="4">
        <f t="shared" si="3"/>
        <v>12</v>
      </c>
      <c r="H5" s="4">
        <f t="shared" si="0"/>
        <v>16</v>
      </c>
      <c r="S5" s="23"/>
      <c r="T5" s="20" t="str">
        <f>CONCATENATE("sum=",SUM(T3:U4))</f>
        <v>sum=40</v>
      </c>
      <c r="W5" s="20" t="str">
        <f>CONCATENATE("sum=",SUM(W3:X4))</f>
        <v>sum=40</v>
      </c>
    </row>
    <row r="6" spans="1:28" ht="20.100000000000001" customHeight="1" x14ac:dyDescent="0.25">
      <c r="A6" s="7" t="s">
        <v>16</v>
      </c>
      <c r="B6" s="8" t="s">
        <v>36</v>
      </c>
      <c r="C6" s="8">
        <v>8</v>
      </c>
      <c r="D6" s="8">
        <v>1</v>
      </c>
      <c r="E6" s="8">
        <f>D6-C6</f>
        <v>-7</v>
      </c>
      <c r="F6" s="8">
        <f>ABS(E6)</f>
        <v>7</v>
      </c>
      <c r="G6" s="8">
        <f>MIN(C6:D6)</f>
        <v>1</v>
      </c>
      <c r="H6" s="8">
        <f>MAX(C6:D6)</f>
        <v>8</v>
      </c>
      <c r="T6" s="2" t="s">
        <v>23</v>
      </c>
    </row>
    <row r="7" spans="1:28" ht="20.100000000000001" customHeight="1" x14ac:dyDescent="0.2">
      <c r="A7" s="7" t="s">
        <v>17</v>
      </c>
      <c r="B7" s="8" t="s">
        <v>36</v>
      </c>
      <c r="C7" s="8">
        <v>9</v>
      </c>
      <c r="D7" s="8">
        <v>2</v>
      </c>
      <c r="E7" s="8">
        <f>D7-C7</f>
        <v>-7</v>
      </c>
      <c r="F7" s="8">
        <f>ABS(E7)</f>
        <v>7</v>
      </c>
      <c r="G7" s="8">
        <f>MIN(C7:D7)</f>
        <v>2</v>
      </c>
      <c r="H7" s="8">
        <f>MAX(C7:D7)</f>
        <v>9</v>
      </c>
      <c r="T7" s="9">
        <f>MIN(T3:X4)</f>
        <v>4</v>
      </c>
      <c r="U7" s="9"/>
      <c r="V7" s="9"/>
      <c r="W7" s="9"/>
      <c r="X7" s="10">
        <f>MAX(T3:X4)</f>
        <v>16</v>
      </c>
    </row>
    <row r="8" spans="1:28" ht="20.100000000000001" customHeight="1" x14ac:dyDescent="0.25">
      <c r="A8" s="7" t="s">
        <v>18</v>
      </c>
      <c r="B8" s="8" t="s">
        <v>36</v>
      </c>
      <c r="C8" s="8">
        <v>11</v>
      </c>
      <c r="D8" s="8">
        <v>12</v>
      </c>
      <c r="E8" s="8">
        <f>D8-C8</f>
        <v>1</v>
      </c>
      <c r="F8" s="8">
        <f>ABS(E8)</f>
        <v>1</v>
      </c>
      <c r="G8" s="8">
        <f>MIN(C8:D8)</f>
        <v>11</v>
      </c>
      <c r="H8" s="8">
        <f>MAX(C8:D8)</f>
        <v>12</v>
      </c>
      <c r="S8" s="5" t="s">
        <v>24</v>
      </c>
      <c r="T8" s="2" t="s">
        <v>21</v>
      </c>
      <c r="W8" s="2" t="s">
        <v>22</v>
      </c>
      <c r="X8" s="5"/>
      <c r="Y8" s="5"/>
      <c r="Z8" s="2" t="s">
        <v>25</v>
      </c>
    </row>
    <row r="9" spans="1:28" ht="20.100000000000001" customHeight="1" x14ac:dyDescent="0.25">
      <c r="A9" s="7" t="s">
        <v>19</v>
      </c>
      <c r="B9" s="8" t="s">
        <v>36</v>
      </c>
      <c r="C9" s="8">
        <v>12</v>
      </c>
      <c r="D9" s="8">
        <v>13</v>
      </c>
      <c r="E9" s="8">
        <f>D9-C9</f>
        <v>1</v>
      </c>
      <c r="F9" s="8">
        <f>ABS(E9)</f>
        <v>1</v>
      </c>
      <c r="G9" s="8">
        <f>MIN(C9:D9)</f>
        <v>12</v>
      </c>
      <c r="H9" s="8">
        <f>MAX(C9:D9)</f>
        <v>13</v>
      </c>
      <c r="S9" s="22" t="str">
        <f>B6</f>
        <v>E</v>
      </c>
      <c r="T9" s="18">
        <f>C6</f>
        <v>8</v>
      </c>
      <c r="U9" s="18">
        <f>C7</f>
        <v>9</v>
      </c>
      <c r="V9" s="19"/>
      <c r="W9" s="18">
        <f>D6</f>
        <v>1</v>
      </c>
      <c r="X9" s="18">
        <f>D7</f>
        <v>2</v>
      </c>
      <c r="Z9" s="13" t="s">
        <v>16</v>
      </c>
      <c r="AA9" s="13" t="s">
        <v>17</v>
      </c>
    </row>
    <row r="10" spans="1:28" ht="20.100000000000001" customHeight="1" x14ac:dyDescent="0.25">
      <c r="T10" s="18">
        <f>C8</f>
        <v>11</v>
      </c>
      <c r="U10" s="18">
        <f>C9</f>
        <v>12</v>
      </c>
      <c r="V10" s="19"/>
      <c r="W10" s="18">
        <f>D8</f>
        <v>12</v>
      </c>
      <c r="X10" s="18">
        <f>D9</f>
        <v>13</v>
      </c>
      <c r="Z10" s="13" t="s">
        <v>26</v>
      </c>
      <c r="AA10" s="13" t="s">
        <v>19</v>
      </c>
    </row>
    <row r="11" spans="1:28" ht="20.100000000000001" customHeight="1" x14ac:dyDescent="0.25">
      <c r="T11" s="20" t="str">
        <f>CONCATENATE("sum=",SUM(T9:U10))</f>
        <v>sum=40</v>
      </c>
      <c r="W11" s="20" t="str">
        <f>CONCATENATE("sum=",SUM(W9:X10))</f>
        <v>sum=28</v>
      </c>
    </row>
    <row r="12" spans="1:28" ht="20.100000000000001" customHeight="1" x14ac:dyDescent="0.25">
      <c r="B12" s="2" t="s">
        <v>5</v>
      </c>
      <c r="C12" s="2" t="s">
        <v>6</v>
      </c>
      <c r="D12" s="2" t="s">
        <v>0</v>
      </c>
      <c r="E12" s="2" t="s">
        <v>1</v>
      </c>
      <c r="F12" s="2" t="s">
        <v>9</v>
      </c>
      <c r="G12" s="2" t="s">
        <v>2</v>
      </c>
      <c r="H12" s="2" t="s">
        <v>10</v>
      </c>
      <c r="I12" s="2" t="s">
        <v>27</v>
      </c>
      <c r="J12" s="2" t="s">
        <v>28</v>
      </c>
      <c r="T12" s="2" t="s">
        <v>23</v>
      </c>
    </row>
    <row r="13" spans="1:28" ht="20.100000000000001" customHeight="1" x14ac:dyDescent="0.2">
      <c r="A13" s="2" t="s">
        <v>3</v>
      </c>
      <c r="B13" s="2">
        <f>AVERAGE(C2:C5)</f>
        <v>10</v>
      </c>
      <c r="C13" s="2">
        <f>AVERAGE(D2:D5)</f>
        <v>10</v>
      </c>
      <c r="D13" s="2">
        <f>C13-B13</f>
        <v>0</v>
      </c>
      <c r="E13" s="2">
        <f>AVERAGE(F2:F5)</f>
        <v>4</v>
      </c>
      <c r="F13" s="6">
        <f>PEARSON(C3:C5,D3:D5)</f>
        <v>0.9686196045011366</v>
      </c>
      <c r="G13" s="6">
        <f>SLOPE(D2:D5,C2:C5)</f>
        <v>3.4</v>
      </c>
      <c r="H13" s="6">
        <f>SUM(G2:G5)/SUM(H2:H5)</f>
        <v>0.66666666666666663</v>
      </c>
      <c r="I13" s="6">
        <f>SUM(G2:G5)/SUM(D2:D5)</f>
        <v>0.8</v>
      </c>
      <c r="J13" s="2">
        <f>SUM(G2:G5)/SUM(C2:C5)</f>
        <v>0.8</v>
      </c>
      <c r="T13" s="9">
        <f>MIN(MIN(T9:X10), MIN(T3:X4))</f>
        <v>1</v>
      </c>
      <c r="U13" s="9"/>
      <c r="V13" s="9"/>
      <c r="W13" s="9"/>
      <c r="X13" s="10">
        <f>MAX(T9:X10)</f>
        <v>13</v>
      </c>
    </row>
    <row r="14" spans="1:28" ht="20.100000000000001" customHeight="1" x14ac:dyDescent="0.25">
      <c r="A14" s="2" t="s">
        <v>4</v>
      </c>
      <c r="B14" s="2">
        <f>AVERAGE(C6:C9)</f>
        <v>10</v>
      </c>
      <c r="C14" s="2">
        <f>AVERAGE(D6:D9)</f>
        <v>7</v>
      </c>
      <c r="D14" s="2">
        <f>C14-B14</f>
        <v>-3</v>
      </c>
      <c r="E14" s="2">
        <f>AVERAGE(F6:F9)</f>
        <v>4</v>
      </c>
      <c r="F14" s="6">
        <f>PEARSON(C6:C9,D6:D9)</f>
        <v>0.97341716833357583</v>
      </c>
      <c r="G14" s="6">
        <f>SLOPE(D6:D9,C6:C9)</f>
        <v>3.4</v>
      </c>
      <c r="H14" s="6">
        <f>SUM(G6:G9)/SUM(H6:H9)</f>
        <v>0.61904761904761907</v>
      </c>
      <c r="I14" s="6">
        <f>SUM(G6:G9)/SUM(D6:D9)</f>
        <v>0.9285714285714286</v>
      </c>
      <c r="J14" s="6">
        <f>SUM(G6:G9)/SUM(C6:C9)</f>
        <v>0.65</v>
      </c>
    </row>
    <row r="18" spans="11:22" ht="20.100000000000001" customHeight="1" x14ac:dyDescent="0.25">
      <c r="V18" s="21"/>
    </row>
    <row r="23" spans="11:22" ht="20.100000000000001" customHeight="1" x14ac:dyDescent="0.25">
      <c r="K23" s="15" t="s">
        <v>24</v>
      </c>
      <c r="L23" s="16" t="s">
        <v>0</v>
      </c>
      <c r="M23" s="16" t="s">
        <v>1</v>
      </c>
      <c r="N23" s="16" t="s">
        <v>9</v>
      </c>
      <c r="O23" s="16" t="s">
        <v>29</v>
      </c>
      <c r="P23" s="16" t="s">
        <v>10</v>
      </c>
      <c r="Q23" s="16" t="s">
        <v>27</v>
      </c>
      <c r="R23" s="16" t="s">
        <v>28</v>
      </c>
    </row>
    <row r="24" spans="11:22" ht="20.100000000000001" customHeight="1" x14ac:dyDescent="0.25">
      <c r="K24" s="5" t="str">
        <f>S3</f>
        <v>A</v>
      </c>
      <c r="L24" s="6">
        <f t="shared" ref="L24:R25" si="4">D13</f>
        <v>0</v>
      </c>
      <c r="M24" s="6">
        <f t="shared" si="4"/>
        <v>4</v>
      </c>
      <c r="N24" s="6">
        <f t="shared" si="4"/>
        <v>0.9686196045011366</v>
      </c>
      <c r="O24" s="6">
        <f t="shared" si="4"/>
        <v>3.4</v>
      </c>
      <c r="P24" s="6">
        <f t="shared" si="4"/>
        <v>0.66666666666666663</v>
      </c>
      <c r="Q24" s="6">
        <f t="shared" si="4"/>
        <v>0.8</v>
      </c>
      <c r="R24" s="6">
        <f t="shared" si="4"/>
        <v>0.8</v>
      </c>
    </row>
    <row r="25" spans="11:22" ht="20.100000000000001" customHeight="1" x14ac:dyDescent="0.25">
      <c r="K25" s="5" t="str">
        <f>S9</f>
        <v>E</v>
      </c>
      <c r="L25" s="6">
        <f t="shared" si="4"/>
        <v>-3</v>
      </c>
      <c r="M25" s="6">
        <f t="shared" si="4"/>
        <v>4</v>
      </c>
      <c r="N25" s="6">
        <f t="shared" si="4"/>
        <v>0.97341716833357583</v>
      </c>
      <c r="O25" s="6">
        <f t="shared" si="4"/>
        <v>3.4</v>
      </c>
      <c r="P25" s="6">
        <f t="shared" si="4"/>
        <v>0.61904761904761907</v>
      </c>
      <c r="Q25" s="6">
        <f t="shared" si="4"/>
        <v>0.9285714285714286</v>
      </c>
      <c r="R25" s="6">
        <f t="shared" si="4"/>
        <v>0.65</v>
      </c>
    </row>
  </sheetData>
  <conditionalFormatting sqref="T3:X5 T9:X10">
    <cfRule type="colorScale" priority="9">
      <colorScale>
        <cfvo type="min"/>
        <cfvo type="max"/>
        <color theme="0" tint="-4.9989318521683403E-2"/>
        <color theme="0" tint="-0.499984740745262"/>
      </colorScale>
    </cfRule>
    <cfRule type="colorScale" priority="10">
      <colorScale>
        <cfvo type="min"/>
        <cfvo type="max"/>
        <color theme="0" tint="-4.9989318521683403E-2"/>
        <color theme="2" tint="-0.89999084444715716"/>
      </colorScale>
    </cfRule>
    <cfRule type="colorScale" priority="17">
      <colorScale>
        <cfvo type="min"/>
        <cfvo type="max"/>
        <color theme="0" tint="-4.9989318521683403E-2"/>
        <color theme="2" tint="-0.749992370372631"/>
      </colorScale>
    </cfRule>
    <cfRule type="colorScale" priority="18">
      <colorScale>
        <cfvo type="min"/>
        <cfvo type="max"/>
        <color rgb="FFF4EFFF"/>
        <color rgb="FF3200A2"/>
      </colorScale>
    </cfRule>
    <cfRule type="colorScale" priority="25">
      <colorScale>
        <cfvo type="min"/>
        <cfvo type="max"/>
        <color theme="9"/>
        <color theme="8"/>
      </colorScale>
    </cfRule>
    <cfRule type="colorScale" priority="26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27">
      <colorScale>
        <cfvo type="min"/>
        <cfvo type="max"/>
        <color theme="5" tint="0.79998168889431442"/>
        <color theme="5" tint="-0.499984740745262"/>
      </colorScale>
    </cfRule>
  </conditionalFormatting>
  <conditionalFormatting sqref="T3:X4">
    <cfRule type="colorScale" priority="1">
      <colorScale>
        <cfvo type="min"/>
        <cfvo type="max"/>
        <color theme="0" tint="-4.9989318521683403E-2"/>
        <color theme="0" tint="-0.499984740745262"/>
      </colorScale>
    </cfRule>
    <cfRule type="colorScale" priority="13">
      <colorScale>
        <cfvo type="min"/>
        <cfvo type="max"/>
        <color theme="0" tint="-4.9989318521683403E-2"/>
        <color theme="0" tint="-0.34998626667073579"/>
      </colorScale>
    </cfRule>
    <cfRule type="colorScale" priority="14">
      <colorScale>
        <cfvo type="min"/>
        <cfvo type="max"/>
        <color theme="0" tint="-4.9989318521683403E-2"/>
        <color theme="0" tint="-0.34998626667073579"/>
      </colorScale>
    </cfRule>
    <cfRule type="colorScale" priority="16">
      <colorScale>
        <cfvo type="min"/>
        <cfvo type="max"/>
        <color theme="0" tint="-4.9989318521683403E-2"/>
        <color theme="0" tint="-0.499984740745262"/>
      </colorScale>
    </cfRule>
    <cfRule type="colorScale" priority="19">
      <colorScale>
        <cfvo type="num" val="0"/>
        <cfvo type="num" val="20"/>
        <color rgb="FFC00000"/>
        <color rgb="FFCCCC00"/>
      </colorScale>
    </cfRule>
    <cfRule type="colorScale" priority="21">
      <colorScale>
        <cfvo type="min"/>
        <cfvo type="max"/>
        <color theme="7" tint="0.79998168889431442"/>
        <color theme="9" tint="0.39997558519241921"/>
      </colorScale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T9:X10">
    <cfRule type="colorScale" priority="11">
      <colorScale>
        <cfvo type="min"/>
        <cfvo type="max"/>
        <color theme="1" tint="0.34998626667073579"/>
        <color theme="1" tint="4.9989318521683403E-2"/>
      </colorScale>
    </cfRule>
    <cfRule type="colorScale" priority="12">
      <colorScale>
        <cfvo type="min"/>
        <cfvo type="max"/>
        <color theme="1" tint="0.499984740745262"/>
        <color theme="1" tint="4.9989318521683403E-2"/>
      </colorScale>
    </cfRule>
    <cfRule type="colorScale" priority="15">
      <colorScale>
        <cfvo type="min"/>
        <cfvo type="max"/>
        <color theme="1" tint="0.499984740745262"/>
        <color theme="1" tint="4.9989318521683403E-2"/>
      </colorScale>
    </cfRule>
    <cfRule type="colorScale" priority="20">
      <colorScale>
        <cfvo type="min"/>
        <cfvo type="max"/>
        <color theme="9" tint="0.59999389629810485"/>
        <color rgb="FFC00000"/>
      </colorScale>
    </cfRule>
    <cfRule type="colorScale" priority="22">
      <colorScale>
        <cfvo type="min"/>
        <cfvo type="max"/>
        <color theme="9"/>
        <color theme="8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T11:W11">
    <cfRule type="colorScale" priority="2">
      <colorScale>
        <cfvo type="min"/>
        <cfvo type="max"/>
        <color theme="0" tint="-4.9989318521683403E-2"/>
        <color theme="0" tint="-0.499984740745262"/>
      </colorScale>
    </cfRule>
    <cfRule type="colorScale" priority="3">
      <colorScale>
        <cfvo type="min"/>
        <cfvo type="max"/>
        <color theme="0" tint="-4.9989318521683403E-2"/>
        <color theme="2" tint="-0.89999084444715716"/>
      </colorScale>
    </cfRule>
    <cfRule type="colorScale" priority="4">
      <colorScale>
        <cfvo type="min"/>
        <cfvo type="max"/>
        <color theme="0" tint="-4.9989318521683403E-2"/>
        <color theme="2" tint="-0.749992370372631"/>
      </colorScale>
    </cfRule>
    <cfRule type="colorScale" priority="5">
      <colorScale>
        <cfvo type="min"/>
        <cfvo type="max"/>
        <color rgb="FFF4EFFF"/>
        <color rgb="FF3200A2"/>
      </colorScale>
    </cfRule>
    <cfRule type="colorScale" priority="6">
      <colorScale>
        <cfvo type="min"/>
        <cfvo type="max"/>
        <color theme="9"/>
        <color theme="8"/>
      </colorScale>
    </cfRule>
    <cfRule type="colorScale" priority="7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8">
      <colorScale>
        <cfvo type="min"/>
        <cfvo type="max"/>
        <color theme="5" tint="0.79998168889431442"/>
        <color theme="5" tint="-0.499984740745262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zoomScale="80" zoomScaleNormal="80" workbookViewId="0">
      <selection activeCell="D28" sqref="D28:G29"/>
    </sheetView>
  </sheetViews>
  <sheetFormatPr defaultColWidth="8.7109375" defaultRowHeight="20.100000000000001" customHeight="1" x14ac:dyDescent="0.25"/>
  <cols>
    <col min="1" max="1" width="19.42578125" style="2" bestFit="1" customWidth="1"/>
    <col min="2" max="2" width="24" style="2" customWidth="1"/>
    <col min="3" max="3" width="9.5703125" style="2" bestFit="1" customWidth="1"/>
    <col min="4" max="4" width="10.85546875" style="2" bestFit="1" customWidth="1"/>
    <col min="5" max="5" width="10.85546875" style="2" customWidth="1"/>
    <col min="6" max="6" width="13.5703125" style="2" customWidth="1"/>
    <col min="7" max="16" width="10.85546875" style="2" customWidth="1"/>
    <col min="17" max="17" width="3.28515625" style="2" customWidth="1"/>
    <col min="18" max="18" width="30.28515625" style="2" customWidth="1"/>
    <col min="19" max="32" width="4.42578125" style="2" customWidth="1"/>
    <col min="33" max="33" width="12.5703125" style="2" bestFit="1" customWidth="1"/>
    <col min="34" max="16384" width="8.7109375" style="2"/>
  </cols>
  <sheetData>
    <row r="1" spans="1:32" ht="20.100000000000001" customHeight="1" x14ac:dyDescent="0.25">
      <c r="A1" s="1" t="s">
        <v>15</v>
      </c>
      <c r="B1" s="1" t="s">
        <v>20</v>
      </c>
      <c r="C1" s="1" t="s">
        <v>13</v>
      </c>
      <c r="D1" s="1" t="s">
        <v>14</v>
      </c>
      <c r="E1" s="1" t="s">
        <v>8</v>
      </c>
      <c r="F1" s="1" t="s">
        <v>7</v>
      </c>
      <c r="G1" s="1" t="s">
        <v>11</v>
      </c>
      <c r="H1" s="1" t="s">
        <v>12</v>
      </c>
    </row>
    <row r="2" spans="1:32" ht="20.100000000000001" customHeight="1" x14ac:dyDescent="0.25">
      <c r="A2" s="3" t="s">
        <v>16</v>
      </c>
      <c r="B2" s="4" t="s">
        <v>55</v>
      </c>
      <c r="C2" s="4">
        <v>8</v>
      </c>
      <c r="D2" s="4">
        <v>1</v>
      </c>
      <c r="E2" s="4">
        <f>D2-C2</f>
        <v>-7</v>
      </c>
      <c r="F2" s="4">
        <f>ABS(E2)</f>
        <v>7</v>
      </c>
      <c r="G2" s="4">
        <f>MIN(C2:D2)</f>
        <v>1</v>
      </c>
      <c r="H2" s="4">
        <f t="shared" ref="H2:H9" si="0">MAX(C2:D2)</f>
        <v>8</v>
      </c>
      <c r="R2" s="32" t="s">
        <v>24</v>
      </c>
      <c r="S2" s="33" t="s">
        <v>21</v>
      </c>
      <c r="T2" s="33"/>
      <c r="U2" s="33"/>
      <c r="V2" s="33" t="s">
        <v>22</v>
      </c>
      <c r="W2" s="34"/>
      <c r="X2" s="5"/>
      <c r="AC2" s="2" t="s">
        <v>25</v>
      </c>
      <c r="AE2" s="5"/>
    </row>
    <row r="3" spans="1:32" ht="20.100000000000001" customHeight="1" x14ac:dyDescent="0.25">
      <c r="A3" s="3" t="s">
        <v>17</v>
      </c>
      <c r="B3" s="4" t="s">
        <v>36</v>
      </c>
      <c r="C3" s="4">
        <v>9</v>
      </c>
      <c r="D3" s="4">
        <v>2</v>
      </c>
      <c r="E3" s="4">
        <f t="shared" ref="E3:E9" si="1">D3-C3</f>
        <v>-7</v>
      </c>
      <c r="F3" s="4">
        <f t="shared" ref="F3:F9" si="2">ABS(E3)</f>
        <v>7</v>
      </c>
      <c r="G3" s="4">
        <f t="shared" ref="G3:G9" si="3">MIN(C3:D3)</f>
        <v>2</v>
      </c>
      <c r="H3" s="4">
        <f t="shared" si="0"/>
        <v>9</v>
      </c>
      <c r="R3" s="22" t="str">
        <f>B2</f>
        <v>A. Single-family housing</v>
      </c>
      <c r="S3" s="12">
        <f>C2</f>
        <v>8</v>
      </c>
      <c r="T3" s="12">
        <f>C3</f>
        <v>9</v>
      </c>
      <c r="V3" s="12">
        <f>D2</f>
        <v>1</v>
      </c>
      <c r="W3" s="12">
        <f>D3</f>
        <v>2</v>
      </c>
      <c r="AC3" s="13" t="s">
        <v>16</v>
      </c>
      <c r="AD3" s="13" t="s">
        <v>17</v>
      </c>
      <c r="AE3" s="11"/>
    </row>
    <row r="4" spans="1:32" ht="20.100000000000001" customHeight="1" x14ac:dyDescent="0.25">
      <c r="A4" s="3" t="s">
        <v>18</v>
      </c>
      <c r="B4" s="4" t="s">
        <v>36</v>
      </c>
      <c r="C4" s="4">
        <v>11</v>
      </c>
      <c r="D4" s="4">
        <v>12</v>
      </c>
      <c r="E4" s="4">
        <f t="shared" si="1"/>
        <v>1</v>
      </c>
      <c r="F4" s="4">
        <f t="shared" si="2"/>
        <v>1</v>
      </c>
      <c r="G4" s="4">
        <f t="shared" si="3"/>
        <v>11</v>
      </c>
      <c r="H4" s="4">
        <f t="shared" si="0"/>
        <v>12</v>
      </c>
      <c r="R4" s="23"/>
      <c r="S4" s="12">
        <f>C4</f>
        <v>11</v>
      </c>
      <c r="T4" s="12">
        <f>C5</f>
        <v>12</v>
      </c>
      <c r="V4" s="12">
        <f>D4</f>
        <v>12</v>
      </c>
      <c r="W4" s="12">
        <f>D5</f>
        <v>13</v>
      </c>
      <c r="AC4" s="13" t="s">
        <v>18</v>
      </c>
      <c r="AD4" s="13" t="s">
        <v>19</v>
      </c>
      <c r="AE4" s="11"/>
    </row>
    <row r="5" spans="1:32" ht="20.100000000000001" customHeight="1" x14ac:dyDescent="0.25">
      <c r="A5" s="3" t="s">
        <v>19</v>
      </c>
      <c r="B5" s="4" t="s">
        <v>36</v>
      </c>
      <c r="C5" s="4">
        <v>12</v>
      </c>
      <c r="D5" s="4">
        <v>13</v>
      </c>
      <c r="E5" s="4">
        <f t="shared" si="1"/>
        <v>1</v>
      </c>
      <c r="F5" s="4">
        <f t="shared" si="2"/>
        <v>1</v>
      </c>
      <c r="G5" s="4">
        <f t="shared" si="3"/>
        <v>12</v>
      </c>
      <c r="H5" s="4">
        <f t="shared" si="0"/>
        <v>13</v>
      </c>
      <c r="R5" s="23"/>
      <c r="S5" s="20" t="str">
        <f>CONCATENATE("sum=",SUM(S3:T4))</f>
        <v>sum=40</v>
      </c>
      <c r="V5" s="20" t="str">
        <f>CONCATENATE("sum=",SUM(V3:W4))</f>
        <v>sum=28</v>
      </c>
    </row>
    <row r="6" spans="1:32" ht="20.100000000000001" customHeight="1" x14ac:dyDescent="0.25">
      <c r="A6" s="27" t="s">
        <v>16</v>
      </c>
      <c r="B6" s="27" t="s">
        <v>56</v>
      </c>
      <c r="C6" s="28">
        <f>C2+M29</f>
        <v>68</v>
      </c>
      <c r="D6" s="28">
        <f>D2+M29</f>
        <v>61</v>
      </c>
      <c r="E6" s="28">
        <f t="shared" si="1"/>
        <v>-7</v>
      </c>
      <c r="F6" s="28">
        <f t="shared" si="2"/>
        <v>7</v>
      </c>
      <c r="G6" s="28">
        <f t="shared" si="3"/>
        <v>61</v>
      </c>
      <c r="H6" s="28">
        <f t="shared" si="0"/>
        <v>68</v>
      </c>
      <c r="R6" s="24" t="str">
        <f>B6</f>
        <v>B. Multi-family housing</v>
      </c>
      <c r="S6" s="18">
        <f>C6</f>
        <v>68</v>
      </c>
      <c r="T6" s="18">
        <f>C7</f>
        <v>69</v>
      </c>
      <c r="U6" s="19"/>
      <c r="V6" s="18">
        <f>D6</f>
        <v>61</v>
      </c>
      <c r="W6" s="18">
        <f>D7</f>
        <v>62</v>
      </c>
      <c r="AC6" s="13" t="s">
        <v>16</v>
      </c>
      <c r="AD6" s="13" t="s">
        <v>17</v>
      </c>
    </row>
    <row r="7" spans="1:32" ht="20.100000000000001" customHeight="1" x14ac:dyDescent="0.25">
      <c r="A7" s="27" t="s">
        <v>17</v>
      </c>
      <c r="B7" s="27" t="s">
        <v>35</v>
      </c>
      <c r="C7" s="28">
        <f>C3+M29</f>
        <v>69</v>
      </c>
      <c r="D7" s="28">
        <f>D3+M29</f>
        <v>62</v>
      </c>
      <c r="E7" s="28">
        <f t="shared" si="1"/>
        <v>-7</v>
      </c>
      <c r="F7" s="28">
        <f t="shared" si="2"/>
        <v>7</v>
      </c>
      <c r="G7" s="28">
        <f t="shared" si="3"/>
        <v>62</v>
      </c>
      <c r="H7" s="28">
        <f t="shared" si="0"/>
        <v>69</v>
      </c>
      <c r="R7" s="23"/>
      <c r="S7" s="18">
        <f>C8</f>
        <v>71</v>
      </c>
      <c r="T7" s="18">
        <f>C9</f>
        <v>72</v>
      </c>
      <c r="U7" s="19"/>
      <c r="V7" s="18">
        <f>D8</f>
        <v>72</v>
      </c>
      <c r="W7" s="18">
        <f>D9</f>
        <v>73</v>
      </c>
      <c r="AC7" s="13" t="s">
        <v>18</v>
      </c>
      <c r="AD7" s="13" t="s">
        <v>19</v>
      </c>
    </row>
    <row r="8" spans="1:32" ht="20.100000000000001" customHeight="1" x14ac:dyDescent="0.25">
      <c r="A8" s="27" t="s">
        <v>18</v>
      </c>
      <c r="B8" s="27" t="s">
        <v>35</v>
      </c>
      <c r="C8" s="28">
        <f>C4+M29</f>
        <v>71</v>
      </c>
      <c r="D8" s="28">
        <f>D4+M29</f>
        <v>72</v>
      </c>
      <c r="E8" s="28">
        <f t="shared" si="1"/>
        <v>1</v>
      </c>
      <c r="F8" s="28">
        <f t="shared" si="2"/>
        <v>1</v>
      </c>
      <c r="G8" s="28">
        <f t="shared" si="3"/>
        <v>71</v>
      </c>
      <c r="H8" s="28">
        <f t="shared" si="0"/>
        <v>72</v>
      </c>
      <c r="S8" s="20" t="str">
        <f>CONCATENATE("sum=",SUM(S6:T7))</f>
        <v>sum=280</v>
      </c>
      <c r="V8" s="20" t="str">
        <f>CONCATENATE("sum=",SUM(V6:W7))</f>
        <v>sum=268</v>
      </c>
    </row>
    <row r="9" spans="1:32" ht="20.100000000000001" customHeight="1" x14ac:dyDescent="0.25">
      <c r="A9" s="27" t="s">
        <v>19</v>
      </c>
      <c r="B9" s="27" t="s">
        <v>35</v>
      </c>
      <c r="C9" s="28">
        <f>C5+M29</f>
        <v>72</v>
      </c>
      <c r="D9" s="28">
        <f>D5+M29</f>
        <v>73</v>
      </c>
      <c r="E9" s="28">
        <f t="shared" si="1"/>
        <v>1</v>
      </c>
      <c r="F9" s="28">
        <f t="shared" si="2"/>
        <v>1</v>
      </c>
      <c r="G9" s="28">
        <f t="shared" si="3"/>
        <v>72</v>
      </c>
      <c r="H9" s="28">
        <f t="shared" si="0"/>
        <v>73</v>
      </c>
      <c r="R9" s="24" t="str">
        <f>B10</f>
        <v>C. Sparsely populated landscape</v>
      </c>
      <c r="S9" s="18">
        <f>C10</f>
        <v>0</v>
      </c>
      <c r="T9" s="18">
        <f>C11</f>
        <v>0</v>
      </c>
      <c r="U9" s="18">
        <f>C12</f>
        <v>0</v>
      </c>
      <c r="V9" s="18">
        <f>C13</f>
        <v>0</v>
      </c>
      <c r="W9" s="19"/>
      <c r="X9" s="18">
        <f>D10</f>
        <v>0</v>
      </c>
      <c r="Y9" s="18">
        <f>D11</f>
        <v>0</v>
      </c>
      <c r="Z9" s="18">
        <f>D12</f>
        <v>0</v>
      </c>
      <c r="AA9" s="18">
        <f>D13</f>
        <v>0</v>
      </c>
      <c r="AC9" s="13" t="s">
        <v>16</v>
      </c>
      <c r="AD9" s="13" t="s">
        <v>17</v>
      </c>
      <c r="AE9" s="13" t="s">
        <v>38</v>
      </c>
      <c r="AF9" s="13" t="s">
        <v>44</v>
      </c>
    </row>
    <row r="10" spans="1:32" ht="20.100000000000001" customHeight="1" x14ac:dyDescent="0.25">
      <c r="A10" s="25" t="s">
        <v>16</v>
      </c>
      <c r="B10" s="25" t="s">
        <v>57</v>
      </c>
      <c r="C10" s="26">
        <v>0</v>
      </c>
      <c r="D10" s="26">
        <v>0</v>
      </c>
      <c r="E10" s="26">
        <f>C10-D10</f>
        <v>0</v>
      </c>
      <c r="F10" s="26">
        <f>ABS(E10)</f>
        <v>0</v>
      </c>
      <c r="G10" s="26">
        <f>MIN(C10:D10)</f>
        <v>0</v>
      </c>
      <c r="H10" s="26">
        <f>MAX(C10:D10)</f>
        <v>0</v>
      </c>
      <c r="R10" s="23"/>
      <c r="S10" s="18">
        <f>C14</f>
        <v>0</v>
      </c>
      <c r="T10" s="18">
        <f>C15</f>
        <v>68</v>
      </c>
      <c r="U10" s="19">
        <f>C16</f>
        <v>69</v>
      </c>
      <c r="V10" s="18">
        <f>C17</f>
        <v>0</v>
      </c>
      <c r="W10" s="19"/>
      <c r="X10" s="18">
        <f>D14</f>
        <v>0</v>
      </c>
      <c r="Y10" s="18">
        <f>D15</f>
        <v>61</v>
      </c>
      <c r="Z10" s="19">
        <f>D16</f>
        <v>62</v>
      </c>
      <c r="AA10" s="18">
        <f>D17</f>
        <v>0</v>
      </c>
      <c r="AC10" s="13" t="s">
        <v>18</v>
      </c>
      <c r="AD10" s="13" t="s">
        <v>19</v>
      </c>
      <c r="AE10" s="13" t="s">
        <v>39</v>
      </c>
      <c r="AF10" s="13" t="s">
        <v>45</v>
      </c>
    </row>
    <row r="11" spans="1:32" ht="20.100000000000001" customHeight="1" x14ac:dyDescent="0.25">
      <c r="A11" s="25" t="s">
        <v>17</v>
      </c>
      <c r="B11" s="25" t="s">
        <v>37</v>
      </c>
      <c r="C11" s="26">
        <v>0</v>
      </c>
      <c r="D11" s="26">
        <v>0</v>
      </c>
      <c r="E11" s="26">
        <f t="shared" ref="E11:E25" si="4">C11-D11</f>
        <v>0</v>
      </c>
      <c r="F11" s="26">
        <f t="shared" ref="F11:F25" si="5">ABS(E11)</f>
        <v>0</v>
      </c>
      <c r="G11" s="26">
        <f t="shared" ref="G11:G25" si="6">MIN(C11:D11)</f>
        <v>0</v>
      </c>
      <c r="H11" s="26">
        <f t="shared" ref="H11:H25" si="7">MAX(C11:D11)</f>
        <v>0</v>
      </c>
      <c r="S11" s="18">
        <f>C18</f>
        <v>0</v>
      </c>
      <c r="T11" s="18">
        <f>C19</f>
        <v>71</v>
      </c>
      <c r="U11" s="18">
        <f>C20</f>
        <v>72</v>
      </c>
      <c r="V11" s="18">
        <f>C21</f>
        <v>0</v>
      </c>
      <c r="X11" s="18">
        <f>D18</f>
        <v>0</v>
      </c>
      <c r="Y11" s="18">
        <f>D19</f>
        <v>72</v>
      </c>
      <c r="Z11" s="18">
        <f>D20</f>
        <v>73</v>
      </c>
      <c r="AA11" s="18">
        <f>D21</f>
        <v>0</v>
      </c>
      <c r="AC11" s="13" t="s">
        <v>40</v>
      </c>
      <c r="AD11" s="13" t="s">
        <v>41</v>
      </c>
      <c r="AE11" s="13" t="s">
        <v>42</v>
      </c>
      <c r="AF11" s="13" t="s">
        <v>46</v>
      </c>
    </row>
    <row r="12" spans="1:32" ht="20.100000000000001" customHeight="1" x14ac:dyDescent="0.25">
      <c r="A12" s="25" t="s">
        <v>38</v>
      </c>
      <c r="B12" s="25" t="s">
        <v>37</v>
      </c>
      <c r="C12" s="26">
        <v>0</v>
      </c>
      <c r="D12" s="26">
        <v>0</v>
      </c>
      <c r="E12" s="26">
        <f t="shared" si="4"/>
        <v>0</v>
      </c>
      <c r="F12" s="26">
        <f t="shared" si="5"/>
        <v>0</v>
      </c>
      <c r="G12" s="26">
        <f t="shared" si="6"/>
        <v>0</v>
      </c>
      <c r="H12" s="26">
        <f t="shared" si="7"/>
        <v>0</v>
      </c>
      <c r="R12" s="24"/>
      <c r="S12" s="18">
        <f>C22</f>
        <v>0</v>
      </c>
      <c r="T12" s="18">
        <f>C23</f>
        <v>0</v>
      </c>
      <c r="U12" s="18">
        <f>C24</f>
        <v>0</v>
      </c>
      <c r="V12" s="18">
        <f>C25</f>
        <v>0</v>
      </c>
      <c r="X12" s="18">
        <f>D22</f>
        <v>0</v>
      </c>
      <c r="Y12" s="18">
        <f>D23</f>
        <v>0</v>
      </c>
      <c r="Z12" s="18">
        <f>D24</f>
        <v>0</v>
      </c>
      <c r="AA12" s="18">
        <f>D25</f>
        <v>0</v>
      </c>
      <c r="AC12" s="13" t="s">
        <v>47</v>
      </c>
      <c r="AD12" s="13" t="s">
        <v>48</v>
      </c>
      <c r="AE12" s="13" t="s">
        <v>49</v>
      </c>
      <c r="AF12" s="13" t="s">
        <v>50</v>
      </c>
    </row>
    <row r="13" spans="1:32" ht="20.100000000000001" customHeight="1" x14ac:dyDescent="0.25">
      <c r="A13" s="25" t="s">
        <v>44</v>
      </c>
      <c r="B13" s="25" t="s">
        <v>37</v>
      </c>
      <c r="C13" s="26">
        <v>0</v>
      </c>
      <c r="D13" s="26">
        <v>0</v>
      </c>
      <c r="E13" s="26">
        <f t="shared" si="4"/>
        <v>0</v>
      </c>
      <c r="F13" s="26">
        <f t="shared" si="5"/>
        <v>0</v>
      </c>
      <c r="G13" s="26">
        <f t="shared" si="6"/>
        <v>0</v>
      </c>
      <c r="H13" s="26">
        <f t="shared" si="7"/>
        <v>0</v>
      </c>
      <c r="R13" s="23"/>
      <c r="S13" s="20" t="str">
        <f>CONCATENATE("sum=",SUM(S9:V12))</f>
        <v>sum=280</v>
      </c>
      <c r="X13" s="20" t="str">
        <f>CONCATENATE("sum=",SUM(X9:AA12))</f>
        <v>sum=268</v>
      </c>
      <c r="Y13" s="19"/>
    </row>
    <row r="14" spans="1:32" ht="20.100000000000001" customHeight="1" x14ac:dyDescent="0.25">
      <c r="A14" s="25" t="s">
        <v>18</v>
      </c>
      <c r="B14" s="25" t="s">
        <v>37</v>
      </c>
      <c r="C14" s="26">
        <v>0</v>
      </c>
      <c r="D14" s="26">
        <v>0</v>
      </c>
      <c r="E14" s="26">
        <f t="shared" si="4"/>
        <v>0</v>
      </c>
      <c r="F14" s="26">
        <f t="shared" si="5"/>
        <v>0</v>
      </c>
      <c r="G14" s="26">
        <f t="shared" si="6"/>
        <v>0</v>
      </c>
      <c r="H14" s="26">
        <f t="shared" si="7"/>
        <v>0</v>
      </c>
      <c r="S14" s="2" t="s">
        <v>23</v>
      </c>
    </row>
    <row r="15" spans="1:32" ht="20.100000000000001" customHeight="1" x14ac:dyDescent="0.2">
      <c r="A15" s="25" t="s">
        <v>19</v>
      </c>
      <c r="B15" s="25" t="s">
        <v>37</v>
      </c>
      <c r="C15" s="26">
        <f t="shared" ref="C15:D16" si="8">C6</f>
        <v>68</v>
      </c>
      <c r="D15" s="26">
        <f>D6</f>
        <v>61</v>
      </c>
      <c r="E15" s="26">
        <f t="shared" si="4"/>
        <v>7</v>
      </c>
      <c r="F15" s="26">
        <f t="shared" si="5"/>
        <v>7</v>
      </c>
      <c r="G15" s="26">
        <f t="shared" si="6"/>
        <v>61</v>
      </c>
      <c r="H15" s="26">
        <f t="shared" si="7"/>
        <v>68</v>
      </c>
      <c r="S15" s="9">
        <f>MIN(S3:W7)</f>
        <v>1</v>
      </c>
      <c r="T15" s="9"/>
      <c r="U15" s="9"/>
      <c r="V15" s="9"/>
      <c r="AA15" s="10">
        <f>MAX(S3:AA12)</f>
        <v>73</v>
      </c>
    </row>
    <row r="16" spans="1:32" ht="20.100000000000001" customHeight="1" x14ac:dyDescent="0.25">
      <c r="A16" s="25" t="s">
        <v>39</v>
      </c>
      <c r="B16" s="25" t="s">
        <v>37</v>
      </c>
      <c r="C16" s="26">
        <f t="shared" si="8"/>
        <v>69</v>
      </c>
      <c r="D16" s="26">
        <f t="shared" si="8"/>
        <v>62</v>
      </c>
      <c r="E16" s="26">
        <f t="shared" si="4"/>
        <v>7</v>
      </c>
      <c r="F16" s="26">
        <f t="shared" si="5"/>
        <v>7</v>
      </c>
      <c r="G16" s="26">
        <f t="shared" si="6"/>
        <v>62</v>
      </c>
      <c r="H16" s="26">
        <f t="shared" si="7"/>
        <v>69</v>
      </c>
    </row>
    <row r="17" spans="1:30" ht="20.100000000000001" customHeight="1" x14ac:dyDescent="0.25">
      <c r="A17" s="25" t="s">
        <v>45</v>
      </c>
      <c r="B17" s="25" t="s">
        <v>37</v>
      </c>
      <c r="C17" s="26">
        <v>0</v>
      </c>
      <c r="D17" s="26">
        <v>0</v>
      </c>
      <c r="E17" s="26">
        <f t="shared" si="4"/>
        <v>0</v>
      </c>
      <c r="F17" s="26">
        <f t="shared" si="5"/>
        <v>0</v>
      </c>
      <c r="G17" s="26">
        <f t="shared" si="6"/>
        <v>0</v>
      </c>
      <c r="H17" s="26">
        <f t="shared" si="7"/>
        <v>0</v>
      </c>
    </row>
    <row r="18" spans="1:30" ht="20.100000000000001" customHeight="1" x14ac:dyDescent="0.25">
      <c r="A18" s="25" t="s">
        <v>40</v>
      </c>
      <c r="B18" s="25" t="s">
        <v>37</v>
      </c>
      <c r="C18" s="26">
        <v>0</v>
      </c>
      <c r="D18" s="26">
        <v>0</v>
      </c>
      <c r="E18" s="26">
        <f t="shared" si="4"/>
        <v>0</v>
      </c>
      <c r="F18" s="26">
        <f t="shared" si="5"/>
        <v>0</v>
      </c>
      <c r="G18" s="26">
        <f t="shared" si="6"/>
        <v>0</v>
      </c>
      <c r="H18" s="26">
        <f t="shared" si="7"/>
        <v>0</v>
      </c>
      <c r="R18" s="24" t="str">
        <f t="shared" ref="R18:AA18" si="9">R9</f>
        <v>C. Sparsely populated landscape</v>
      </c>
      <c r="S18" s="18">
        <f t="shared" si="9"/>
        <v>0</v>
      </c>
      <c r="T18" s="18">
        <f t="shared" si="9"/>
        <v>0</v>
      </c>
      <c r="U18" s="18">
        <f t="shared" si="9"/>
        <v>0</v>
      </c>
      <c r="V18" s="18">
        <f t="shared" si="9"/>
        <v>0</v>
      </c>
      <c r="W18" s="19"/>
      <c r="X18" s="18">
        <f t="shared" si="9"/>
        <v>0</v>
      </c>
      <c r="Y18" s="18">
        <f t="shared" si="9"/>
        <v>0</v>
      </c>
      <c r="Z18" s="18">
        <f t="shared" si="9"/>
        <v>0</v>
      </c>
      <c r="AA18" s="18">
        <f t="shared" si="9"/>
        <v>0</v>
      </c>
    </row>
    <row r="19" spans="1:30" ht="20.100000000000001" customHeight="1" x14ac:dyDescent="0.25">
      <c r="A19" s="25" t="s">
        <v>41</v>
      </c>
      <c r="B19" s="25" t="s">
        <v>37</v>
      </c>
      <c r="C19" s="26">
        <f t="shared" ref="C19:D20" si="10">C8</f>
        <v>71</v>
      </c>
      <c r="D19" s="26">
        <f t="shared" si="10"/>
        <v>72</v>
      </c>
      <c r="E19" s="26">
        <f t="shared" si="4"/>
        <v>-1</v>
      </c>
      <c r="F19" s="26">
        <f t="shared" si="5"/>
        <v>1</v>
      </c>
      <c r="G19" s="26">
        <f t="shared" si="6"/>
        <v>71</v>
      </c>
      <c r="H19" s="26">
        <f t="shared" si="7"/>
        <v>72</v>
      </c>
      <c r="R19" s="23"/>
      <c r="S19" s="18">
        <f t="shared" ref="S19:AA19" si="11">S10</f>
        <v>0</v>
      </c>
      <c r="T19" s="18">
        <f t="shared" si="11"/>
        <v>68</v>
      </c>
      <c r="U19" s="19">
        <f t="shared" si="11"/>
        <v>69</v>
      </c>
      <c r="V19" s="18">
        <f t="shared" si="11"/>
        <v>0</v>
      </c>
      <c r="W19" s="19"/>
      <c r="X19" s="18">
        <f t="shared" si="11"/>
        <v>0</v>
      </c>
      <c r="Y19" s="18">
        <v>0</v>
      </c>
      <c r="Z19" s="19">
        <f t="shared" si="11"/>
        <v>62</v>
      </c>
      <c r="AA19" s="18">
        <f t="shared" si="11"/>
        <v>0</v>
      </c>
    </row>
    <row r="20" spans="1:30" ht="20.100000000000001" customHeight="1" x14ac:dyDescent="0.25">
      <c r="A20" s="25" t="s">
        <v>42</v>
      </c>
      <c r="B20" s="25" t="s">
        <v>37</v>
      </c>
      <c r="C20" s="26">
        <f t="shared" si="10"/>
        <v>72</v>
      </c>
      <c r="D20" s="26">
        <f t="shared" si="10"/>
        <v>73</v>
      </c>
      <c r="E20" s="26">
        <f t="shared" si="4"/>
        <v>-1</v>
      </c>
      <c r="F20" s="26">
        <f t="shared" si="5"/>
        <v>1</v>
      </c>
      <c r="G20" s="26">
        <f t="shared" si="6"/>
        <v>72</v>
      </c>
      <c r="H20" s="26">
        <f t="shared" si="7"/>
        <v>73</v>
      </c>
      <c r="S20" s="18">
        <f t="shared" ref="S20:AA20" si="12">S11</f>
        <v>0</v>
      </c>
      <c r="T20" s="18">
        <f t="shared" si="12"/>
        <v>71</v>
      </c>
      <c r="U20" s="18">
        <f t="shared" si="12"/>
        <v>72</v>
      </c>
      <c r="V20" s="18">
        <f t="shared" si="12"/>
        <v>0</v>
      </c>
      <c r="X20" s="18">
        <f t="shared" si="12"/>
        <v>0</v>
      </c>
      <c r="Y20" s="18">
        <f t="shared" si="12"/>
        <v>72</v>
      </c>
      <c r="Z20" s="18">
        <f t="shared" si="12"/>
        <v>73</v>
      </c>
      <c r="AA20" s="18">
        <f t="shared" si="12"/>
        <v>0</v>
      </c>
    </row>
    <row r="21" spans="1:30" ht="20.100000000000001" customHeight="1" x14ac:dyDescent="0.25">
      <c r="A21" s="25" t="s">
        <v>46</v>
      </c>
      <c r="B21" s="25" t="s">
        <v>37</v>
      </c>
      <c r="C21" s="26">
        <v>0</v>
      </c>
      <c r="D21" s="26">
        <v>0</v>
      </c>
      <c r="E21" s="26">
        <f t="shared" si="4"/>
        <v>0</v>
      </c>
      <c r="F21" s="26">
        <f t="shared" si="5"/>
        <v>0</v>
      </c>
      <c r="G21" s="26">
        <f t="shared" si="6"/>
        <v>0</v>
      </c>
      <c r="H21" s="26">
        <f t="shared" si="7"/>
        <v>0</v>
      </c>
      <c r="K21" s="16" t="s">
        <v>53</v>
      </c>
      <c r="L21" s="16" t="s">
        <v>52</v>
      </c>
      <c r="M21" s="16" t="s">
        <v>9</v>
      </c>
      <c r="N21" s="16" t="s">
        <v>29</v>
      </c>
      <c r="O21" s="16" t="s">
        <v>10</v>
      </c>
      <c r="P21" s="16" t="s">
        <v>27</v>
      </c>
      <c r="Q21" s="16" t="s">
        <v>28</v>
      </c>
      <c r="S21" s="18">
        <f t="shared" ref="S21:AA21" si="13">S12</f>
        <v>0</v>
      </c>
      <c r="T21" s="18">
        <f t="shared" si="13"/>
        <v>0</v>
      </c>
      <c r="U21" s="18">
        <f t="shared" si="13"/>
        <v>0</v>
      </c>
      <c r="V21" s="18">
        <f t="shared" si="13"/>
        <v>0</v>
      </c>
      <c r="X21" s="18">
        <f t="shared" si="13"/>
        <v>0</v>
      </c>
      <c r="Y21" s="18">
        <f t="shared" si="13"/>
        <v>0</v>
      </c>
      <c r="Z21" s="18">
        <f t="shared" si="13"/>
        <v>0</v>
      </c>
      <c r="AA21" s="18">
        <f t="shared" si="13"/>
        <v>0</v>
      </c>
    </row>
    <row r="22" spans="1:30" ht="20.100000000000001" customHeight="1" x14ac:dyDescent="0.25">
      <c r="A22" s="25" t="s">
        <v>47</v>
      </c>
      <c r="B22" s="25" t="s">
        <v>37</v>
      </c>
      <c r="C22" s="26">
        <v>0</v>
      </c>
      <c r="D22" s="26">
        <v>0</v>
      </c>
      <c r="E22" s="26">
        <f t="shared" si="4"/>
        <v>0</v>
      </c>
      <c r="F22" s="26">
        <f t="shared" si="5"/>
        <v>0</v>
      </c>
      <c r="G22" s="26">
        <f t="shared" si="6"/>
        <v>0</v>
      </c>
      <c r="H22" s="26">
        <f t="shared" si="7"/>
        <v>0</v>
      </c>
      <c r="K22" s="6">
        <f t="shared" ref="K22:Q23" si="14">D28</f>
        <v>-3</v>
      </c>
      <c r="L22" s="6">
        <f t="shared" si="14"/>
        <v>4</v>
      </c>
      <c r="M22" s="6">
        <f t="shared" si="14"/>
        <v>0.97341716833357583</v>
      </c>
      <c r="N22" s="6">
        <f t="shared" si="14"/>
        <v>0.27868852459016391</v>
      </c>
      <c r="O22" s="6">
        <f t="shared" si="14"/>
        <v>0.61904761904761907</v>
      </c>
      <c r="P22" s="6">
        <f t="shared" si="14"/>
        <v>0.9285714285714286</v>
      </c>
      <c r="Q22" s="6">
        <f t="shared" si="14"/>
        <v>0.65</v>
      </c>
      <c r="S22" s="20" t="str">
        <f t="shared" ref="S22:X22" si="15">S13</f>
        <v>sum=280</v>
      </c>
      <c r="X22" s="20" t="str">
        <f t="shared" si="15"/>
        <v>sum=268</v>
      </c>
      <c r="Y22" s="19"/>
    </row>
    <row r="23" spans="1:30" ht="20.100000000000001" customHeight="1" x14ac:dyDescent="0.2">
      <c r="A23" s="25" t="s">
        <v>48</v>
      </c>
      <c r="B23" s="25" t="s">
        <v>37</v>
      </c>
      <c r="C23" s="26">
        <v>0</v>
      </c>
      <c r="D23" s="26">
        <v>0</v>
      </c>
      <c r="E23" s="26">
        <f t="shared" si="4"/>
        <v>0</v>
      </c>
      <c r="F23" s="26">
        <f t="shared" si="5"/>
        <v>0</v>
      </c>
      <c r="G23" s="26">
        <f t="shared" si="6"/>
        <v>0</v>
      </c>
      <c r="H23" s="26">
        <f t="shared" si="7"/>
        <v>0</v>
      </c>
      <c r="K23" s="6">
        <f t="shared" si="14"/>
        <v>-3</v>
      </c>
      <c r="L23" s="6">
        <f t="shared" si="14"/>
        <v>4</v>
      </c>
      <c r="M23" s="6">
        <f t="shared" si="14"/>
        <v>0.97341716833357583</v>
      </c>
      <c r="N23" s="6">
        <f t="shared" si="14"/>
        <v>0.27868852459016391</v>
      </c>
      <c r="O23" s="6">
        <f t="shared" si="14"/>
        <v>0.94326241134751776</v>
      </c>
      <c r="P23" s="6">
        <f t="shared" si="14"/>
        <v>0.9925373134328358</v>
      </c>
      <c r="Q23" s="6">
        <f t="shared" si="14"/>
        <v>0.95</v>
      </c>
      <c r="S23" s="9"/>
      <c r="T23" s="9"/>
      <c r="U23" s="9"/>
      <c r="V23" s="9"/>
      <c r="W23" s="10"/>
    </row>
    <row r="24" spans="1:30" ht="20.100000000000001" customHeight="1" x14ac:dyDescent="0.2">
      <c r="A24" s="25" t="s">
        <v>49</v>
      </c>
      <c r="B24" s="25" t="s">
        <v>37</v>
      </c>
      <c r="C24" s="26">
        <v>0</v>
      </c>
      <c r="D24" s="26">
        <v>0</v>
      </c>
      <c r="E24" s="26">
        <f t="shared" si="4"/>
        <v>0</v>
      </c>
      <c r="F24" s="26">
        <f t="shared" si="5"/>
        <v>0</v>
      </c>
      <c r="G24" s="26">
        <f t="shared" si="6"/>
        <v>0</v>
      </c>
      <c r="H24" s="26">
        <f t="shared" si="7"/>
        <v>0</v>
      </c>
      <c r="S24" s="29"/>
      <c r="T24" s="29" t="s">
        <v>5</v>
      </c>
      <c r="U24" s="29" t="s">
        <v>6</v>
      </c>
      <c r="V24" s="29" t="s">
        <v>53</v>
      </c>
      <c r="W24" s="30" t="s">
        <v>52</v>
      </c>
      <c r="X24" s="31" t="s">
        <v>9</v>
      </c>
      <c r="Y24" s="31" t="s">
        <v>2</v>
      </c>
      <c r="Z24" s="31" t="s">
        <v>10</v>
      </c>
      <c r="AA24" s="31" t="s">
        <v>27</v>
      </c>
      <c r="AB24" s="31" t="s">
        <v>28</v>
      </c>
      <c r="AC24" s="31"/>
      <c r="AD24" s="31"/>
    </row>
    <row r="25" spans="1:30" ht="20.100000000000001" customHeight="1" x14ac:dyDescent="0.2">
      <c r="A25" s="25" t="s">
        <v>50</v>
      </c>
      <c r="B25" s="25" t="s">
        <v>37</v>
      </c>
      <c r="C25" s="26">
        <v>0</v>
      </c>
      <c r="D25" s="26">
        <v>0</v>
      </c>
      <c r="E25" s="26">
        <f t="shared" si="4"/>
        <v>0</v>
      </c>
      <c r="F25" s="26">
        <f t="shared" si="5"/>
        <v>0</v>
      </c>
      <c r="G25" s="26">
        <f t="shared" si="6"/>
        <v>0</v>
      </c>
      <c r="H25" s="26">
        <f t="shared" si="7"/>
        <v>0</v>
      </c>
      <c r="S25" s="29" t="s">
        <v>3</v>
      </c>
      <c r="T25" s="29">
        <v>10</v>
      </c>
      <c r="U25" s="29">
        <v>7</v>
      </c>
      <c r="V25" s="29">
        <v>-3</v>
      </c>
      <c r="W25" s="30">
        <v>4</v>
      </c>
      <c r="X25" s="31">
        <v>0.97341716833357583</v>
      </c>
      <c r="Y25" s="31">
        <v>3.4</v>
      </c>
      <c r="Z25" s="31">
        <v>0.61904761904761907</v>
      </c>
      <c r="AA25" s="31">
        <v>0.9285714285714286</v>
      </c>
      <c r="AB25" s="31">
        <v>0.65</v>
      </c>
      <c r="AC25" s="31"/>
      <c r="AD25" s="31"/>
    </row>
    <row r="26" spans="1:30" ht="20.100000000000001" customHeight="1" x14ac:dyDescent="0.2">
      <c r="S26" s="29" t="s">
        <v>4</v>
      </c>
      <c r="T26" s="29">
        <v>70</v>
      </c>
      <c r="U26" s="29">
        <v>67</v>
      </c>
      <c r="V26" s="29">
        <v>-3</v>
      </c>
      <c r="W26" s="30">
        <v>4</v>
      </c>
      <c r="X26" s="31">
        <v>0.97341716833357583</v>
      </c>
      <c r="Y26" s="31">
        <v>3.4</v>
      </c>
      <c r="Z26" s="31">
        <v>0.94326241134751776</v>
      </c>
      <c r="AA26" s="31">
        <v>0.9925373134328358</v>
      </c>
      <c r="AB26" s="31">
        <v>0.95</v>
      </c>
      <c r="AC26" s="31"/>
      <c r="AD26" s="31"/>
    </row>
    <row r="27" spans="1:30" ht="20.100000000000001" customHeight="1" x14ac:dyDescent="0.2">
      <c r="B27" s="2" t="s">
        <v>5</v>
      </c>
      <c r="C27" s="2" t="s">
        <v>6</v>
      </c>
      <c r="D27" s="2" t="s">
        <v>53</v>
      </c>
      <c r="E27" s="2" t="s">
        <v>52</v>
      </c>
      <c r="F27" s="2" t="s">
        <v>9</v>
      </c>
      <c r="G27" s="2" t="s">
        <v>2</v>
      </c>
      <c r="H27" s="2" t="s">
        <v>10</v>
      </c>
      <c r="I27" s="2" t="s">
        <v>27</v>
      </c>
      <c r="J27" s="2" t="s">
        <v>28</v>
      </c>
      <c r="K27" s="2" t="s">
        <v>54</v>
      </c>
      <c r="S27" s="29" t="s">
        <v>43</v>
      </c>
      <c r="T27" s="29">
        <v>23.333333333333332</v>
      </c>
      <c r="U27" s="29">
        <v>17.25</v>
      </c>
      <c r="V27" s="29">
        <v>-6.0833333333333321</v>
      </c>
      <c r="W27" s="30">
        <v>4.8125</v>
      </c>
      <c r="X27" s="31">
        <v>0.84103002966826523</v>
      </c>
      <c r="Y27" s="31">
        <v>0.94387867046980944</v>
      </c>
      <c r="Z27" s="31">
        <v>0.72695035460992907</v>
      </c>
      <c r="AA27" s="31">
        <v>0.99033816425120769</v>
      </c>
      <c r="AB27" s="31">
        <v>0.7321428571428571</v>
      </c>
      <c r="AC27" s="31"/>
      <c r="AD27" s="31"/>
    </row>
    <row r="28" spans="1:30" ht="20.100000000000001" customHeight="1" x14ac:dyDescent="0.2">
      <c r="A28" s="2" t="str">
        <f>B2</f>
        <v>A. Single-family housing</v>
      </c>
      <c r="B28" s="6">
        <f>AVERAGE(C2:C5)</f>
        <v>10</v>
      </c>
      <c r="C28" s="6">
        <f>AVERAGE(D2:D5)</f>
        <v>7</v>
      </c>
      <c r="D28" s="6">
        <f>C28-B28</f>
        <v>-3</v>
      </c>
      <c r="E28" s="6">
        <f>AVERAGE(F2:F5)</f>
        <v>4</v>
      </c>
      <c r="F28" s="6">
        <f>PEARSON(C2:C5,D2:D5)</f>
        <v>0.97341716833357583</v>
      </c>
      <c r="G28" s="6">
        <f>SLOPE(C2:C5,D2:D5)</f>
        <v>0.27868852459016391</v>
      </c>
      <c r="H28" s="6">
        <f>SUM(G2:G5)/SUM(H2:H5)</f>
        <v>0.61904761904761907</v>
      </c>
      <c r="I28" s="6">
        <f>SUM(G2:G5)/SUM(D2:D5)</f>
        <v>0.9285714285714286</v>
      </c>
      <c r="J28" s="6">
        <f>SUM(G2:G5)/SUM(C2:C5)</f>
        <v>0.65</v>
      </c>
      <c r="K28" s="6">
        <f>(I28+J28)/2</f>
        <v>0.78928571428571437</v>
      </c>
      <c r="S28" s="9"/>
      <c r="T28" s="9"/>
      <c r="U28" s="9"/>
      <c r="V28" s="9"/>
      <c r="W28" s="10"/>
    </row>
    <row r="29" spans="1:30" ht="20.100000000000001" customHeight="1" x14ac:dyDescent="0.2">
      <c r="A29" s="11" t="str">
        <f>B6</f>
        <v>B. Multi-family housing</v>
      </c>
      <c r="B29" s="6">
        <f>AVERAGE(C6:C9)</f>
        <v>70</v>
      </c>
      <c r="C29" s="6">
        <f>AVERAGE(D6:D9)</f>
        <v>67</v>
      </c>
      <c r="D29" s="6">
        <f>C29-B29</f>
        <v>-3</v>
      </c>
      <c r="E29" s="6">
        <f>AVERAGE(F6:F9)</f>
        <v>4</v>
      </c>
      <c r="F29" s="6">
        <f>PEARSON(C6:C9,D6:D9)</f>
        <v>0.97341716833357583</v>
      </c>
      <c r="G29" s="6">
        <f>SLOPE(C6:C9,D6:D9)</f>
        <v>0.27868852459016391</v>
      </c>
      <c r="H29" s="6">
        <f>SUM(G6:G9)/SUM(H6:H9)</f>
        <v>0.94326241134751776</v>
      </c>
      <c r="I29" s="6">
        <f>SUM(G6:G9)/SUM(D6:D9)</f>
        <v>0.9925373134328358</v>
      </c>
      <c r="J29" s="6">
        <f>SUM(G6:G9)/SUM(C6:C9)</f>
        <v>0.95</v>
      </c>
      <c r="K29" s="6">
        <f t="shared" ref="K29:K30" si="16">(I29+J29)/2</f>
        <v>0.97126865671641793</v>
      </c>
      <c r="L29" s="2" t="s">
        <v>51</v>
      </c>
      <c r="M29" s="2">
        <v>60</v>
      </c>
      <c r="S29" s="9"/>
      <c r="T29" s="9"/>
      <c r="U29" s="9"/>
      <c r="V29" s="9"/>
      <c r="W29" s="10"/>
    </row>
    <row r="30" spans="1:30" ht="20.100000000000001" customHeight="1" x14ac:dyDescent="0.2">
      <c r="A30" s="11" t="str">
        <f>B10</f>
        <v>C. Sparsely populated landscape</v>
      </c>
      <c r="B30" s="6">
        <f>AVERAGE(C10:C25)</f>
        <v>17.5</v>
      </c>
      <c r="C30" s="6">
        <f>AVERAGE(D10:D25)</f>
        <v>16.75</v>
      </c>
      <c r="D30" s="6">
        <f>C30-B30</f>
        <v>-0.75</v>
      </c>
      <c r="E30" s="6">
        <f>AVERAGE(F10:F25)</f>
        <v>1</v>
      </c>
      <c r="F30" s="6">
        <f>PEARSON(C10:C25,D10:D25)</f>
        <v>0.99756732059184794</v>
      </c>
      <c r="G30" s="6">
        <f>SLOPE(C10:C25,D10:D25)</f>
        <v>1.0378983000956656</v>
      </c>
      <c r="H30" s="6">
        <f>SUM(G10:G25)/SUM(H10:H25)</f>
        <v>0.94326241134751776</v>
      </c>
      <c r="I30" s="6">
        <f>SUM(G10:G25)/SUM(D10:D25)</f>
        <v>0.9925373134328358</v>
      </c>
      <c r="J30" s="6">
        <f>SUM(G10:G25)/SUM(C10:C25)</f>
        <v>0.95</v>
      </c>
      <c r="K30" s="6">
        <f t="shared" si="16"/>
        <v>0.97126865671641793</v>
      </c>
      <c r="S30" s="9"/>
      <c r="T30" s="9"/>
      <c r="U30" s="9"/>
      <c r="V30" s="9"/>
      <c r="W30" s="10"/>
    </row>
  </sheetData>
  <conditionalFormatting sqref="S3:W7">
    <cfRule type="colorScale" priority="315">
      <colorScale>
        <cfvo type="min"/>
        <cfvo type="max"/>
        <color theme="0" tint="-4.9989318521683403E-2"/>
        <color theme="0" tint="-0.499984740745262"/>
      </colorScale>
    </cfRule>
    <cfRule type="colorScale" priority="316">
      <colorScale>
        <cfvo type="min"/>
        <cfvo type="max"/>
        <color theme="0" tint="-4.9989318521683403E-2"/>
        <color theme="2" tint="-0.89999084444715716"/>
      </colorScale>
    </cfRule>
    <cfRule type="colorScale" priority="323">
      <colorScale>
        <cfvo type="min"/>
        <cfvo type="max"/>
        <color theme="0" tint="-4.9989318521683403E-2"/>
        <color theme="2" tint="-0.749992370372631"/>
      </colorScale>
    </cfRule>
    <cfRule type="colorScale" priority="324">
      <colorScale>
        <cfvo type="min"/>
        <cfvo type="max"/>
        <color rgb="FFF4EFFF"/>
        <color rgb="FF3200A2"/>
      </colorScale>
    </cfRule>
    <cfRule type="colorScale" priority="331">
      <colorScale>
        <cfvo type="min"/>
        <cfvo type="max"/>
        <color theme="9"/>
        <color theme="8"/>
      </colorScale>
    </cfRule>
    <cfRule type="colorScale" priority="332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333">
      <colorScale>
        <cfvo type="min"/>
        <cfvo type="max"/>
        <color theme="5" tint="0.79998168889431442"/>
        <color theme="5" tint="-0.499984740745262"/>
      </colorScale>
    </cfRule>
  </conditionalFormatting>
  <conditionalFormatting sqref="S3:W4">
    <cfRule type="colorScale" priority="319">
      <colorScale>
        <cfvo type="min"/>
        <cfvo type="max"/>
        <color theme="0" tint="-4.9989318521683403E-2"/>
        <color theme="0" tint="-0.34998626667073579"/>
      </colorScale>
    </cfRule>
    <cfRule type="colorScale" priority="320">
      <colorScale>
        <cfvo type="min"/>
        <cfvo type="max"/>
        <color theme="0" tint="-4.9989318521683403E-2"/>
        <color theme="0" tint="-0.34998626667073579"/>
      </colorScale>
    </cfRule>
    <cfRule type="colorScale" priority="322">
      <colorScale>
        <cfvo type="min"/>
        <cfvo type="max"/>
        <color theme="0" tint="-4.9989318521683403E-2"/>
        <color theme="0" tint="-0.499984740745262"/>
      </colorScale>
    </cfRule>
    <cfRule type="colorScale" priority="325">
      <colorScale>
        <cfvo type="num" val="0"/>
        <cfvo type="num" val="20"/>
        <color rgb="FFC00000"/>
        <color rgb="FFCCCC00"/>
      </colorScale>
    </cfRule>
    <cfRule type="colorScale" priority="327">
      <colorScale>
        <cfvo type="min"/>
        <cfvo type="max"/>
        <color theme="7" tint="0.79998168889431442"/>
        <color theme="9" tint="0.39997558519241921"/>
      </colorScale>
    </cfRule>
    <cfRule type="colorScale" priority="330">
      <colorScale>
        <cfvo type="min"/>
        <cfvo type="max"/>
        <color rgb="FFFFEF9C"/>
        <color rgb="FF63BE7B"/>
      </colorScale>
    </cfRule>
  </conditionalFormatting>
  <conditionalFormatting sqref="S6:W7">
    <cfRule type="colorScale" priority="317">
      <colorScale>
        <cfvo type="min"/>
        <cfvo type="max"/>
        <color theme="1" tint="0.34998626667073579"/>
        <color theme="1" tint="4.9989318521683403E-2"/>
      </colorScale>
    </cfRule>
    <cfRule type="colorScale" priority="318">
      <colorScale>
        <cfvo type="min"/>
        <cfvo type="max"/>
        <color theme="1" tint="0.499984740745262"/>
        <color theme="1" tint="4.9989318521683403E-2"/>
      </colorScale>
    </cfRule>
    <cfRule type="colorScale" priority="321">
      <colorScale>
        <cfvo type="min"/>
        <cfvo type="max"/>
        <color theme="1" tint="0.499984740745262"/>
        <color theme="1" tint="4.9989318521683403E-2"/>
      </colorScale>
    </cfRule>
    <cfRule type="colorScale" priority="326">
      <colorScale>
        <cfvo type="min"/>
        <cfvo type="max"/>
        <color theme="9" tint="0.59999389629810485"/>
        <color rgb="FFC00000"/>
      </colorScale>
    </cfRule>
    <cfRule type="colorScale" priority="328">
      <colorScale>
        <cfvo type="min"/>
        <cfvo type="max"/>
        <color theme="9"/>
        <color theme="8"/>
      </colorScale>
    </cfRule>
    <cfRule type="colorScale" priority="329">
      <colorScale>
        <cfvo type="min"/>
        <cfvo type="max"/>
        <color rgb="FFFFEF9C"/>
        <color rgb="FF63BE7B"/>
      </colorScale>
    </cfRule>
  </conditionalFormatting>
  <conditionalFormatting sqref="S8:V8">
    <cfRule type="colorScale" priority="308">
      <colorScale>
        <cfvo type="min"/>
        <cfvo type="max"/>
        <color theme="0" tint="-4.9989318521683403E-2"/>
        <color theme="0" tint="-0.499984740745262"/>
      </colorScale>
    </cfRule>
    <cfRule type="colorScale" priority="309">
      <colorScale>
        <cfvo type="min"/>
        <cfvo type="max"/>
        <color theme="0" tint="-4.9989318521683403E-2"/>
        <color theme="2" tint="-0.89999084444715716"/>
      </colorScale>
    </cfRule>
    <cfRule type="colorScale" priority="310">
      <colorScale>
        <cfvo type="min"/>
        <cfvo type="max"/>
        <color theme="0" tint="-4.9989318521683403E-2"/>
        <color theme="2" tint="-0.749992370372631"/>
      </colorScale>
    </cfRule>
    <cfRule type="colorScale" priority="311">
      <colorScale>
        <cfvo type="min"/>
        <cfvo type="max"/>
        <color rgb="FFF4EFFF"/>
        <color rgb="FF3200A2"/>
      </colorScale>
    </cfRule>
    <cfRule type="colorScale" priority="312">
      <colorScale>
        <cfvo type="min"/>
        <cfvo type="max"/>
        <color theme="9"/>
        <color theme="8"/>
      </colorScale>
    </cfRule>
    <cfRule type="colorScale" priority="313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314">
      <colorScale>
        <cfvo type="min"/>
        <cfvo type="max"/>
        <color theme="5" tint="0.79998168889431442"/>
        <color theme="5" tint="-0.499984740745262"/>
      </colorScale>
    </cfRule>
  </conditionalFormatting>
  <conditionalFormatting sqref="S9:V10">
    <cfRule type="colorScale" priority="295">
      <colorScale>
        <cfvo type="min"/>
        <cfvo type="max"/>
        <color theme="0" tint="-4.9989318521683403E-2"/>
        <color theme="0" tint="-0.499984740745262"/>
      </colorScale>
    </cfRule>
    <cfRule type="colorScale" priority="296">
      <colorScale>
        <cfvo type="min"/>
        <cfvo type="max"/>
        <color theme="0" tint="-4.9989318521683403E-2"/>
        <color theme="2" tint="-0.89999084444715716"/>
      </colorScale>
    </cfRule>
    <cfRule type="colorScale" priority="300">
      <colorScale>
        <cfvo type="min"/>
        <cfvo type="max"/>
        <color theme="0" tint="-4.9989318521683403E-2"/>
        <color theme="2" tint="-0.749992370372631"/>
      </colorScale>
    </cfRule>
    <cfRule type="colorScale" priority="301">
      <colorScale>
        <cfvo type="min"/>
        <cfvo type="max"/>
        <color rgb="FFF4EFFF"/>
        <color rgb="FF3200A2"/>
      </colorScale>
    </cfRule>
    <cfRule type="colorScale" priority="305">
      <colorScale>
        <cfvo type="min"/>
        <cfvo type="max"/>
        <color theme="9"/>
        <color theme="8"/>
      </colorScale>
    </cfRule>
    <cfRule type="colorScale" priority="306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307">
      <colorScale>
        <cfvo type="min"/>
        <cfvo type="max"/>
        <color theme="5" tint="0.79998168889431442"/>
        <color theme="5" tint="-0.499984740745262"/>
      </colorScale>
    </cfRule>
  </conditionalFormatting>
  <conditionalFormatting sqref="S9:V10">
    <cfRule type="colorScale" priority="297">
      <colorScale>
        <cfvo type="min"/>
        <cfvo type="max"/>
        <color theme="1" tint="0.34998626667073579"/>
        <color theme="1" tint="4.9989318521683403E-2"/>
      </colorScale>
    </cfRule>
    <cfRule type="colorScale" priority="298">
      <colorScale>
        <cfvo type="min"/>
        <cfvo type="max"/>
        <color theme="1" tint="0.499984740745262"/>
        <color theme="1" tint="4.9989318521683403E-2"/>
      </colorScale>
    </cfRule>
    <cfRule type="colorScale" priority="299">
      <colorScale>
        <cfvo type="min"/>
        <cfvo type="max"/>
        <color theme="1" tint="0.499984740745262"/>
        <color theme="1" tint="4.9989318521683403E-2"/>
      </colorScale>
    </cfRule>
    <cfRule type="colorScale" priority="302">
      <colorScale>
        <cfvo type="min"/>
        <cfvo type="max"/>
        <color theme="9" tint="0.59999389629810485"/>
        <color rgb="FFC00000"/>
      </colorScale>
    </cfRule>
    <cfRule type="colorScale" priority="303">
      <colorScale>
        <cfvo type="min"/>
        <cfvo type="max"/>
        <color theme="9"/>
        <color theme="8"/>
      </colorScale>
    </cfRule>
    <cfRule type="colorScale" priority="304">
      <colorScale>
        <cfvo type="min"/>
        <cfvo type="max"/>
        <color rgb="FFFFEF9C"/>
        <color rgb="FF63BE7B"/>
      </colorScale>
    </cfRule>
  </conditionalFormatting>
  <conditionalFormatting sqref="S13:U13 X13">
    <cfRule type="colorScale" priority="360">
      <colorScale>
        <cfvo type="min"/>
        <cfvo type="max"/>
        <color theme="0" tint="-4.9989318521683403E-2"/>
        <color theme="0" tint="-0.499984740745262"/>
      </colorScale>
    </cfRule>
    <cfRule type="colorScale" priority="361">
      <colorScale>
        <cfvo type="min"/>
        <cfvo type="max"/>
        <color theme="0" tint="-4.9989318521683403E-2"/>
        <color theme="2" tint="-0.89999084444715716"/>
      </colorScale>
    </cfRule>
    <cfRule type="colorScale" priority="362">
      <colorScale>
        <cfvo type="min"/>
        <cfvo type="max"/>
        <color theme="0" tint="-4.9989318521683403E-2"/>
        <color theme="2" tint="-0.749992370372631"/>
      </colorScale>
    </cfRule>
    <cfRule type="colorScale" priority="363">
      <colorScale>
        <cfvo type="min"/>
        <cfvo type="max"/>
        <color rgb="FFF4EFFF"/>
        <color rgb="FF3200A2"/>
      </colorScale>
    </cfRule>
    <cfRule type="colorScale" priority="364">
      <colorScale>
        <cfvo type="min"/>
        <cfvo type="max"/>
        <color theme="9"/>
        <color theme="8"/>
      </colorScale>
    </cfRule>
    <cfRule type="colorScale" priority="365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366">
      <colorScale>
        <cfvo type="min"/>
        <cfvo type="max"/>
        <color theme="5" tint="0.79998168889431442"/>
        <color theme="5" tint="-0.499984740745262"/>
      </colorScale>
    </cfRule>
  </conditionalFormatting>
  <conditionalFormatting sqref="W9">
    <cfRule type="colorScale" priority="255">
      <colorScale>
        <cfvo type="min"/>
        <cfvo type="max"/>
        <color theme="0" tint="-4.9989318521683403E-2"/>
        <color theme="0" tint="-0.499984740745262"/>
      </colorScale>
    </cfRule>
    <cfRule type="colorScale" priority="256">
      <colorScale>
        <cfvo type="min"/>
        <cfvo type="max"/>
        <color theme="0" tint="-4.9989318521683403E-2"/>
        <color theme="2" tint="-0.89999084444715716"/>
      </colorScale>
    </cfRule>
    <cfRule type="colorScale" priority="260">
      <colorScale>
        <cfvo type="min"/>
        <cfvo type="max"/>
        <color theme="0" tint="-4.9989318521683403E-2"/>
        <color theme="2" tint="-0.749992370372631"/>
      </colorScale>
    </cfRule>
    <cfRule type="colorScale" priority="261">
      <colorScale>
        <cfvo type="min"/>
        <cfvo type="max"/>
        <color rgb="FFF4EFFF"/>
        <color rgb="FF3200A2"/>
      </colorScale>
    </cfRule>
    <cfRule type="colorScale" priority="265">
      <colorScale>
        <cfvo type="min"/>
        <cfvo type="max"/>
        <color theme="9"/>
        <color theme="8"/>
      </colorScale>
    </cfRule>
    <cfRule type="colorScale" priority="266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267">
      <colorScale>
        <cfvo type="min"/>
        <cfvo type="max"/>
        <color theme="5" tint="0.79998168889431442"/>
        <color theme="5" tint="-0.499984740745262"/>
      </colorScale>
    </cfRule>
  </conditionalFormatting>
  <conditionalFormatting sqref="W9">
    <cfRule type="colorScale" priority="257">
      <colorScale>
        <cfvo type="min"/>
        <cfvo type="max"/>
        <color theme="1" tint="0.34998626667073579"/>
        <color theme="1" tint="4.9989318521683403E-2"/>
      </colorScale>
    </cfRule>
    <cfRule type="colorScale" priority="258">
      <colorScale>
        <cfvo type="min"/>
        <cfvo type="max"/>
        <color theme="1" tint="0.499984740745262"/>
        <color theme="1" tint="4.9989318521683403E-2"/>
      </colorScale>
    </cfRule>
    <cfRule type="colorScale" priority="259">
      <colorScale>
        <cfvo type="min"/>
        <cfvo type="max"/>
        <color theme="1" tint="0.499984740745262"/>
        <color theme="1" tint="4.9989318521683403E-2"/>
      </colorScale>
    </cfRule>
    <cfRule type="colorScale" priority="262">
      <colorScale>
        <cfvo type="min"/>
        <cfvo type="max"/>
        <color theme="9" tint="0.59999389629810485"/>
        <color rgb="FFC00000"/>
      </colorScale>
    </cfRule>
    <cfRule type="colorScale" priority="263">
      <colorScale>
        <cfvo type="min"/>
        <cfvo type="max"/>
        <color theme="9"/>
        <color theme="8"/>
      </colorScale>
    </cfRule>
    <cfRule type="colorScale" priority="264">
      <colorScale>
        <cfvo type="min"/>
        <cfvo type="max"/>
        <color rgb="FFFFEF9C"/>
        <color rgb="FF63BE7B"/>
      </colorScale>
    </cfRule>
  </conditionalFormatting>
  <conditionalFormatting sqref="W10">
    <cfRule type="colorScale" priority="242">
      <colorScale>
        <cfvo type="min"/>
        <cfvo type="max"/>
        <color theme="0" tint="-4.9989318521683403E-2"/>
        <color theme="0" tint="-0.499984740745262"/>
      </colorScale>
    </cfRule>
    <cfRule type="colorScale" priority="243">
      <colorScale>
        <cfvo type="min"/>
        <cfvo type="max"/>
        <color theme="0" tint="-4.9989318521683403E-2"/>
        <color theme="2" tint="-0.89999084444715716"/>
      </colorScale>
    </cfRule>
    <cfRule type="colorScale" priority="247">
      <colorScale>
        <cfvo type="min"/>
        <cfvo type="max"/>
        <color theme="0" tint="-4.9989318521683403E-2"/>
        <color theme="2" tint="-0.749992370372631"/>
      </colorScale>
    </cfRule>
    <cfRule type="colorScale" priority="248">
      <colorScale>
        <cfvo type="min"/>
        <cfvo type="max"/>
        <color rgb="FFF4EFFF"/>
        <color rgb="FF3200A2"/>
      </colorScale>
    </cfRule>
    <cfRule type="colorScale" priority="252">
      <colorScale>
        <cfvo type="min"/>
        <cfvo type="max"/>
        <color theme="9"/>
        <color theme="8"/>
      </colorScale>
    </cfRule>
    <cfRule type="colorScale" priority="253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254">
      <colorScale>
        <cfvo type="min"/>
        <cfvo type="max"/>
        <color theme="5" tint="0.79998168889431442"/>
        <color theme="5" tint="-0.499984740745262"/>
      </colorScale>
    </cfRule>
  </conditionalFormatting>
  <conditionalFormatting sqref="W10">
    <cfRule type="colorScale" priority="244">
      <colorScale>
        <cfvo type="min"/>
        <cfvo type="max"/>
        <color theme="1" tint="0.34998626667073579"/>
        <color theme="1" tint="4.9989318521683403E-2"/>
      </colorScale>
    </cfRule>
    <cfRule type="colorScale" priority="245">
      <colorScale>
        <cfvo type="min"/>
        <cfvo type="max"/>
        <color theme="1" tint="0.499984740745262"/>
        <color theme="1" tint="4.9989318521683403E-2"/>
      </colorScale>
    </cfRule>
    <cfRule type="colorScale" priority="246">
      <colorScale>
        <cfvo type="min"/>
        <cfvo type="max"/>
        <color theme="1" tint="0.499984740745262"/>
        <color theme="1" tint="4.9989318521683403E-2"/>
      </colorScale>
    </cfRule>
    <cfRule type="colorScale" priority="249">
      <colorScale>
        <cfvo type="min"/>
        <cfvo type="max"/>
        <color theme="9" tint="0.59999389629810485"/>
        <color rgb="FFC00000"/>
      </colorScale>
    </cfRule>
    <cfRule type="colorScale" priority="250">
      <colorScale>
        <cfvo type="min"/>
        <cfvo type="max"/>
        <color theme="9"/>
        <color theme="8"/>
      </colorScale>
    </cfRule>
    <cfRule type="colorScale" priority="251">
      <colorScale>
        <cfvo type="min"/>
        <cfvo type="max"/>
        <color rgb="FFFFEF9C"/>
        <color rgb="FF63BE7B"/>
      </colorScale>
    </cfRule>
  </conditionalFormatting>
  <conditionalFormatting sqref="Y13">
    <cfRule type="colorScale" priority="203">
      <colorScale>
        <cfvo type="min"/>
        <cfvo type="max"/>
        <color theme="0" tint="-4.9989318521683403E-2"/>
        <color theme="0" tint="-0.499984740745262"/>
      </colorScale>
    </cfRule>
    <cfRule type="colorScale" priority="204">
      <colorScale>
        <cfvo type="min"/>
        <cfvo type="max"/>
        <color theme="0" tint="-4.9989318521683403E-2"/>
        <color theme="2" tint="-0.89999084444715716"/>
      </colorScale>
    </cfRule>
    <cfRule type="colorScale" priority="208">
      <colorScale>
        <cfvo type="min"/>
        <cfvo type="max"/>
        <color theme="0" tint="-4.9989318521683403E-2"/>
        <color theme="2" tint="-0.749992370372631"/>
      </colorScale>
    </cfRule>
    <cfRule type="colorScale" priority="209">
      <colorScale>
        <cfvo type="min"/>
        <cfvo type="max"/>
        <color rgb="FFF4EFFF"/>
        <color rgb="FF3200A2"/>
      </colorScale>
    </cfRule>
    <cfRule type="colorScale" priority="213">
      <colorScale>
        <cfvo type="min"/>
        <cfvo type="max"/>
        <color theme="9"/>
        <color theme="8"/>
      </colorScale>
    </cfRule>
    <cfRule type="colorScale" priority="214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215">
      <colorScale>
        <cfvo type="min"/>
        <cfvo type="max"/>
        <color theme="5" tint="0.79998168889431442"/>
        <color theme="5" tint="-0.499984740745262"/>
      </colorScale>
    </cfRule>
  </conditionalFormatting>
  <conditionalFormatting sqref="Y13">
    <cfRule type="colorScale" priority="205">
      <colorScale>
        <cfvo type="min"/>
        <cfvo type="max"/>
        <color theme="1" tint="0.34998626667073579"/>
        <color theme="1" tint="4.9989318521683403E-2"/>
      </colorScale>
    </cfRule>
    <cfRule type="colorScale" priority="206">
      <colorScale>
        <cfvo type="min"/>
        <cfvo type="max"/>
        <color theme="1" tint="0.499984740745262"/>
        <color theme="1" tint="4.9989318521683403E-2"/>
      </colorScale>
    </cfRule>
    <cfRule type="colorScale" priority="207">
      <colorScale>
        <cfvo type="min"/>
        <cfvo type="max"/>
        <color theme="1" tint="0.499984740745262"/>
        <color theme="1" tint="4.9989318521683403E-2"/>
      </colorScale>
    </cfRule>
    <cfRule type="colorScale" priority="210">
      <colorScale>
        <cfvo type="min"/>
        <cfvo type="max"/>
        <color theme="9" tint="0.59999389629810485"/>
        <color rgb="FFC00000"/>
      </colorScale>
    </cfRule>
    <cfRule type="colorScale" priority="211">
      <colorScale>
        <cfvo type="min"/>
        <cfvo type="max"/>
        <color theme="9"/>
        <color theme="8"/>
      </colorScale>
    </cfRule>
    <cfRule type="colorScale" priority="212">
      <colorScale>
        <cfvo type="min"/>
        <cfvo type="max"/>
        <color rgb="FFFFEF9C"/>
        <color rgb="FF63BE7B"/>
      </colorScale>
    </cfRule>
  </conditionalFormatting>
  <conditionalFormatting sqref="S11:V12">
    <cfRule type="colorScale" priority="125">
      <colorScale>
        <cfvo type="min"/>
        <cfvo type="max"/>
        <color theme="0" tint="-4.9989318521683403E-2"/>
        <color theme="0" tint="-0.499984740745262"/>
      </colorScale>
    </cfRule>
    <cfRule type="colorScale" priority="126">
      <colorScale>
        <cfvo type="min"/>
        <cfvo type="max"/>
        <color theme="0" tint="-4.9989318521683403E-2"/>
        <color theme="2" tint="-0.89999084444715716"/>
      </colorScale>
    </cfRule>
    <cfRule type="colorScale" priority="130">
      <colorScale>
        <cfvo type="min"/>
        <cfvo type="max"/>
        <color theme="0" tint="-4.9989318521683403E-2"/>
        <color theme="2" tint="-0.749992370372631"/>
      </colorScale>
    </cfRule>
    <cfRule type="colorScale" priority="131">
      <colorScale>
        <cfvo type="min"/>
        <cfvo type="max"/>
        <color rgb="FFF4EFFF"/>
        <color rgb="FF3200A2"/>
      </colorScale>
    </cfRule>
    <cfRule type="colorScale" priority="135">
      <colorScale>
        <cfvo type="min"/>
        <cfvo type="max"/>
        <color theme="9"/>
        <color theme="8"/>
      </colorScale>
    </cfRule>
    <cfRule type="colorScale" priority="136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137">
      <colorScale>
        <cfvo type="min"/>
        <cfvo type="max"/>
        <color theme="5" tint="0.79998168889431442"/>
        <color theme="5" tint="-0.499984740745262"/>
      </colorScale>
    </cfRule>
  </conditionalFormatting>
  <conditionalFormatting sqref="S11:V12">
    <cfRule type="colorScale" priority="127">
      <colorScale>
        <cfvo type="min"/>
        <cfvo type="max"/>
        <color theme="1" tint="0.34998626667073579"/>
        <color theme="1" tint="4.9989318521683403E-2"/>
      </colorScale>
    </cfRule>
    <cfRule type="colorScale" priority="128">
      <colorScale>
        <cfvo type="min"/>
        <cfvo type="max"/>
        <color theme="1" tint="0.499984740745262"/>
        <color theme="1" tint="4.9989318521683403E-2"/>
      </colorScale>
    </cfRule>
    <cfRule type="colorScale" priority="129">
      <colorScale>
        <cfvo type="min"/>
        <cfvo type="max"/>
        <color theme="1" tint="0.499984740745262"/>
        <color theme="1" tint="4.9989318521683403E-2"/>
      </colorScale>
    </cfRule>
    <cfRule type="colorScale" priority="132">
      <colorScale>
        <cfvo type="min"/>
        <cfvo type="max"/>
        <color theme="9" tint="0.59999389629810485"/>
        <color rgb="FFC00000"/>
      </colorScale>
    </cfRule>
    <cfRule type="colorScale" priority="133">
      <colorScale>
        <cfvo type="min"/>
        <cfvo type="max"/>
        <color theme="9"/>
        <color theme="8"/>
      </colorScale>
    </cfRule>
    <cfRule type="colorScale" priority="134">
      <colorScale>
        <cfvo type="min"/>
        <cfvo type="max"/>
        <color rgb="FFFFEF9C"/>
        <color rgb="FF63BE7B"/>
      </colorScale>
    </cfRule>
  </conditionalFormatting>
  <conditionalFormatting sqref="X9:AA10">
    <cfRule type="colorScale" priority="112">
      <colorScale>
        <cfvo type="min"/>
        <cfvo type="max"/>
        <color theme="0" tint="-4.9989318521683403E-2"/>
        <color theme="0" tint="-0.499984740745262"/>
      </colorScale>
    </cfRule>
    <cfRule type="colorScale" priority="113">
      <colorScale>
        <cfvo type="min"/>
        <cfvo type="max"/>
        <color theme="0" tint="-4.9989318521683403E-2"/>
        <color theme="2" tint="-0.89999084444715716"/>
      </colorScale>
    </cfRule>
    <cfRule type="colorScale" priority="117">
      <colorScale>
        <cfvo type="min"/>
        <cfvo type="max"/>
        <color theme="0" tint="-4.9989318521683403E-2"/>
        <color theme="2" tint="-0.749992370372631"/>
      </colorScale>
    </cfRule>
    <cfRule type="colorScale" priority="118">
      <colorScale>
        <cfvo type="min"/>
        <cfvo type="max"/>
        <color rgb="FFF4EFFF"/>
        <color rgb="FF3200A2"/>
      </colorScale>
    </cfRule>
    <cfRule type="colorScale" priority="122">
      <colorScale>
        <cfvo type="min"/>
        <cfvo type="max"/>
        <color theme="9"/>
        <color theme="8"/>
      </colorScale>
    </cfRule>
    <cfRule type="colorScale" priority="123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124">
      <colorScale>
        <cfvo type="min"/>
        <cfvo type="max"/>
        <color theme="5" tint="0.79998168889431442"/>
        <color theme="5" tint="-0.499984740745262"/>
      </colorScale>
    </cfRule>
  </conditionalFormatting>
  <conditionalFormatting sqref="X9:AA10">
    <cfRule type="colorScale" priority="114">
      <colorScale>
        <cfvo type="min"/>
        <cfvo type="max"/>
        <color theme="1" tint="0.34998626667073579"/>
        <color theme="1" tint="4.9989318521683403E-2"/>
      </colorScale>
    </cfRule>
    <cfRule type="colorScale" priority="115">
      <colorScale>
        <cfvo type="min"/>
        <cfvo type="max"/>
        <color theme="1" tint="0.499984740745262"/>
        <color theme="1" tint="4.9989318521683403E-2"/>
      </colorScale>
    </cfRule>
    <cfRule type="colorScale" priority="116">
      <colorScale>
        <cfvo type="min"/>
        <cfvo type="max"/>
        <color theme="1" tint="0.499984740745262"/>
        <color theme="1" tint="4.9989318521683403E-2"/>
      </colorScale>
    </cfRule>
    <cfRule type="colorScale" priority="119">
      <colorScale>
        <cfvo type="min"/>
        <cfvo type="max"/>
        <color theme="9" tint="0.59999389629810485"/>
        <color rgb="FFC00000"/>
      </colorScale>
    </cfRule>
    <cfRule type="colorScale" priority="120">
      <colorScale>
        <cfvo type="min"/>
        <cfvo type="max"/>
        <color theme="9"/>
        <color theme="8"/>
      </colorScale>
    </cfRule>
    <cfRule type="colorScale" priority="121">
      <colorScale>
        <cfvo type="min"/>
        <cfvo type="max"/>
        <color rgb="FFFFEF9C"/>
        <color rgb="FF63BE7B"/>
      </colorScale>
    </cfRule>
  </conditionalFormatting>
  <conditionalFormatting sqref="X11:AA12">
    <cfRule type="colorScale" priority="99">
      <colorScale>
        <cfvo type="min"/>
        <cfvo type="max"/>
        <color theme="0" tint="-4.9989318521683403E-2"/>
        <color theme="0" tint="-0.499984740745262"/>
      </colorScale>
    </cfRule>
    <cfRule type="colorScale" priority="100">
      <colorScale>
        <cfvo type="min"/>
        <cfvo type="max"/>
        <color theme="0" tint="-4.9989318521683403E-2"/>
        <color theme="2" tint="-0.89999084444715716"/>
      </colorScale>
    </cfRule>
    <cfRule type="colorScale" priority="104">
      <colorScale>
        <cfvo type="min"/>
        <cfvo type="max"/>
        <color theme="0" tint="-4.9989318521683403E-2"/>
        <color theme="2" tint="-0.749992370372631"/>
      </colorScale>
    </cfRule>
    <cfRule type="colorScale" priority="105">
      <colorScale>
        <cfvo type="min"/>
        <cfvo type="max"/>
        <color rgb="FFF4EFFF"/>
        <color rgb="FF3200A2"/>
      </colorScale>
    </cfRule>
    <cfRule type="colorScale" priority="109">
      <colorScale>
        <cfvo type="min"/>
        <cfvo type="max"/>
        <color theme="9"/>
        <color theme="8"/>
      </colorScale>
    </cfRule>
    <cfRule type="colorScale" priority="110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111">
      <colorScale>
        <cfvo type="min"/>
        <cfvo type="max"/>
        <color theme="5" tint="0.79998168889431442"/>
        <color theme="5" tint="-0.499984740745262"/>
      </colorScale>
    </cfRule>
  </conditionalFormatting>
  <conditionalFormatting sqref="X11:AA12">
    <cfRule type="colorScale" priority="101">
      <colorScale>
        <cfvo type="min"/>
        <cfvo type="max"/>
        <color theme="1" tint="0.34998626667073579"/>
        <color theme="1" tint="4.9989318521683403E-2"/>
      </colorScale>
    </cfRule>
    <cfRule type="colorScale" priority="102">
      <colorScale>
        <cfvo type="min"/>
        <cfvo type="max"/>
        <color theme="1" tint="0.499984740745262"/>
        <color theme="1" tint="4.9989318521683403E-2"/>
      </colorScale>
    </cfRule>
    <cfRule type="colorScale" priority="103">
      <colorScale>
        <cfvo type="min"/>
        <cfvo type="max"/>
        <color theme="1" tint="0.499984740745262"/>
        <color theme="1" tint="4.9989318521683403E-2"/>
      </colorScale>
    </cfRule>
    <cfRule type="colorScale" priority="106">
      <colorScale>
        <cfvo type="min"/>
        <cfvo type="max"/>
        <color theme="9" tint="0.59999389629810485"/>
        <color rgb="FFC00000"/>
      </colorScale>
    </cfRule>
    <cfRule type="colorScale" priority="107">
      <colorScale>
        <cfvo type="min"/>
        <cfvo type="max"/>
        <color theme="9"/>
        <color theme="8"/>
      </colorScale>
    </cfRule>
    <cfRule type="colorScale" priority="108">
      <colorScale>
        <cfvo type="min"/>
        <cfvo type="max"/>
        <color rgb="FFFFEF9C"/>
        <color rgb="FF63BE7B"/>
      </colorScale>
    </cfRule>
  </conditionalFormatting>
  <conditionalFormatting sqref="S18:V19">
    <cfRule type="colorScale" priority="79">
      <colorScale>
        <cfvo type="min"/>
        <cfvo type="max"/>
        <color theme="0" tint="-4.9989318521683403E-2"/>
        <color theme="0" tint="-0.499984740745262"/>
      </colorScale>
    </cfRule>
    <cfRule type="colorScale" priority="80">
      <colorScale>
        <cfvo type="min"/>
        <cfvo type="max"/>
        <color theme="0" tint="-4.9989318521683403E-2"/>
        <color theme="2" tint="-0.89999084444715716"/>
      </colorScale>
    </cfRule>
    <cfRule type="colorScale" priority="84">
      <colorScale>
        <cfvo type="min"/>
        <cfvo type="max"/>
        <color theme="0" tint="-4.9989318521683403E-2"/>
        <color theme="2" tint="-0.749992370372631"/>
      </colorScale>
    </cfRule>
    <cfRule type="colorScale" priority="85">
      <colorScale>
        <cfvo type="min"/>
        <cfvo type="max"/>
        <color rgb="FFF4EFFF"/>
        <color rgb="FF3200A2"/>
      </colorScale>
    </cfRule>
    <cfRule type="colorScale" priority="89">
      <colorScale>
        <cfvo type="min"/>
        <cfvo type="max"/>
        <color theme="9"/>
        <color theme="8"/>
      </colorScale>
    </cfRule>
    <cfRule type="colorScale" priority="90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91">
      <colorScale>
        <cfvo type="min"/>
        <cfvo type="max"/>
        <color theme="5" tint="0.79998168889431442"/>
        <color theme="5" tint="-0.499984740745262"/>
      </colorScale>
    </cfRule>
  </conditionalFormatting>
  <conditionalFormatting sqref="S18:V19">
    <cfRule type="colorScale" priority="81">
      <colorScale>
        <cfvo type="min"/>
        <cfvo type="max"/>
        <color theme="1" tint="0.34998626667073579"/>
        <color theme="1" tint="4.9989318521683403E-2"/>
      </colorScale>
    </cfRule>
    <cfRule type="colorScale" priority="82">
      <colorScale>
        <cfvo type="min"/>
        <cfvo type="max"/>
        <color theme="1" tint="0.499984740745262"/>
        <color theme="1" tint="4.9989318521683403E-2"/>
      </colorScale>
    </cfRule>
    <cfRule type="colorScale" priority="83">
      <colorScale>
        <cfvo type="min"/>
        <cfvo type="max"/>
        <color theme="1" tint="0.499984740745262"/>
        <color theme="1" tint="4.9989318521683403E-2"/>
      </colorScale>
    </cfRule>
    <cfRule type="colorScale" priority="86">
      <colorScale>
        <cfvo type="min"/>
        <cfvo type="max"/>
        <color theme="9" tint="0.59999389629810485"/>
        <color rgb="FFC00000"/>
      </colorScale>
    </cfRule>
    <cfRule type="colorScale" priority="87">
      <colorScale>
        <cfvo type="min"/>
        <cfvo type="max"/>
        <color theme="9"/>
        <color theme="8"/>
      </colorScale>
    </cfRule>
    <cfRule type="colorScale" priority="88">
      <colorScale>
        <cfvo type="min"/>
        <cfvo type="max"/>
        <color rgb="FFFFEF9C"/>
        <color rgb="FF63BE7B"/>
      </colorScale>
    </cfRule>
  </conditionalFormatting>
  <conditionalFormatting sqref="S22:U22 X22">
    <cfRule type="colorScale" priority="92">
      <colorScale>
        <cfvo type="min"/>
        <cfvo type="max"/>
        <color theme="0" tint="-4.9989318521683403E-2"/>
        <color theme="0" tint="-0.499984740745262"/>
      </colorScale>
    </cfRule>
    <cfRule type="colorScale" priority="93">
      <colorScale>
        <cfvo type="min"/>
        <cfvo type="max"/>
        <color theme="0" tint="-4.9989318521683403E-2"/>
        <color theme="2" tint="-0.89999084444715716"/>
      </colorScale>
    </cfRule>
    <cfRule type="colorScale" priority="94">
      <colorScale>
        <cfvo type="min"/>
        <cfvo type="max"/>
        <color theme="0" tint="-4.9989318521683403E-2"/>
        <color theme="2" tint="-0.749992370372631"/>
      </colorScale>
    </cfRule>
    <cfRule type="colorScale" priority="95">
      <colorScale>
        <cfvo type="min"/>
        <cfvo type="max"/>
        <color rgb="FFF4EFFF"/>
        <color rgb="FF3200A2"/>
      </colorScale>
    </cfRule>
    <cfRule type="colorScale" priority="96">
      <colorScale>
        <cfvo type="min"/>
        <cfvo type="max"/>
        <color theme="9"/>
        <color theme="8"/>
      </colorScale>
    </cfRule>
    <cfRule type="colorScale" priority="97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98">
      <colorScale>
        <cfvo type="min"/>
        <cfvo type="max"/>
        <color theme="5" tint="0.79998168889431442"/>
        <color theme="5" tint="-0.499984740745262"/>
      </colorScale>
    </cfRule>
  </conditionalFormatting>
  <conditionalFormatting sqref="W18">
    <cfRule type="colorScale" priority="66">
      <colorScale>
        <cfvo type="min"/>
        <cfvo type="max"/>
        <color theme="0" tint="-4.9989318521683403E-2"/>
        <color theme="0" tint="-0.499984740745262"/>
      </colorScale>
    </cfRule>
    <cfRule type="colorScale" priority="67">
      <colorScale>
        <cfvo type="min"/>
        <cfvo type="max"/>
        <color theme="0" tint="-4.9989318521683403E-2"/>
        <color theme="2" tint="-0.89999084444715716"/>
      </colorScale>
    </cfRule>
    <cfRule type="colorScale" priority="71">
      <colorScale>
        <cfvo type="min"/>
        <cfvo type="max"/>
        <color theme="0" tint="-4.9989318521683403E-2"/>
        <color theme="2" tint="-0.749992370372631"/>
      </colorScale>
    </cfRule>
    <cfRule type="colorScale" priority="72">
      <colorScale>
        <cfvo type="min"/>
        <cfvo type="max"/>
        <color rgb="FFF4EFFF"/>
        <color rgb="FF3200A2"/>
      </colorScale>
    </cfRule>
    <cfRule type="colorScale" priority="76">
      <colorScale>
        <cfvo type="min"/>
        <cfvo type="max"/>
        <color theme="9"/>
        <color theme="8"/>
      </colorScale>
    </cfRule>
    <cfRule type="colorScale" priority="77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78">
      <colorScale>
        <cfvo type="min"/>
        <cfvo type="max"/>
        <color theme="5" tint="0.79998168889431442"/>
        <color theme="5" tint="-0.499984740745262"/>
      </colorScale>
    </cfRule>
  </conditionalFormatting>
  <conditionalFormatting sqref="W18">
    <cfRule type="colorScale" priority="68">
      <colorScale>
        <cfvo type="min"/>
        <cfvo type="max"/>
        <color theme="1" tint="0.34998626667073579"/>
        <color theme="1" tint="4.9989318521683403E-2"/>
      </colorScale>
    </cfRule>
    <cfRule type="colorScale" priority="69">
      <colorScale>
        <cfvo type="min"/>
        <cfvo type="max"/>
        <color theme="1" tint="0.499984740745262"/>
        <color theme="1" tint="4.9989318521683403E-2"/>
      </colorScale>
    </cfRule>
    <cfRule type="colorScale" priority="70">
      <colorScale>
        <cfvo type="min"/>
        <cfvo type="max"/>
        <color theme="1" tint="0.499984740745262"/>
        <color theme="1" tint="4.9989318521683403E-2"/>
      </colorScale>
    </cfRule>
    <cfRule type="colorScale" priority="73">
      <colorScale>
        <cfvo type="min"/>
        <cfvo type="max"/>
        <color theme="9" tint="0.59999389629810485"/>
        <color rgb="FFC00000"/>
      </colorScale>
    </cfRule>
    <cfRule type="colorScale" priority="74">
      <colorScale>
        <cfvo type="min"/>
        <cfvo type="max"/>
        <color theme="9"/>
        <color theme="8"/>
      </colorScale>
    </cfRule>
    <cfRule type="colorScale" priority="75">
      <colorScale>
        <cfvo type="min"/>
        <cfvo type="max"/>
        <color rgb="FFFFEF9C"/>
        <color rgb="FF63BE7B"/>
      </colorScale>
    </cfRule>
  </conditionalFormatting>
  <conditionalFormatting sqref="W19">
    <cfRule type="colorScale" priority="53">
      <colorScale>
        <cfvo type="min"/>
        <cfvo type="max"/>
        <color theme="0" tint="-4.9989318521683403E-2"/>
        <color theme="0" tint="-0.499984740745262"/>
      </colorScale>
    </cfRule>
    <cfRule type="colorScale" priority="54">
      <colorScale>
        <cfvo type="min"/>
        <cfvo type="max"/>
        <color theme="0" tint="-4.9989318521683403E-2"/>
        <color theme="2" tint="-0.89999084444715716"/>
      </colorScale>
    </cfRule>
    <cfRule type="colorScale" priority="58">
      <colorScale>
        <cfvo type="min"/>
        <cfvo type="max"/>
        <color theme="0" tint="-4.9989318521683403E-2"/>
        <color theme="2" tint="-0.749992370372631"/>
      </colorScale>
    </cfRule>
    <cfRule type="colorScale" priority="59">
      <colorScale>
        <cfvo type="min"/>
        <cfvo type="max"/>
        <color rgb="FFF4EFFF"/>
        <color rgb="FF3200A2"/>
      </colorScale>
    </cfRule>
    <cfRule type="colorScale" priority="63">
      <colorScale>
        <cfvo type="min"/>
        <cfvo type="max"/>
        <color theme="9"/>
        <color theme="8"/>
      </colorScale>
    </cfRule>
    <cfRule type="colorScale" priority="64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65">
      <colorScale>
        <cfvo type="min"/>
        <cfvo type="max"/>
        <color theme="5" tint="0.79998168889431442"/>
        <color theme="5" tint="-0.499984740745262"/>
      </colorScale>
    </cfRule>
  </conditionalFormatting>
  <conditionalFormatting sqref="W19">
    <cfRule type="colorScale" priority="55">
      <colorScale>
        <cfvo type="min"/>
        <cfvo type="max"/>
        <color theme="1" tint="0.34998626667073579"/>
        <color theme="1" tint="4.9989318521683403E-2"/>
      </colorScale>
    </cfRule>
    <cfRule type="colorScale" priority="56">
      <colorScale>
        <cfvo type="min"/>
        <cfvo type="max"/>
        <color theme="1" tint="0.499984740745262"/>
        <color theme="1" tint="4.9989318521683403E-2"/>
      </colorScale>
    </cfRule>
    <cfRule type="colorScale" priority="57">
      <colorScale>
        <cfvo type="min"/>
        <cfvo type="max"/>
        <color theme="1" tint="0.499984740745262"/>
        <color theme="1" tint="4.9989318521683403E-2"/>
      </colorScale>
    </cfRule>
    <cfRule type="colorScale" priority="60">
      <colorScale>
        <cfvo type="min"/>
        <cfvo type="max"/>
        <color theme="9" tint="0.59999389629810485"/>
        <color rgb="FFC00000"/>
      </colorScale>
    </cfRule>
    <cfRule type="colorScale" priority="61">
      <colorScale>
        <cfvo type="min"/>
        <cfvo type="max"/>
        <color theme="9"/>
        <color theme="8"/>
      </colorScale>
    </cfRule>
    <cfRule type="colorScale" priority="62">
      <colorScale>
        <cfvo type="min"/>
        <cfvo type="max"/>
        <color rgb="FFFFEF9C"/>
        <color rgb="FF63BE7B"/>
      </colorScale>
    </cfRule>
  </conditionalFormatting>
  <conditionalFormatting sqref="Y22">
    <cfRule type="colorScale" priority="40">
      <colorScale>
        <cfvo type="min"/>
        <cfvo type="max"/>
        <color theme="0" tint="-4.9989318521683403E-2"/>
        <color theme="0" tint="-0.499984740745262"/>
      </colorScale>
    </cfRule>
    <cfRule type="colorScale" priority="41">
      <colorScale>
        <cfvo type="min"/>
        <cfvo type="max"/>
        <color theme="0" tint="-4.9989318521683403E-2"/>
        <color theme="2" tint="-0.89999084444715716"/>
      </colorScale>
    </cfRule>
    <cfRule type="colorScale" priority="45">
      <colorScale>
        <cfvo type="min"/>
        <cfvo type="max"/>
        <color theme="0" tint="-4.9989318521683403E-2"/>
        <color theme="2" tint="-0.749992370372631"/>
      </colorScale>
    </cfRule>
    <cfRule type="colorScale" priority="46">
      <colorScale>
        <cfvo type="min"/>
        <cfvo type="max"/>
        <color rgb="FFF4EFFF"/>
        <color rgb="FF3200A2"/>
      </colorScale>
    </cfRule>
    <cfRule type="colorScale" priority="50">
      <colorScale>
        <cfvo type="min"/>
        <cfvo type="max"/>
        <color theme="9"/>
        <color theme="8"/>
      </colorScale>
    </cfRule>
    <cfRule type="colorScale" priority="51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52">
      <colorScale>
        <cfvo type="min"/>
        <cfvo type="max"/>
        <color theme="5" tint="0.79998168889431442"/>
        <color theme="5" tint="-0.499984740745262"/>
      </colorScale>
    </cfRule>
  </conditionalFormatting>
  <conditionalFormatting sqref="Y22">
    <cfRule type="colorScale" priority="42">
      <colorScale>
        <cfvo type="min"/>
        <cfvo type="max"/>
        <color theme="1" tint="0.34998626667073579"/>
        <color theme="1" tint="4.9989318521683403E-2"/>
      </colorScale>
    </cfRule>
    <cfRule type="colorScale" priority="43">
      <colorScale>
        <cfvo type="min"/>
        <cfvo type="max"/>
        <color theme="1" tint="0.499984740745262"/>
        <color theme="1" tint="4.9989318521683403E-2"/>
      </colorScale>
    </cfRule>
    <cfRule type="colorScale" priority="44">
      <colorScale>
        <cfvo type="min"/>
        <cfvo type="max"/>
        <color theme="1" tint="0.499984740745262"/>
        <color theme="1" tint="4.9989318521683403E-2"/>
      </colorScale>
    </cfRule>
    <cfRule type="colorScale" priority="47">
      <colorScale>
        <cfvo type="min"/>
        <cfvo type="max"/>
        <color theme="9" tint="0.59999389629810485"/>
        <color rgb="FFC00000"/>
      </colorScale>
    </cfRule>
    <cfRule type="colorScale" priority="48">
      <colorScale>
        <cfvo type="min"/>
        <cfvo type="max"/>
        <color theme="9"/>
        <color theme="8"/>
      </colorScale>
    </cfRule>
    <cfRule type="colorScale" priority="49">
      <colorScale>
        <cfvo type="min"/>
        <cfvo type="max"/>
        <color rgb="FFFFEF9C"/>
        <color rgb="FF63BE7B"/>
      </colorScale>
    </cfRule>
  </conditionalFormatting>
  <conditionalFormatting sqref="S20:V21">
    <cfRule type="colorScale" priority="27">
      <colorScale>
        <cfvo type="min"/>
        <cfvo type="max"/>
        <color theme="0" tint="-4.9989318521683403E-2"/>
        <color theme="0" tint="-0.499984740745262"/>
      </colorScale>
    </cfRule>
    <cfRule type="colorScale" priority="28">
      <colorScale>
        <cfvo type="min"/>
        <cfvo type="max"/>
        <color theme="0" tint="-4.9989318521683403E-2"/>
        <color theme="2" tint="-0.89999084444715716"/>
      </colorScale>
    </cfRule>
    <cfRule type="colorScale" priority="32">
      <colorScale>
        <cfvo type="min"/>
        <cfvo type="max"/>
        <color theme="0" tint="-4.9989318521683403E-2"/>
        <color theme="2" tint="-0.749992370372631"/>
      </colorScale>
    </cfRule>
    <cfRule type="colorScale" priority="33">
      <colorScale>
        <cfvo type="min"/>
        <cfvo type="max"/>
        <color rgb="FFF4EFFF"/>
        <color rgb="FF3200A2"/>
      </colorScale>
    </cfRule>
    <cfRule type="colorScale" priority="37">
      <colorScale>
        <cfvo type="min"/>
        <cfvo type="max"/>
        <color theme="9"/>
        <color theme="8"/>
      </colorScale>
    </cfRule>
    <cfRule type="colorScale" priority="38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39">
      <colorScale>
        <cfvo type="min"/>
        <cfvo type="max"/>
        <color theme="5" tint="0.79998168889431442"/>
        <color theme="5" tint="-0.499984740745262"/>
      </colorScale>
    </cfRule>
  </conditionalFormatting>
  <conditionalFormatting sqref="S20:V21">
    <cfRule type="colorScale" priority="29">
      <colorScale>
        <cfvo type="min"/>
        <cfvo type="max"/>
        <color theme="1" tint="0.34998626667073579"/>
        <color theme="1" tint="4.9989318521683403E-2"/>
      </colorScale>
    </cfRule>
    <cfRule type="colorScale" priority="30">
      <colorScale>
        <cfvo type="min"/>
        <cfvo type="max"/>
        <color theme="1" tint="0.499984740745262"/>
        <color theme="1" tint="4.9989318521683403E-2"/>
      </colorScale>
    </cfRule>
    <cfRule type="colorScale" priority="31">
      <colorScale>
        <cfvo type="min"/>
        <cfvo type="max"/>
        <color theme="1" tint="0.499984740745262"/>
        <color theme="1" tint="4.9989318521683403E-2"/>
      </colorScale>
    </cfRule>
    <cfRule type="colorScale" priority="34">
      <colorScale>
        <cfvo type="min"/>
        <cfvo type="max"/>
        <color theme="9" tint="0.59999389629810485"/>
        <color rgb="FFC00000"/>
      </colorScale>
    </cfRule>
    <cfRule type="colorScale" priority="35">
      <colorScale>
        <cfvo type="min"/>
        <cfvo type="max"/>
        <color theme="9"/>
        <color theme="8"/>
      </colorScale>
    </cfRule>
    <cfRule type="colorScale" priority="36">
      <colorScale>
        <cfvo type="min"/>
        <cfvo type="max"/>
        <color rgb="FFFFEF9C"/>
        <color rgb="FF63BE7B"/>
      </colorScale>
    </cfRule>
  </conditionalFormatting>
  <conditionalFormatting sqref="X18:AA19">
    <cfRule type="colorScale" priority="14">
      <colorScale>
        <cfvo type="min"/>
        <cfvo type="max"/>
        <color theme="0" tint="-4.9989318521683403E-2"/>
        <color theme="0" tint="-0.499984740745262"/>
      </colorScale>
    </cfRule>
    <cfRule type="colorScale" priority="15">
      <colorScale>
        <cfvo type="min"/>
        <cfvo type="max"/>
        <color theme="0" tint="-4.9989318521683403E-2"/>
        <color theme="2" tint="-0.89999084444715716"/>
      </colorScale>
    </cfRule>
    <cfRule type="colorScale" priority="19">
      <colorScale>
        <cfvo type="min"/>
        <cfvo type="max"/>
        <color theme="0" tint="-4.9989318521683403E-2"/>
        <color theme="2" tint="-0.749992370372631"/>
      </colorScale>
    </cfRule>
    <cfRule type="colorScale" priority="20">
      <colorScale>
        <cfvo type="min"/>
        <cfvo type="max"/>
        <color rgb="FFF4EFFF"/>
        <color rgb="FF3200A2"/>
      </colorScale>
    </cfRule>
    <cfRule type="colorScale" priority="24">
      <colorScale>
        <cfvo type="min"/>
        <cfvo type="max"/>
        <color theme="9"/>
        <color theme="8"/>
      </colorScale>
    </cfRule>
    <cfRule type="colorScale" priority="25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26">
      <colorScale>
        <cfvo type="min"/>
        <cfvo type="max"/>
        <color theme="5" tint="0.79998168889431442"/>
        <color theme="5" tint="-0.499984740745262"/>
      </colorScale>
    </cfRule>
  </conditionalFormatting>
  <conditionalFormatting sqref="X18:AA19">
    <cfRule type="colorScale" priority="16">
      <colorScale>
        <cfvo type="min"/>
        <cfvo type="max"/>
        <color theme="1" tint="0.34998626667073579"/>
        <color theme="1" tint="4.9989318521683403E-2"/>
      </colorScale>
    </cfRule>
    <cfRule type="colorScale" priority="17">
      <colorScale>
        <cfvo type="min"/>
        <cfvo type="max"/>
        <color theme="1" tint="0.499984740745262"/>
        <color theme="1" tint="4.9989318521683403E-2"/>
      </colorScale>
    </cfRule>
    <cfRule type="colorScale" priority="18">
      <colorScale>
        <cfvo type="min"/>
        <cfvo type="max"/>
        <color theme="1" tint="0.499984740745262"/>
        <color theme="1" tint="4.9989318521683403E-2"/>
      </colorScale>
    </cfRule>
    <cfRule type="colorScale" priority="21">
      <colorScale>
        <cfvo type="min"/>
        <cfvo type="max"/>
        <color theme="9" tint="0.59999389629810485"/>
        <color rgb="FFC00000"/>
      </colorScale>
    </cfRule>
    <cfRule type="colorScale" priority="22">
      <colorScale>
        <cfvo type="min"/>
        <cfvo type="max"/>
        <color theme="9"/>
        <color theme="8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X20:AA21">
    <cfRule type="colorScale" priority="1">
      <colorScale>
        <cfvo type="min"/>
        <cfvo type="max"/>
        <color theme="0" tint="-4.9989318521683403E-2"/>
        <color theme="0" tint="-0.499984740745262"/>
      </colorScale>
    </cfRule>
    <cfRule type="colorScale" priority="2">
      <colorScale>
        <cfvo type="min"/>
        <cfvo type="max"/>
        <color theme="0" tint="-4.9989318521683403E-2"/>
        <color theme="2" tint="-0.89999084444715716"/>
      </colorScale>
    </cfRule>
    <cfRule type="colorScale" priority="6">
      <colorScale>
        <cfvo type="min"/>
        <cfvo type="max"/>
        <color theme="0" tint="-4.9989318521683403E-2"/>
        <color theme="2" tint="-0.749992370372631"/>
      </colorScale>
    </cfRule>
    <cfRule type="colorScale" priority="7">
      <colorScale>
        <cfvo type="min"/>
        <cfvo type="max"/>
        <color rgb="FFF4EFFF"/>
        <color rgb="FF3200A2"/>
      </colorScale>
    </cfRule>
    <cfRule type="colorScale" priority="11">
      <colorScale>
        <cfvo type="min"/>
        <cfvo type="max"/>
        <color theme="9"/>
        <color theme="8"/>
      </colorScale>
    </cfRule>
    <cfRule type="colorScale" priority="12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13">
      <colorScale>
        <cfvo type="min"/>
        <cfvo type="max"/>
        <color theme="5" tint="0.79998168889431442"/>
        <color theme="5" tint="-0.499984740745262"/>
      </colorScale>
    </cfRule>
  </conditionalFormatting>
  <conditionalFormatting sqref="X20:AA21">
    <cfRule type="colorScale" priority="3">
      <colorScale>
        <cfvo type="min"/>
        <cfvo type="max"/>
        <color theme="1" tint="0.34998626667073579"/>
        <color theme="1" tint="4.9989318521683403E-2"/>
      </colorScale>
    </cfRule>
    <cfRule type="colorScale" priority="4">
      <colorScale>
        <cfvo type="min"/>
        <cfvo type="max"/>
        <color theme="1" tint="0.499984740745262"/>
        <color theme="1" tint="4.9989318521683403E-2"/>
      </colorScale>
    </cfRule>
    <cfRule type="colorScale" priority="5">
      <colorScale>
        <cfvo type="min"/>
        <cfvo type="max"/>
        <color theme="1" tint="0.499984740745262"/>
        <color theme="1" tint="4.9989318521683403E-2"/>
      </colorScale>
    </cfRule>
    <cfRule type="colorScale" priority="8">
      <colorScale>
        <cfvo type="min"/>
        <cfvo type="max"/>
        <color theme="9" tint="0.59999389629810485"/>
        <color rgb="FFC00000"/>
      </colorScale>
    </cfRule>
    <cfRule type="colorScale" priority="9">
      <colorScale>
        <cfvo type="min"/>
        <cfvo type="max"/>
        <color theme="9"/>
        <color theme="8"/>
      </colorScale>
    </cfRule>
    <cfRule type="colorScale" priority="1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zoomScaleNormal="100" workbookViewId="0">
      <selection activeCell="F23" sqref="F23"/>
    </sheetView>
  </sheetViews>
  <sheetFormatPr defaultColWidth="8.7109375" defaultRowHeight="20.100000000000001" customHeight="1" x14ac:dyDescent="0.25"/>
  <cols>
    <col min="1" max="1" width="19.42578125" style="2" bestFit="1" customWidth="1"/>
    <col min="2" max="2" width="10.140625" style="2" customWidth="1"/>
    <col min="3" max="3" width="9.5703125" style="2" bestFit="1" customWidth="1"/>
    <col min="4" max="4" width="10.85546875" style="2" bestFit="1" customWidth="1"/>
    <col min="5" max="5" width="10.85546875" style="2" customWidth="1"/>
    <col min="6" max="6" width="13.5703125" style="2" customWidth="1"/>
    <col min="7" max="10" width="10.85546875" style="2" customWidth="1"/>
    <col min="11" max="11" width="22.28515625" style="2" customWidth="1"/>
    <col min="12" max="17" width="10.85546875" style="2" customWidth="1"/>
    <col min="18" max="18" width="5.140625" style="2" customWidth="1"/>
    <col min="19" max="19" width="18.5703125" style="2" customWidth="1"/>
    <col min="20" max="27" width="4.5703125" style="2" customWidth="1"/>
    <col min="28" max="28" width="8.7109375" style="2"/>
    <col min="29" max="29" width="19.42578125" style="2" bestFit="1" customWidth="1"/>
    <col min="30" max="30" width="5.140625" style="2" customWidth="1"/>
    <col min="31" max="31" width="4.85546875" style="2" customWidth="1"/>
    <col min="32" max="32" width="7.85546875" style="2" bestFit="1" customWidth="1"/>
    <col min="33" max="33" width="5.5703125" style="2" customWidth="1"/>
    <col min="34" max="34" width="12.5703125" style="2" bestFit="1" customWidth="1"/>
    <col min="35" max="16384" width="8.7109375" style="2"/>
  </cols>
  <sheetData>
    <row r="1" spans="1:28" ht="20.100000000000001" customHeight="1" x14ac:dyDescent="0.25">
      <c r="A1" s="1" t="s">
        <v>15</v>
      </c>
      <c r="B1" s="1" t="s">
        <v>20</v>
      </c>
      <c r="C1" s="1" t="s">
        <v>13</v>
      </c>
      <c r="D1" s="1" t="s">
        <v>14</v>
      </c>
      <c r="E1" s="1" t="s">
        <v>8</v>
      </c>
      <c r="F1" s="1" t="s">
        <v>7</v>
      </c>
      <c r="G1" s="1" t="s">
        <v>11</v>
      </c>
      <c r="H1" s="1" t="s">
        <v>12</v>
      </c>
    </row>
    <row r="2" spans="1:28" ht="20.100000000000001" customHeight="1" x14ac:dyDescent="0.25">
      <c r="A2" s="3" t="s">
        <v>16</v>
      </c>
      <c r="B2" s="4" t="s">
        <v>30</v>
      </c>
      <c r="C2" s="4">
        <v>0</v>
      </c>
      <c r="D2" s="4">
        <v>0</v>
      </c>
      <c r="E2" s="4">
        <f>D2-C2</f>
        <v>0</v>
      </c>
      <c r="F2" s="4">
        <f>ABS(E2)</f>
        <v>0</v>
      </c>
      <c r="G2" s="4">
        <f>MIN(C2:D2)</f>
        <v>0</v>
      </c>
      <c r="H2" s="4">
        <f t="shared" ref="H2:H9" si="0">MAX(C2:D2)</f>
        <v>0</v>
      </c>
      <c r="S2" s="5" t="s">
        <v>24</v>
      </c>
      <c r="T2" s="2" t="s">
        <v>21</v>
      </c>
      <c r="W2" s="2" t="s">
        <v>22</v>
      </c>
      <c r="X2" s="5"/>
      <c r="Y2" s="5"/>
      <c r="Z2" s="2" t="s">
        <v>25</v>
      </c>
      <c r="AB2" s="5"/>
    </row>
    <row r="3" spans="1:28" ht="20.100000000000001" customHeight="1" x14ac:dyDescent="0.25">
      <c r="A3" s="3" t="s">
        <v>17</v>
      </c>
      <c r="B3" s="4" t="s">
        <v>30</v>
      </c>
      <c r="C3" s="4">
        <v>10</v>
      </c>
      <c r="D3" s="4">
        <v>10</v>
      </c>
      <c r="E3" s="4">
        <f t="shared" ref="E3:E9" si="1">D3-C3</f>
        <v>0</v>
      </c>
      <c r="F3" s="4">
        <f t="shared" ref="F3:F9" si="2">ABS(E3)</f>
        <v>0</v>
      </c>
      <c r="G3" s="4">
        <f t="shared" ref="G3:G9" si="3">MIN(C3:D3)</f>
        <v>10</v>
      </c>
      <c r="H3" s="4">
        <f t="shared" si="0"/>
        <v>10</v>
      </c>
      <c r="S3" s="17" t="s">
        <v>32</v>
      </c>
      <c r="T3" s="12">
        <f>C2</f>
        <v>0</v>
      </c>
      <c r="U3" s="12">
        <f>C3</f>
        <v>10</v>
      </c>
      <c r="W3" s="12">
        <f>D2</f>
        <v>0</v>
      </c>
      <c r="X3" s="12">
        <f>D3</f>
        <v>10</v>
      </c>
      <c r="Z3" s="13" t="s">
        <v>16</v>
      </c>
      <c r="AA3" s="13" t="s">
        <v>17</v>
      </c>
      <c r="AB3" s="11"/>
    </row>
    <row r="4" spans="1:28" ht="20.100000000000001" customHeight="1" x14ac:dyDescent="0.25">
      <c r="A4" s="3" t="s">
        <v>18</v>
      </c>
      <c r="B4" s="4" t="s">
        <v>30</v>
      </c>
      <c r="C4" s="4">
        <v>0</v>
      </c>
      <c r="D4" s="4">
        <v>0</v>
      </c>
      <c r="E4" s="4">
        <f t="shared" si="1"/>
        <v>0</v>
      </c>
      <c r="F4" s="4">
        <f t="shared" si="2"/>
        <v>0</v>
      </c>
      <c r="G4" s="4">
        <f t="shared" si="3"/>
        <v>0</v>
      </c>
      <c r="H4" s="4">
        <f t="shared" si="0"/>
        <v>0</v>
      </c>
      <c r="S4" s="14"/>
      <c r="T4" s="12">
        <f>C4</f>
        <v>0</v>
      </c>
      <c r="U4" s="12">
        <f>C5</f>
        <v>0</v>
      </c>
      <c r="W4" s="12">
        <f>D4</f>
        <v>0</v>
      </c>
      <c r="X4" s="12">
        <f>D5</f>
        <v>0</v>
      </c>
      <c r="Z4" s="13" t="s">
        <v>26</v>
      </c>
      <c r="AA4" s="13" t="s">
        <v>19</v>
      </c>
      <c r="AB4" s="11"/>
    </row>
    <row r="5" spans="1:28" ht="20.100000000000001" customHeight="1" x14ac:dyDescent="0.25">
      <c r="A5" s="3" t="s">
        <v>19</v>
      </c>
      <c r="B5" s="4" t="s">
        <v>30</v>
      </c>
      <c r="C5" s="4">
        <v>0</v>
      </c>
      <c r="D5" s="4">
        <v>0</v>
      </c>
      <c r="E5" s="4">
        <f t="shared" si="1"/>
        <v>0</v>
      </c>
      <c r="F5" s="4">
        <f t="shared" si="2"/>
        <v>0</v>
      </c>
      <c r="G5" s="4">
        <f t="shared" si="3"/>
        <v>0</v>
      </c>
      <c r="H5" s="4">
        <f t="shared" si="0"/>
        <v>0</v>
      </c>
      <c r="S5" s="14"/>
      <c r="T5" s="20" t="str">
        <f>CONCATENATE("sum=",SUM(T3:U4))</f>
        <v>sum=10</v>
      </c>
      <c r="W5" s="20" t="str">
        <f>CONCATENATE("sum=",SUM(W3:X4))</f>
        <v>sum=10</v>
      </c>
    </row>
    <row r="6" spans="1:28" ht="20.100000000000001" customHeight="1" x14ac:dyDescent="0.25">
      <c r="A6" s="7" t="s">
        <v>16</v>
      </c>
      <c r="B6" s="8" t="s">
        <v>31</v>
      </c>
      <c r="C6" s="8">
        <v>0</v>
      </c>
      <c r="D6" s="8">
        <v>0</v>
      </c>
      <c r="E6" s="8">
        <f t="shared" si="1"/>
        <v>0</v>
      </c>
      <c r="F6" s="8">
        <f t="shared" si="2"/>
        <v>0</v>
      </c>
      <c r="G6" s="8">
        <f t="shared" si="3"/>
        <v>0</v>
      </c>
      <c r="H6" s="8">
        <f t="shared" si="0"/>
        <v>0</v>
      </c>
      <c r="S6" s="17" t="s">
        <v>33</v>
      </c>
      <c r="T6" s="18">
        <f>C6</f>
        <v>0</v>
      </c>
      <c r="U6" s="18">
        <f>C7</f>
        <v>10</v>
      </c>
      <c r="V6" s="19"/>
      <c r="W6" s="18">
        <f>D6</f>
        <v>0</v>
      </c>
      <c r="X6" s="18">
        <f>D7</f>
        <v>0</v>
      </c>
      <c r="Z6" s="13" t="s">
        <v>16</v>
      </c>
      <c r="AA6" s="13" t="s">
        <v>17</v>
      </c>
    </row>
    <row r="7" spans="1:28" ht="20.100000000000001" customHeight="1" x14ac:dyDescent="0.25">
      <c r="A7" s="7" t="s">
        <v>17</v>
      </c>
      <c r="B7" s="8" t="s">
        <v>31</v>
      </c>
      <c r="C7" s="8">
        <v>10</v>
      </c>
      <c r="D7" s="8">
        <v>0</v>
      </c>
      <c r="E7" s="8">
        <f t="shared" si="1"/>
        <v>-10</v>
      </c>
      <c r="F7" s="8">
        <f t="shared" si="2"/>
        <v>10</v>
      </c>
      <c r="G7" s="8">
        <f t="shared" si="3"/>
        <v>0</v>
      </c>
      <c r="H7" s="8">
        <f t="shared" si="0"/>
        <v>10</v>
      </c>
      <c r="T7" s="18">
        <f>C8</f>
        <v>0</v>
      </c>
      <c r="U7" s="18">
        <f>C9</f>
        <v>0</v>
      </c>
      <c r="V7" s="19"/>
      <c r="W7" s="18">
        <f>D8</f>
        <v>0</v>
      </c>
      <c r="X7" s="18">
        <f>D9</f>
        <v>10</v>
      </c>
      <c r="Z7" s="13" t="s">
        <v>26</v>
      </c>
      <c r="AA7" s="13" t="s">
        <v>19</v>
      </c>
    </row>
    <row r="8" spans="1:28" ht="20.100000000000001" customHeight="1" x14ac:dyDescent="0.25">
      <c r="A8" s="7" t="s">
        <v>18</v>
      </c>
      <c r="B8" s="8" t="s">
        <v>31</v>
      </c>
      <c r="C8" s="8">
        <v>0</v>
      </c>
      <c r="D8" s="8">
        <v>0</v>
      </c>
      <c r="E8" s="8">
        <f t="shared" si="1"/>
        <v>0</v>
      </c>
      <c r="F8" s="8">
        <f t="shared" si="2"/>
        <v>0</v>
      </c>
      <c r="G8" s="8">
        <f t="shared" si="3"/>
        <v>0</v>
      </c>
      <c r="H8" s="8">
        <f t="shared" si="0"/>
        <v>0</v>
      </c>
      <c r="T8" s="20" t="str">
        <f>CONCATENATE("sum=",SUM(T6:U7))</f>
        <v>sum=10</v>
      </c>
      <c r="W8" s="20" t="str">
        <f>CONCATENATE("sum=",SUM(W6:X7))</f>
        <v>sum=10</v>
      </c>
    </row>
    <row r="9" spans="1:28" ht="20.100000000000001" customHeight="1" x14ac:dyDescent="0.25">
      <c r="A9" s="7" t="s">
        <v>19</v>
      </c>
      <c r="B9" s="8" t="s">
        <v>31</v>
      </c>
      <c r="C9" s="8">
        <v>0</v>
      </c>
      <c r="D9" s="8">
        <v>10</v>
      </c>
      <c r="E9" s="8">
        <f t="shared" si="1"/>
        <v>10</v>
      </c>
      <c r="F9" s="8">
        <f t="shared" si="2"/>
        <v>10</v>
      </c>
      <c r="G9" s="8">
        <f t="shared" si="3"/>
        <v>0</v>
      </c>
      <c r="H9" s="8">
        <f t="shared" si="0"/>
        <v>10</v>
      </c>
      <c r="T9" s="2" t="s">
        <v>23</v>
      </c>
    </row>
    <row r="10" spans="1:28" ht="20.100000000000001" customHeight="1" x14ac:dyDescent="0.2">
      <c r="T10" s="9">
        <f>MIN(T3:X7)</f>
        <v>0</v>
      </c>
      <c r="U10" s="9"/>
      <c r="V10" s="9"/>
      <c r="W10" s="9"/>
      <c r="X10" s="10">
        <f>MAX(T3:X7)</f>
        <v>10</v>
      </c>
    </row>
    <row r="12" spans="1:28" ht="20.100000000000001" customHeight="1" x14ac:dyDescent="0.25">
      <c r="B12" s="2" t="s">
        <v>5</v>
      </c>
      <c r="C12" s="2" t="s">
        <v>6</v>
      </c>
      <c r="D12" s="2" t="s">
        <v>0</v>
      </c>
      <c r="E12" s="2" t="s">
        <v>1</v>
      </c>
      <c r="F12" s="2" t="s">
        <v>9</v>
      </c>
      <c r="G12" s="2" t="s">
        <v>2</v>
      </c>
      <c r="H12" s="2" t="s">
        <v>10</v>
      </c>
      <c r="I12" s="2" t="s">
        <v>27</v>
      </c>
      <c r="J12" s="2" t="s">
        <v>28</v>
      </c>
    </row>
    <row r="13" spans="1:28" ht="20.100000000000001" customHeight="1" x14ac:dyDescent="0.25">
      <c r="A13" s="2" t="s">
        <v>3</v>
      </c>
      <c r="B13" s="2">
        <f>AVERAGE(C2:C5)</f>
        <v>2.5</v>
      </c>
      <c r="C13" s="2">
        <f>AVERAGE(D2:D5)</f>
        <v>2.5</v>
      </c>
      <c r="D13" s="2">
        <f>C13-B13</f>
        <v>0</v>
      </c>
      <c r="E13" s="2">
        <f>AVERAGE(F2:F5)</f>
        <v>0</v>
      </c>
      <c r="F13" s="6">
        <f>PEARSON(C2:C5,D2:D5)</f>
        <v>0.99999999999999978</v>
      </c>
      <c r="G13" s="6">
        <f>SLOPE(D2:D5,C2:C5)</f>
        <v>1</v>
      </c>
      <c r="H13" s="6">
        <f>SUM(G2:G5)/SUM(H2:H5)</f>
        <v>1</v>
      </c>
      <c r="I13" s="6">
        <f>SUM(G2:G5)/SUM(D2:D5)</f>
        <v>1</v>
      </c>
      <c r="J13" s="2">
        <f>SUM(G2:G5)/SUM(C2:C5)</f>
        <v>1</v>
      </c>
    </row>
    <row r="14" spans="1:28" ht="20.100000000000001" customHeight="1" x14ac:dyDescent="0.25">
      <c r="A14" s="2" t="s">
        <v>4</v>
      </c>
      <c r="B14" s="2">
        <f>AVERAGE(C6:C9)</f>
        <v>2.5</v>
      </c>
      <c r="C14" s="2">
        <f>AVERAGE(D6:D9)</f>
        <v>2.5</v>
      </c>
      <c r="D14" s="2">
        <f>C14-B14</f>
        <v>0</v>
      </c>
      <c r="E14" s="2">
        <f>AVERAGE(F6:F9)</f>
        <v>5</v>
      </c>
      <c r="F14" s="6">
        <f>PEARSON(C6:C9,D6:D9)</f>
        <v>-0.33333333333333326</v>
      </c>
      <c r="G14" s="6">
        <f>SLOPE(D6:D9,C6:C9)</f>
        <v>-0.33333333333333331</v>
      </c>
      <c r="H14" s="6">
        <f>SUM(G6:G9)/SUM(H6:H9)</f>
        <v>0</v>
      </c>
      <c r="I14" s="6">
        <f>SUM(G6:G9)/SUM(D6:D9)</f>
        <v>0</v>
      </c>
      <c r="J14" s="6">
        <f>SUM(G6:G9)/SUM(C6:C9)</f>
        <v>0</v>
      </c>
    </row>
    <row r="20" spans="11:18" ht="20.100000000000001" customHeight="1" x14ac:dyDescent="0.25">
      <c r="K20" s="15" t="s">
        <v>24</v>
      </c>
      <c r="L20" s="16" t="s">
        <v>0</v>
      </c>
      <c r="M20" s="16" t="s">
        <v>1</v>
      </c>
      <c r="N20" s="16" t="s">
        <v>9</v>
      </c>
      <c r="O20" s="16" t="s">
        <v>29</v>
      </c>
      <c r="P20" s="16" t="s">
        <v>10</v>
      </c>
      <c r="Q20" s="16" t="s">
        <v>27</v>
      </c>
      <c r="R20" s="16" t="s">
        <v>28</v>
      </c>
    </row>
    <row r="21" spans="11:18" ht="20.100000000000001" customHeight="1" x14ac:dyDescent="0.25">
      <c r="K21" s="5" t="s">
        <v>32</v>
      </c>
      <c r="L21" s="6">
        <f t="shared" ref="L21:R22" si="4">D13</f>
        <v>0</v>
      </c>
      <c r="M21" s="6">
        <f t="shared" si="4"/>
        <v>0</v>
      </c>
      <c r="N21" s="6">
        <f t="shared" si="4"/>
        <v>0.99999999999999978</v>
      </c>
      <c r="O21" s="6">
        <f t="shared" si="4"/>
        <v>1</v>
      </c>
      <c r="P21" s="6">
        <f t="shared" si="4"/>
        <v>1</v>
      </c>
      <c r="Q21" s="6">
        <f t="shared" si="4"/>
        <v>1</v>
      </c>
      <c r="R21" s="6">
        <f t="shared" si="4"/>
        <v>1</v>
      </c>
    </row>
    <row r="22" spans="11:18" ht="20.100000000000001" customHeight="1" x14ac:dyDescent="0.25">
      <c r="K22" s="5" t="s">
        <v>33</v>
      </c>
      <c r="L22" s="6">
        <f t="shared" si="4"/>
        <v>0</v>
      </c>
      <c r="M22" s="6">
        <f t="shared" si="4"/>
        <v>5</v>
      </c>
      <c r="N22" s="6">
        <f t="shared" si="4"/>
        <v>-0.33333333333333326</v>
      </c>
      <c r="O22" s="6">
        <f t="shared" si="4"/>
        <v>-0.33333333333333331</v>
      </c>
      <c r="P22" s="6">
        <f t="shared" si="4"/>
        <v>0</v>
      </c>
      <c r="Q22" s="6">
        <f t="shared" si="4"/>
        <v>0</v>
      </c>
      <c r="R22" s="6">
        <f t="shared" si="4"/>
        <v>0</v>
      </c>
    </row>
  </sheetData>
  <conditionalFormatting sqref="T3:X7">
    <cfRule type="colorScale" priority="8">
      <colorScale>
        <cfvo type="min"/>
        <cfvo type="max"/>
        <color theme="0" tint="-4.9989318521683403E-2"/>
        <color theme="0" tint="-0.499984740745262"/>
      </colorScale>
    </cfRule>
    <cfRule type="colorScale" priority="9">
      <colorScale>
        <cfvo type="min"/>
        <cfvo type="max"/>
        <color theme="0" tint="-4.9989318521683403E-2"/>
        <color theme="2" tint="-0.89999084444715716"/>
      </colorScale>
    </cfRule>
    <cfRule type="colorScale" priority="16">
      <colorScale>
        <cfvo type="min"/>
        <cfvo type="max"/>
        <color theme="0" tint="-4.9989318521683403E-2"/>
        <color theme="2" tint="-0.749992370372631"/>
      </colorScale>
    </cfRule>
    <cfRule type="colorScale" priority="17">
      <colorScale>
        <cfvo type="min"/>
        <cfvo type="max"/>
        <color rgb="FFF4EFFF"/>
        <color rgb="FF3200A2"/>
      </colorScale>
    </cfRule>
    <cfRule type="colorScale" priority="24">
      <colorScale>
        <cfvo type="min"/>
        <cfvo type="max"/>
        <color theme="9"/>
        <color theme="8"/>
      </colorScale>
    </cfRule>
    <cfRule type="colorScale" priority="25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26">
      <colorScale>
        <cfvo type="min"/>
        <cfvo type="max"/>
        <color theme="5" tint="0.79998168889431442"/>
        <color theme="5" tint="-0.499984740745262"/>
      </colorScale>
    </cfRule>
  </conditionalFormatting>
  <conditionalFormatting sqref="T3:X4">
    <cfRule type="colorScale" priority="12">
      <colorScale>
        <cfvo type="min"/>
        <cfvo type="max"/>
        <color theme="0" tint="-4.9989318521683403E-2"/>
        <color theme="0" tint="-0.34998626667073579"/>
      </colorScale>
    </cfRule>
    <cfRule type="colorScale" priority="13">
      <colorScale>
        <cfvo type="min"/>
        <cfvo type="max"/>
        <color theme="0" tint="-4.9989318521683403E-2"/>
        <color theme="0" tint="-0.34998626667073579"/>
      </colorScale>
    </cfRule>
    <cfRule type="colorScale" priority="15">
      <colorScale>
        <cfvo type="min"/>
        <cfvo type="max"/>
        <color theme="0" tint="-4.9989318521683403E-2"/>
        <color theme="0" tint="-0.499984740745262"/>
      </colorScale>
    </cfRule>
    <cfRule type="colorScale" priority="18">
      <colorScale>
        <cfvo type="num" val="0"/>
        <cfvo type="num" val="20"/>
        <color rgb="FFC00000"/>
        <color rgb="FFCCCC00"/>
      </colorScale>
    </cfRule>
    <cfRule type="colorScale" priority="20">
      <colorScale>
        <cfvo type="min"/>
        <cfvo type="max"/>
        <color theme="7" tint="0.79998168889431442"/>
        <color theme="9" tint="0.39997558519241921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T6:X7">
    <cfRule type="colorScale" priority="10">
      <colorScale>
        <cfvo type="min"/>
        <cfvo type="max"/>
        <color theme="1" tint="0.34998626667073579"/>
        <color theme="1" tint="4.9989318521683403E-2"/>
      </colorScale>
    </cfRule>
    <cfRule type="colorScale" priority="11">
      <colorScale>
        <cfvo type="min"/>
        <cfvo type="max"/>
        <color theme="1" tint="0.499984740745262"/>
        <color theme="1" tint="4.9989318521683403E-2"/>
      </colorScale>
    </cfRule>
    <cfRule type="colorScale" priority="14">
      <colorScale>
        <cfvo type="min"/>
        <cfvo type="max"/>
        <color theme="1" tint="0.499984740745262"/>
        <color theme="1" tint="4.9989318521683403E-2"/>
      </colorScale>
    </cfRule>
    <cfRule type="colorScale" priority="19">
      <colorScale>
        <cfvo type="min"/>
        <cfvo type="max"/>
        <color theme="9" tint="0.59999389629810485"/>
        <color rgb="FFC00000"/>
      </colorScale>
    </cfRule>
    <cfRule type="colorScale" priority="21">
      <colorScale>
        <cfvo type="min"/>
        <cfvo type="max"/>
        <color theme="9"/>
        <color theme="8"/>
      </colorScale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T8:W8">
    <cfRule type="colorScale" priority="1">
      <colorScale>
        <cfvo type="min"/>
        <cfvo type="max"/>
        <color theme="0" tint="-4.9989318521683403E-2"/>
        <color theme="0" tint="-0.499984740745262"/>
      </colorScale>
    </cfRule>
    <cfRule type="colorScale" priority="2">
      <colorScale>
        <cfvo type="min"/>
        <cfvo type="max"/>
        <color theme="0" tint="-4.9989318521683403E-2"/>
        <color theme="2" tint="-0.89999084444715716"/>
      </colorScale>
    </cfRule>
    <cfRule type="colorScale" priority="3">
      <colorScale>
        <cfvo type="min"/>
        <cfvo type="max"/>
        <color theme="0" tint="-4.9989318521683403E-2"/>
        <color theme="2" tint="-0.749992370372631"/>
      </colorScale>
    </cfRule>
    <cfRule type="colorScale" priority="4">
      <colorScale>
        <cfvo type="min"/>
        <cfvo type="max"/>
        <color rgb="FFF4EFFF"/>
        <color rgb="FF3200A2"/>
      </colorScale>
    </cfRule>
    <cfRule type="colorScale" priority="5">
      <colorScale>
        <cfvo type="min"/>
        <cfvo type="max"/>
        <color theme="9"/>
        <color theme="8"/>
      </colorScale>
    </cfRule>
    <cfRule type="colorScale" priority="6">
      <colorScale>
        <cfvo type="min"/>
        <cfvo type="percentile" val="50"/>
        <cfvo type="max"/>
        <color theme="8"/>
        <color rgb="FFFFEB84"/>
        <color rgb="FFFF0000"/>
      </colorScale>
    </cfRule>
    <cfRule type="colorScale" priority="7">
      <colorScale>
        <cfvo type="min"/>
        <cfvo type="max"/>
        <color theme="5" tint="0.79998168889431442"/>
        <color theme="5" tint="-0.499984740745262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7"/>
  <sheetViews>
    <sheetView tabSelected="1" workbookViewId="0">
      <selection activeCell="BI10" sqref="BI10"/>
    </sheetView>
  </sheetViews>
  <sheetFormatPr defaultRowHeight="21.75" customHeight="1" x14ac:dyDescent="0.2"/>
  <cols>
    <col min="1" max="1" width="9.140625" style="36"/>
    <col min="2" max="2" width="9.140625" style="36" hidden="1" customWidth="1"/>
    <col min="3" max="11" width="3.42578125" style="36" hidden="1" customWidth="1"/>
    <col min="12" max="12" width="9.140625" style="36"/>
    <col min="13" max="14" width="3.42578125" style="36" customWidth="1"/>
    <col min="15" max="24" width="3.7109375" style="36" customWidth="1"/>
    <col min="25" max="25" width="4.42578125" style="36" customWidth="1"/>
    <col min="26" max="35" width="3.7109375" style="36" customWidth="1"/>
    <col min="36" max="36" width="4.42578125" style="36" customWidth="1"/>
    <col min="37" max="59" width="2.5703125" style="36" customWidth="1"/>
    <col min="60" max="16384" width="9.140625" style="36"/>
  </cols>
  <sheetData>
    <row r="1" spans="1:35" ht="27.75" customHeight="1" x14ac:dyDescent="0.2">
      <c r="A1" s="36" t="s">
        <v>58</v>
      </c>
      <c r="L1" s="36" t="s">
        <v>59</v>
      </c>
    </row>
    <row r="2" spans="1:35" ht="16.5" customHeight="1" x14ac:dyDescent="0.2">
      <c r="A2" s="36">
        <f t="shared" ref="A2:A11" si="0">O3</f>
        <v>6</v>
      </c>
      <c r="L2" s="36">
        <f t="shared" ref="L2:L11" si="1">AA3</f>
        <v>0</v>
      </c>
    </row>
    <row r="3" spans="1:35" ht="20.100000000000001" customHeight="1" x14ac:dyDescent="0.2">
      <c r="A3" s="36">
        <f t="shared" si="0"/>
        <v>6</v>
      </c>
      <c r="L3" s="36">
        <f t="shared" si="1"/>
        <v>6</v>
      </c>
      <c r="O3" s="35">
        <v>6</v>
      </c>
      <c r="P3" s="35">
        <v>6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  <c r="AI3" s="35">
        <v>0</v>
      </c>
    </row>
    <row r="4" spans="1:35" ht="20.100000000000001" customHeight="1" x14ac:dyDescent="0.2">
      <c r="A4" s="36">
        <f t="shared" si="0"/>
        <v>0</v>
      </c>
      <c r="L4" s="36">
        <f t="shared" si="1"/>
        <v>4</v>
      </c>
      <c r="O4" s="35">
        <v>6</v>
      </c>
      <c r="P4" s="35">
        <v>8</v>
      </c>
      <c r="Q4" s="35">
        <v>6</v>
      </c>
      <c r="R4" s="35">
        <v>0</v>
      </c>
      <c r="S4" s="35">
        <v>0</v>
      </c>
      <c r="T4" s="35">
        <v>7</v>
      </c>
      <c r="U4" s="35">
        <v>7</v>
      </c>
      <c r="V4" s="35">
        <v>8</v>
      </c>
      <c r="W4" s="35">
        <v>7</v>
      </c>
      <c r="X4" s="35">
        <v>0</v>
      </c>
      <c r="Z4" s="35">
        <v>0</v>
      </c>
      <c r="AA4" s="35">
        <v>6</v>
      </c>
      <c r="AB4" s="35">
        <v>4</v>
      </c>
      <c r="AC4" s="35">
        <v>0</v>
      </c>
      <c r="AD4" s="35">
        <v>0</v>
      </c>
      <c r="AE4" s="35">
        <v>4</v>
      </c>
      <c r="AF4" s="35">
        <v>4</v>
      </c>
      <c r="AG4" s="35">
        <v>7</v>
      </c>
      <c r="AH4" s="35">
        <v>4</v>
      </c>
      <c r="AI4" s="35">
        <v>0</v>
      </c>
    </row>
    <row r="5" spans="1:35" ht="20.100000000000001" customHeight="1" x14ac:dyDescent="0.2">
      <c r="A5" s="36">
        <f t="shared" si="0"/>
        <v>0</v>
      </c>
      <c r="L5" s="36">
        <f t="shared" si="1"/>
        <v>0</v>
      </c>
      <c r="O5" s="35">
        <v>0</v>
      </c>
      <c r="P5" s="35">
        <v>6</v>
      </c>
      <c r="Q5" s="35">
        <v>6</v>
      </c>
      <c r="R5" s="35">
        <v>0</v>
      </c>
      <c r="S5" s="35">
        <v>8</v>
      </c>
      <c r="T5" s="35">
        <v>9</v>
      </c>
      <c r="U5" s="35">
        <v>9</v>
      </c>
      <c r="V5" s="35">
        <v>8</v>
      </c>
      <c r="W5" s="35">
        <v>7</v>
      </c>
      <c r="X5" s="35">
        <v>0</v>
      </c>
      <c r="Z5" s="35">
        <v>0</v>
      </c>
      <c r="AA5" s="35">
        <v>4</v>
      </c>
      <c r="AB5" s="35">
        <v>4</v>
      </c>
      <c r="AC5" s="35">
        <v>0</v>
      </c>
      <c r="AD5" s="35">
        <v>4</v>
      </c>
      <c r="AE5" s="35">
        <v>4</v>
      </c>
      <c r="AF5" s="35">
        <v>7</v>
      </c>
      <c r="AG5" s="35">
        <v>8</v>
      </c>
      <c r="AH5" s="35">
        <v>7</v>
      </c>
      <c r="AI5" s="35">
        <v>0</v>
      </c>
    </row>
    <row r="6" spans="1:35" ht="20.100000000000001" customHeight="1" x14ac:dyDescent="0.2">
      <c r="A6" s="36">
        <f t="shared" si="0"/>
        <v>0</v>
      </c>
      <c r="L6" s="36">
        <f t="shared" si="1"/>
        <v>0</v>
      </c>
      <c r="O6" s="35">
        <v>0</v>
      </c>
      <c r="P6" s="35">
        <v>0</v>
      </c>
      <c r="Q6" s="35">
        <v>0</v>
      </c>
      <c r="R6" s="35">
        <v>6</v>
      </c>
      <c r="S6" s="35">
        <v>7</v>
      </c>
      <c r="T6" s="35">
        <v>9</v>
      </c>
      <c r="U6" s="35">
        <v>9</v>
      </c>
      <c r="V6" s="35">
        <v>7</v>
      </c>
      <c r="W6" s="35">
        <v>7</v>
      </c>
      <c r="X6" s="35">
        <v>0</v>
      </c>
      <c r="Z6" s="35">
        <v>0</v>
      </c>
      <c r="AA6" s="35">
        <v>0</v>
      </c>
      <c r="AB6" s="35">
        <v>0</v>
      </c>
      <c r="AC6" s="35">
        <v>4</v>
      </c>
      <c r="AD6" s="35">
        <v>4</v>
      </c>
      <c r="AE6" s="35">
        <v>4</v>
      </c>
      <c r="AF6" s="35">
        <v>8</v>
      </c>
      <c r="AG6" s="35">
        <v>7</v>
      </c>
      <c r="AH6" s="35">
        <v>7</v>
      </c>
      <c r="AI6" s="35">
        <v>0</v>
      </c>
    </row>
    <row r="7" spans="1:35" ht="20.100000000000001" customHeight="1" x14ac:dyDescent="0.2">
      <c r="A7" s="36">
        <f t="shared" si="0"/>
        <v>0</v>
      </c>
      <c r="L7" s="36">
        <f t="shared" si="1"/>
        <v>0</v>
      </c>
      <c r="O7" s="35">
        <v>0</v>
      </c>
      <c r="P7" s="35">
        <v>0</v>
      </c>
      <c r="Q7" s="35">
        <v>6</v>
      </c>
      <c r="R7" s="35">
        <v>0</v>
      </c>
      <c r="S7" s="35">
        <v>0</v>
      </c>
      <c r="T7" s="35">
        <v>7</v>
      </c>
      <c r="U7" s="35">
        <v>9</v>
      </c>
      <c r="V7" s="35">
        <v>8</v>
      </c>
      <c r="W7" s="35">
        <v>7</v>
      </c>
      <c r="X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4</v>
      </c>
      <c r="AF7" s="35">
        <v>6</v>
      </c>
      <c r="AG7" s="35">
        <v>6</v>
      </c>
      <c r="AH7" s="35">
        <v>4</v>
      </c>
      <c r="AI7" s="35">
        <v>0</v>
      </c>
    </row>
    <row r="8" spans="1:35" ht="20.100000000000001" customHeight="1" x14ac:dyDescent="0.2">
      <c r="A8" s="36">
        <f t="shared" si="0"/>
        <v>0</v>
      </c>
      <c r="L8" s="36">
        <f t="shared" si="1"/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7</v>
      </c>
      <c r="U8" s="35">
        <v>8</v>
      </c>
      <c r="V8" s="35">
        <v>7</v>
      </c>
      <c r="W8" s="35">
        <v>0</v>
      </c>
      <c r="X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4</v>
      </c>
      <c r="AF8" s="35">
        <v>4</v>
      </c>
      <c r="AG8" s="35">
        <v>4</v>
      </c>
      <c r="AH8" s="35">
        <v>0</v>
      </c>
      <c r="AI8" s="35">
        <v>0</v>
      </c>
    </row>
    <row r="9" spans="1:35" ht="20.100000000000001" customHeight="1" x14ac:dyDescent="0.2">
      <c r="A9" s="36">
        <f t="shared" si="0"/>
        <v>0</v>
      </c>
      <c r="L9" s="36">
        <f t="shared" si="1"/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7</v>
      </c>
      <c r="V9" s="35">
        <v>7</v>
      </c>
      <c r="W9" s="35">
        <v>0</v>
      </c>
      <c r="X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4</v>
      </c>
      <c r="AG9" s="35">
        <v>4</v>
      </c>
      <c r="AH9" s="35">
        <v>0</v>
      </c>
      <c r="AI9" s="35">
        <v>0</v>
      </c>
    </row>
    <row r="10" spans="1:35" ht="20.100000000000001" customHeight="1" x14ac:dyDescent="0.2">
      <c r="A10" s="36">
        <f t="shared" si="0"/>
        <v>7</v>
      </c>
      <c r="L10" s="36">
        <f t="shared" si="1"/>
        <v>0</v>
      </c>
      <c r="O10" s="35">
        <v>0</v>
      </c>
      <c r="P10" s="35">
        <v>0</v>
      </c>
      <c r="Q10" s="35">
        <v>7</v>
      </c>
      <c r="R10" s="35">
        <v>7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Z10" s="35">
        <v>0</v>
      </c>
      <c r="AA10" s="35">
        <v>0</v>
      </c>
      <c r="AB10" s="35">
        <v>4</v>
      </c>
      <c r="AC10" s="35">
        <v>4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</row>
    <row r="11" spans="1:35" ht="20.100000000000001" customHeight="1" x14ac:dyDescent="0.2">
      <c r="A11" s="36">
        <f t="shared" si="0"/>
        <v>6</v>
      </c>
      <c r="L11" s="36">
        <f t="shared" si="1"/>
        <v>0</v>
      </c>
      <c r="O11" s="35">
        <v>7</v>
      </c>
      <c r="P11" s="35">
        <v>9</v>
      </c>
      <c r="Q11" s="35">
        <v>9</v>
      </c>
      <c r="R11" s="35">
        <v>8</v>
      </c>
      <c r="S11" s="35">
        <v>7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Z11" s="35">
        <v>0</v>
      </c>
      <c r="AA11" s="35">
        <v>0</v>
      </c>
      <c r="AB11" s="35">
        <v>7</v>
      </c>
      <c r="AC11" s="35">
        <v>8</v>
      </c>
      <c r="AD11" s="35">
        <v>8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</row>
    <row r="12" spans="1:35" ht="20.100000000000001" customHeight="1" x14ac:dyDescent="0.2">
      <c r="A12" s="36">
        <f t="shared" ref="A12:A21" si="2">P3</f>
        <v>6</v>
      </c>
      <c r="L12" s="36">
        <f t="shared" ref="L12:L21" si="3">AB3</f>
        <v>0</v>
      </c>
      <c r="O12" s="35">
        <v>6</v>
      </c>
      <c r="P12" s="35">
        <v>7</v>
      </c>
      <c r="Q12" s="35">
        <v>9</v>
      </c>
      <c r="R12" s="35">
        <v>7</v>
      </c>
      <c r="S12" s="35">
        <v>6</v>
      </c>
      <c r="T12" s="35">
        <v>6</v>
      </c>
      <c r="U12" s="35">
        <v>0</v>
      </c>
      <c r="V12" s="35">
        <v>0</v>
      </c>
      <c r="W12" s="35">
        <v>0</v>
      </c>
      <c r="X12" s="35">
        <v>0</v>
      </c>
      <c r="Z12" s="35">
        <v>0</v>
      </c>
      <c r="AA12" s="35">
        <v>0</v>
      </c>
      <c r="AB12" s="35">
        <v>7</v>
      </c>
      <c r="AC12" s="35">
        <v>9</v>
      </c>
      <c r="AD12" s="35">
        <v>9</v>
      </c>
      <c r="AE12" s="35">
        <v>9</v>
      </c>
      <c r="AF12" s="35">
        <v>0</v>
      </c>
      <c r="AG12" s="35">
        <v>0</v>
      </c>
      <c r="AH12" s="35">
        <v>0</v>
      </c>
      <c r="AI12" s="35">
        <v>0</v>
      </c>
    </row>
    <row r="13" spans="1:35" ht="20.100000000000001" customHeight="1" x14ac:dyDescent="0.2">
      <c r="A13" s="36">
        <f t="shared" si="2"/>
        <v>8</v>
      </c>
      <c r="L13" s="36">
        <f t="shared" si="3"/>
        <v>4</v>
      </c>
      <c r="O13" s="2" t="s">
        <v>23</v>
      </c>
      <c r="Z13" s="2" t="s">
        <v>23</v>
      </c>
    </row>
    <row r="14" spans="1:35" ht="24" customHeight="1" x14ac:dyDescent="0.2">
      <c r="A14" s="36">
        <f t="shared" si="2"/>
        <v>6</v>
      </c>
      <c r="L14" s="36">
        <f t="shared" si="3"/>
        <v>4</v>
      </c>
      <c r="O14" s="37">
        <v>6</v>
      </c>
      <c r="P14" s="37"/>
      <c r="Q14" s="37"/>
      <c r="R14" s="37"/>
      <c r="S14" s="2"/>
      <c r="T14" s="2"/>
      <c r="U14" s="2"/>
      <c r="V14" s="2"/>
      <c r="X14" s="38">
        <f>MAX(O3:X12)</f>
        <v>9</v>
      </c>
      <c r="Z14" s="37">
        <v>6</v>
      </c>
      <c r="AA14" s="37"/>
      <c r="AB14" s="37"/>
      <c r="AC14" s="37"/>
      <c r="AD14" s="2"/>
      <c r="AE14" s="2"/>
      <c r="AF14" s="2"/>
      <c r="AG14" s="2"/>
      <c r="AI14" s="38">
        <f>MAX(Z3:AI12)</f>
        <v>9</v>
      </c>
    </row>
    <row r="15" spans="1:35" ht="16.5" customHeight="1" x14ac:dyDescent="0.2">
      <c r="A15" s="36">
        <f t="shared" si="2"/>
        <v>0</v>
      </c>
      <c r="L15" s="36">
        <f t="shared" si="3"/>
        <v>0</v>
      </c>
    </row>
    <row r="16" spans="1:35" ht="21.75" customHeight="1" x14ac:dyDescent="0.2">
      <c r="A16" s="36">
        <f t="shared" si="2"/>
        <v>0</v>
      </c>
      <c r="L16" s="36">
        <f t="shared" si="3"/>
        <v>0</v>
      </c>
    </row>
    <row r="17" spans="1:12" ht="19.5" customHeight="1" x14ac:dyDescent="0.2">
      <c r="A17" s="36">
        <f t="shared" si="2"/>
        <v>0</v>
      </c>
      <c r="L17" s="36">
        <f t="shared" si="3"/>
        <v>0</v>
      </c>
    </row>
    <row r="18" spans="1:12" ht="14.25" customHeight="1" x14ac:dyDescent="0.2">
      <c r="A18" s="36">
        <f t="shared" si="2"/>
        <v>0</v>
      </c>
      <c r="L18" s="36">
        <f t="shared" si="3"/>
        <v>0</v>
      </c>
    </row>
    <row r="19" spans="1:12" ht="14.25" customHeight="1" x14ac:dyDescent="0.2">
      <c r="A19" s="36">
        <f t="shared" si="2"/>
        <v>0</v>
      </c>
      <c r="L19" s="36">
        <f t="shared" si="3"/>
        <v>4</v>
      </c>
    </row>
    <row r="20" spans="1:12" ht="14.25" customHeight="1" x14ac:dyDescent="0.2">
      <c r="A20" s="36">
        <f t="shared" si="2"/>
        <v>9</v>
      </c>
      <c r="L20" s="36">
        <f t="shared" si="3"/>
        <v>7</v>
      </c>
    </row>
    <row r="21" spans="1:12" ht="14.25" customHeight="1" x14ac:dyDescent="0.2">
      <c r="A21" s="36">
        <f t="shared" si="2"/>
        <v>7</v>
      </c>
      <c r="L21" s="36">
        <f t="shared" si="3"/>
        <v>7</v>
      </c>
    </row>
    <row r="22" spans="1:12" ht="14.25" customHeight="1" x14ac:dyDescent="0.2">
      <c r="A22" s="36">
        <f t="shared" ref="A22:A31" si="4">Q3</f>
        <v>0</v>
      </c>
      <c r="L22" s="36">
        <f t="shared" ref="L22:L31" si="5">AC3</f>
        <v>0</v>
      </c>
    </row>
    <row r="23" spans="1:12" ht="14.25" customHeight="1" x14ac:dyDescent="0.2">
      <c r="A23" s="36">
        <f t="shared" si="4"/>
        <v>6</v>
      </c>
      <c r="L23" s="36">
        <f t="shared" si="5"/>
        <v>0</v>
      </c>
    </row>
    <row r="24" spans="1:12" ht="14.25" customHeight="1" x14ac:dyDescent="0.2">
      <c r="A24" s="36">
        <f t="shared" si="4"/>
        <v>6</v>
      </c>
      <c r="L24" s="36">
        <f t="shared" si="5"/>
        <v>0</v>
      </c>
    </row>
    <row r="25" spans="1:12" ht="14.25" customHeight="1" x14ac:dyDescent="0.2">
      <c r="A25" s="36">
        <f t="shared" si="4"/>
        <v>0</v>
      </c>
      <c r="L25" s="36">
        <f t="shared" si="5"/>
        <v>4</v>
      </c>
    </row>
    <row r="26" spans="1:12" ht="14.25" customHeight="1" x14ac:dyDescent="0.2">
      <c r="A26" s="36">
        <f t="shared" si="4"/>
        <v>6</v>
      </c>
      <c r="L26" s="36">
        <f t="shared" si="5"/>
        <v>0</v>
      </c>
    </row>
    <row r="27" spans="1:12" ht="14.25" customHeight="1" x14ac:dyDescent="0.2">
      <c r="A27" s="36">
        <f t="shared" si="4"/>
        <v>0</v>
      </c>
      <c r="L27" s="36">
        <f t="shared" si="5"/>
        <v>0</v>
      </c>
    </row>
    <row r="28" spans="1:12" ht="14.25" customHeight="1" x14ac:dyDescent="0.2">
      <c r="A28" s="36">
        <f t="shared" si="4"/>
        <v>0</v>
      </c>
      <c r="L28" s="36">
        <f t="shared" si="5"/>
        <v>0</v>
      </c>
    </row>
    <row r="29" spans="1:12" ht="14.25" customHeight="1" x14ac:dyDescent="0.2">
      <c r="A29" s="36">
        <f t="shared" si="4"/>
        <v>7</v>
      </c>
      <c r="L29" s="36">
        <f t="shared" si="5"/>
        <v>4</v>
      </c>
    </row>
    <row r="30" spans="1:12" ht="14.25" customHeight="1" x14ac:dyDescent="0.2">
      <c r="A30" s="36">
        <f t="shared" si="4"/>
        <v>9</v>
      </c>
      <c r="L30" s="36">
        <f t="shared" si="5"/>
        <v>8</v>
      </c>
    </row>
    <row r="31" spans="1:12" ht="14.25" customHeight="1" x14ac:dyDescent="0.2">
      <c r="A31" s="36">
        <f t="shared" si="4"/>
        <v>9</v>
      </c>
      <c r="L31" s="36">
        <f t="shared" si="5"/>
        <v>9</v>
      </c>
    </row>
    <row r="32" spans="1:12" ht="14.25" customHeight="1" x14ac:dyDescent="0.2">
      <c r="A32" s="36">
        <f t="shared" ref="A32:A41" si="6">R3</f>
        <v>0</v>
      </c>
      <c r="L32" s="36">
        <f t="shared" ref="L32:L41" si="7">AD3</f>
        <v>0</v>
      </c>
    </row>
    <row r="33" spans="1:12" ht="14.25" customHeight="1" x14ac:dyDescent="0.2">
      <c r="A33" s="36">
        <f t="shared" si="6"/>
        <v>0</v>
      </c>
      <c r="L33" s="36">
        <f t="shared" si="7"/>
        <v>0</v>
      </c>
    </row>
    <row r="34" spans="1:12" ht="14.25" customHeight="1" x14ac:dyDescent="0.2">
      <c r="A34" s="36">
        <f t="shared" si="6"/>
        <v>0</v>
      </c>
      <c r="L34" s="36">
        <f t="shared" si="7"/>
        <v>4</v>
      </c>
    </row>
    <row r="35" spans="1:12" ht="14.25" customHeight="1" x14ac:dyDescent="0.2">
      <c r="A35" s="36">
        <f t="shared" si="6"/>
        <v>6</v>
      </c>
      <c r="L35" s="36">
        <f t="shared" si="7"/>
        <v>4</v>
      </c>
    </row>
    <row r="36" spans="1:12" ht="14.25" customHeight="1" x14ac:dyDescent="0.2">
      <c r="A36" s="36">
        <f t="shared" si="6"/>
        <v>0</v>
      </c>
      <c r="L36" s="36">
        <f t="shared" si="7"/>
        <v>0</v>
      </c>
    </row>
    <row r="37" spans="1:12" ht="14.25" customHeight="1" x14ac:dyDescent="0.2">
      <c r="A37" s="36">
        <f t="shared" si="6"/>
        <v>0</v>
      </c>
      <c r="L37" s="36">
        <f t="shared" si="7"/>
        <v>0</v>
      </c>
    </row>
    <row r="38" spans="1:12" ht="14.25" customHeight="1" x14ac:dyDescent="0.2">
      <c r="A38" s="36">
        <f t="shared" si="6"/>
        <v>0</v>
      </c>
      <c r="L38" s="36">
        <f t="shared" si="7"/>
        <v>0</v>
      </c>
    </row>
    <row r="39" spans="1:12" ht="14.25" customHeight="1" x14ac:dyDescent="0.2">
      <c r="A39" s="36">
        <f t="shared" si="6"/>
        <v>7</v>
      </c>
      <c r="L39" s="36">
        <f t="shared" si="7"/>
        <v>0</v>
      </c>
    </row>
    <row r="40" spans="1:12" ht="14.25" customHeight="1" x14ac:dyDescent="0.2">
      <c r="A40" s="36">
        <f t="shared" si="6"/>
        <v>8</v>
      </c>
      <c r="L40" s="36">
        <f t="shared" si="7"/>
        <v>8</v>
      </c>
    </row>
    <row r="41" spans="1:12" ht="14.25" customHeight="1" x14ac:dyDescent="0.2">
      <c r="A41" s="36">
        <f t="shared" si="6"/>
        <v>7</v>
      </c>
      <c r="L41" s="36">
        <f t="shared" si="7"/>
        <v>9</v>
      </c>
    </row>
    <row r="42" spans="1:12" ht="14.25" customHeight="1" x14ac:dyDescent="0.2">
      <c r="A42" s="36">
        <f t="shared" ref="A42:A51" si="8">S3</f>
        <v>0</v>
      </c>
      <c r="L42" s="36">
        <f t="shared" ref="L42:L51" si="9">AE3</f>
        <v>0</v>
      </c>
    </row>
    <row r="43" spans="1:12" ht="14.25" customHeight="1" x14ac:dyDescent="0.2">
      <c r="A43" s="36">
        <f t="shared" si="8"/>
        <v>0</v>
      </c>
      <c r="L43" s="36">
        <f t="shared" si="9"/>
        <v>4</v>
      </c>
    </row>
    <row r="44" spans="1:12" ht="14.25" customHeight="1" x14ac:dyDescent="0.2">
      <c r="A44" s="36">
        <f t="shared" si="8"/>
        <v>8</v>
      </c>
      <c r="L44" s="36">
        <f t="shared" si="9"/>
        <v>4</v>
      </c>
    </row>
    <row r="45" spans="1:12" ht="14.25" customHeight="1" x14ac:dyDescent="0.2">
      <c r="A45" s="36">
        <f t="shared" si="8"/>
        <v>7</v>
      </c>
      <c r="L45" s="36">
        <f t="shared" si="9"/>
        <v>4</v>
      </c>
    </row>
    <row r="46" spans="1:12" ht="14.25" customHeight="1" x14ac:dyDescent="0.2">
      <c r="A46" s="36">
        <f t="shared" si="8"/>
        <v>0</v>
      </c>
      <c r="L46" s="36">
        <f t="shared" si="9"/>
        <v>4</v>
      </c>
    </row>
    <row r="47" spans="1:12" ht="14.25" customHeight="1" x14ac:dyDescent="0.2">
      <c r="A47" s="36">
        <f t="shared" si="8"/>
        <v>0</v>
      </c>
      <c r="L47" s="36">
        <f t="shared" si="9"/>
        <v>4</v>
      </c>
    </row>
    <row r="48" spans="1:12" ht="14.25" customHeight="1" x14ac:dyDescent="0.2">
      <c r="A48" s="36">
        <f t="shared" si="8"/>
        <v>0</v>
      </c>
      <c r="L48" s="36">
        <f t="shared" si="9"/>
        <v>0</v>
      </c>
    </row>
    <row r="49" spans="1:12" ht="14.25" customHeight="1" x14ac:dyDescent="0.2">
      <c r="A49" s="36">
        <f t="shared" si="8"/>
        <v>0</v>
      </c>
      <c r="L49" s="36">
        <f t="shared" si="9"/>
        <v>0</v>
      </c>
    </row>
    <row r="50" spans="1:12" ht="14.25" customHeight="1" x14ac:dyDescent="0.2">
      <c r="A50" s="36">
        <f t="shared" si="8"/>
        <v>7</v>
      </c>
      <c r="L50" s="36">
        <f t="shared" si="9"/>
        <v>0</v>
      </c>
    </row>
    <row r="51" spans="1:12" ht="14.25" customHeight="1" x14ac:dyDescent="0.2">
      <c r="A51" s="36">
        <f t="shared" si="8"/>
        <v>6</v>
      </c>
      <c r="L51" s="36">
        <f t="shared" si="9"/>
        <v>9</v>
      </c>
    </row>
    <row r="52" spans="1:12" ht="14.25" customHeight="1" x14ac:dyDescent="0.2">
      <c r="A52" s="36">
        <f t="shared" ref="A52:A61" si="10">T3</f>
        <v>0</v>
      </c>
      <c r="L52" s="36">
        <f t="shared" ref="L52:L61" si="11">AF3</f>
        <v>0</v>
      </c>
    </row>
    <row r="53" spans="1:12" ht="14.25" customHeight="1" x14ac:dyDescent="0.2">
      <c r="A53" s="36">
        <f t="shared" si="10"/>
        <v>7</v>
      </c>
      <c r="L53" s="36">
        <f t="shared" si="11"/>
        <v>4</v>
      </c>
    </row>
    <row r="54" spans="1:12" ht="14.25" customHeight="1" x14ac:dyDescent="0.2">
      <c r="A54" s="36">
        <f t="shared" si="10"/>
        <v>9</v>
      </c>
      <c r="L54" s="36">
        <f t="shared" si="11"/>
        <v>7</v>
      </c>
    </row>
    <row r="55" spans="1:12" ht="14.25" customHeight="1" x14ac:dyDescent="0.2">
      <c r="A55" s="36">
        <f t="shared" si="10"/>
        <v>9</v>
      </c>
      <c r="L55" s="36">
        <f t="shared" si="11"/>
        <v>8</v>
      </c>
    </row>
    <row r="56" spans="1:12" ht="14.25" customHeight="1" x14ac:dyDescent="0.2">
      <c r="A56" s="36">
        <f t="shared" si="10"/>
        <v>7</v>
      </c>
      <c r="L56" s="36">
        <f t="shared" si="11"/>
        <v>6</v>
      </c>
    </row>
    <row r="57" spans="1:12" ht="14.25" customHeight="1" x14ac:dyDescent="0.2">
      <c r="A57" s="36">
        <f t="shared" si="10"/>
        <v>7</v>
      </c>
      <c r="L57" s="36">
        <f t="shared" si="11"/>
        <v>4</v>
      </c>
    </row>
    <row r="58" spans="1:12" ht="14.25" customHeight="1" x14ac:dyDescent="0.2">
      <c r="A58" s="36">
        <f t="shared" si="10"/>
        <v>0</v>
      </c>
      <c r="L58" s="36">
        <f t="shared" si="11"/>
        <v>4</v>
      </c>
    </row>
    <row r="59" spans="1:12" ht="14.25" customHeight="1" x14ac:dyDescent="0.2">
      <c r="A59" s="36">
        <f t="shared" si="10"/>
        <v>0</v>
      </c>
      <c r="L59" s="36">
        <f t="shared" si="11"/>
        <v>0</v>
      </c>
    </row>
    <row r="60" spans="1:12" ht="14.25" customHeight="1" x14ac:dyDescent="0.2">
      <c r="A60" s="36">
        <f t="shared" si="10"/>
        <v>0</v>
      </c>
      <c r="L60" s="36">
        <f t="shared" si="11"/>
        <v>0</v>
      </c>
    </row>
    <row r="61" spans="1:12" ht="14.25" customHeight="1" x14ac:dyDescent="0.2">
      <c r="A61" s="36">
        <f t="shared" si="10"/>
        <v>6</v>
      </c>
      <c r="L61" s="36">
        <f t="shared" si="11"/>
        <v>0</v>
      </c>
    </row>
    <row r="62" spans="1:12" ht="14.25" customHeight="1" x14ac:dyDescent="0.2">
      <c r="A62" s="36">
        <f t="shared" ref="A62:A71" si="12">U3</f>
        <v>0</v>
      </c>
      <c r="L62" s="36">
        <f t="shared" ref="L62:L71" si="13">AG3</f>
        <v>0</v>
      </c>
    </row>
    <row r="63" spans="1:12" ht="14.25" customHeight="1" x14ac:dyDescent="0.2">
      <c r="A63" s="36">
        <f t="shared" si="12"/>
        <v>7</v>
      </c>
      <c r="L63" s="36">
        <f t="shared" si="13"/>
        <v>7</v>
      </c>
    </row>
    <row r="64" spans="1:12" ht="14.25" customHeight="1" x14ac:dyDescent="0.2">
      <c r="A64" s="36">
        <f t="shared" si="12"/>
        <v>9</v>
      </c>
      <c r="L64" s="36">
        <f t="shared" si="13"/>
        <v>8</v>
      </c>
    </row>
    <row r="65" spans="1:12" ht="14.25" customHeight="1" x14ac:dyDescent="0.2">
      <c r="A65" s="36">
        <f t="shared" si="12"/>
        <v>9</v>
      </c>
      <c r="L65" s="36">
        <f t="shared" si="13"/>
        <v>7</v>
      </c>
    </row>
    <row r="66" spans="1:12" ht="14.25" customHeight="1" x14ac:dyDescent="0.2">
      <c r="A66" s="36">
        <f t="shared" si="12"/>
        <v>9</v>
      </c>
      <c r="L66" s="36">
        <f t="shared" si="13"/>
        <v>6</v>
      </c>
    </row>
    <row r="67" spans="1:12" ht="14.25" customHeight="1" x14ac:dyDescent="0.2">
      <c r="A67" s="36">
        <f t="shared" si="12"/>
        <v>8</v>
      </c>
      <c r="L67" s="36">
        <f t="shared" si="13"/>
        <v>4</v>
      </c>
    </row>
    <row r="68" spans="1:12" ht="14.25" customHeight="1" x14ac:dyDescent="0.2">
      <c r="A68" s="36">
        <f t="shared" si="12"/>
        <v>7</v>
      </c>
      <c r="L68" s="36">
        <f t="shared" si="13"/>
        <v>4</v>
      </c>
    </row>
    <row r="69" spans="1:12" ht="14.25" customHeight="1" x14ac:dyDescent="0.2">
      <c r="A69" s="36">
        <f t="shared" si="12"/>
        <v>0</v>
      </c>
      <c r="L69" s="36">
        <f t="shared" si="13"/>
        <v>0</v>
      </c>
    </row>
    <row r="70" spans="1:12" ht="14.25" customHeight="1" x14ac:dyDescent="0.2">
      <c r="A70" s="36">
        <f t="shared" si="12"/>
        <v>0</v>
      </c>
      <c r="L70" s="36">
        <f t="shared" si="13"/>
        <v>0</v>
      </c>
    </row>
    <row r="71" spans="1:12" ht="14.25" customHeight="1" x14ac:dyDescent="0.2">
      <c r="A71" s="36">
        <f t="shared" si="12"/>
        <v>0</v>
      </c>
      <c r="L71" s="36">
        <f t="shared" si="13"/>
        <v>0</v>
      </c>
    </row>
    <row r="72" spans="1:12" ht="14.25" customHeight="1" x14ac:dyDescent="0.2">
      <c r="A72" s="36">
        <f t="shared" ref="A72:A81" si="14">V3</f>
        <v>0</v>
      </c>
      <c r="L72" s="36">
        <f t="shared" ref="L72:L81" si="15">AH3</f>
        <v>0</v>
      </c>
    </row>
    <row r="73" spans="1:12" ht="14.25" customHeight="1" x14ac:dyDescent="0.2">
      <c r="A73" s="36">
        <f t="shared" si="14"/>
        <v>8</v>
      </c>
      <c r="L73" s="36">
        <f t="shared" si="15"/>
        <v>4</v>
      </c>
    </row>
    <row r="74" spans="1:12" ht="14.25" customHeight="1" x14ac:dyDescent="0.2">
      <c r="A74" s="36">
        <f t="shared" si="14"/>
        <v>8</v>
      </c>
      <c r="L74" s="36">
        <f t="shared" si="15"/>
        <v>7</v>
      </c>
    </row>
    <row r="75" spans="1:12" ht="14.25" customHeight="1" x14ac:dyDescent="0.2">
      <c r="A75" s="36">
        <f t="shared" si="14"/>
        <v>7</v>
      </c>
      <c r="L75" s="36">
        <f t="shared" si="15"/>
        <v>7</v>
      </c>
    </row>
    <row r="76" spans="1:12" ht="14.25" customHeight="1" x14ac:dyDescent="0.2">
      <c r="A76" s="36">
        <f t="shared" si="14"/>
        <v>8</v>
      </c>
      <c r="L76" s="36">
        <f t="shared" si="15"/>
        <v>4</v>
      </c>
    </row>
    <row r="77" spans="1:12" ht="14.25" customHeight="1" x14ac:dyDescent="0.2">
      <c r="A77" s="36">
        <f t="shared" si="14"/>
        <v>7</v>
      </c>
      <c r="L77" s="36">
        <f t="shared" si="15"/>
        <v>0</v>
      </c>
    </row>
    <row r="78" spans="1:12" ht="14.25" customHeight="1" x14ac:dyDescent="0.2">
      <c r="A78" s="36">
        <f t="shared" si="14"/>
        <v>7</v>
      </c>
      <c r="L78" s="36">
        <f t="shared" si="15"/>
        <v>0</v>
      </c>
    </row>
    <row r="79" spans="1:12" ht="14.25" customHeight="1" x14ac:dyDescent="0.2">
      <c r="A79" s="36">
        <f t="shared" si="14"/>
        <v>0</v>
      </c>
      <c r="L79" s="36">
        <f t="shared" si="15"/>
        <v>0</v>
      </c>
    </row>
    <row r="80" spans="1:12" ht="14.25" customHeight="1" x14ac:dyDescent="0.2">
      <c r="A80" s="36">
        <f t="shared" si="14"/>
        <v>0</v>
      </c>
      <c r="L80" s="36">
        <f t="shared" si="15"/>
        <v>0</v>
      </c>
    </row>
    <row r="81" spans="1:12" ht="14.25" customHeight="1" x14ac:dyDescent="0.2">
      <c r="A81" s="36">
        <f t="shared" si="14"/>
        <v>0</v>
      </c>
      <c r="L81" s="36">
        <f t="shared" si="15"/>
        <v>0</v>
      </c>
    </row>
    <row r="82" spans="1:12" ht="14.25" customHeight="1" x14ac:dyDescent="0.2">
      <c r="A82" s="36">
        <f t="shared" ref="A82:A91" si="16">W3</f>
        <v>0</v>
      </c>
      <c r="L82" s="36">
        <f t="shared" ref="L82:L91" si="17">AI3</f>
        <v>0</v>
      </c>
    </row>
    <row r="83" spans="1:12" ht="14.25" customHeight="1" x14ac:dyDescent="0.2">
      <c r="A83" s="36">
        <f t="shared" si="16"/>
        <v>7</v>
      </c>
      <c r="L83" s="36">
        <f t="shared" si="17"/>
        <v>0</v>
      </c>
    </row>
    <row r="84" spans="1:12" ht="14.25" customHeight="1" x14ac:dyDescent="0.2">
      <c r="A84" s="36">
        <f t="shared" si="16"/>
        <v>7</v>
      </c>
      <c r="L84" s="36">
        <f t="shared" si="17"/>
        <v>0</v>
      </c>
    </row>
    <row r="85" spans="1:12" ht="14.25" customHeight="1" x14ac:dyDescent="0.2">
      <c r="A85" s="36">
        <f t="shared" si="16"/>
        <v>7</v>
      </c>
      <c r="L85" s="36">
        <f t="shared" si="17"/>
        <v>0</v>
      </c>
    </row>
    <row r="86" spans="1:12" ht="14.25" customHeight="1" x14ac:dyDescent="0.2">
      <c r="A86" s="36">
        <f t="shared" si="16"/>
        <v>7</v>
      </c>
      <c r="L86" s="36">
        <f t="shared" si="17"/>
        <v>0</v>
      </c>
    </row>
    <row r="87" spans="1:12" ht="14.25" customHeight="1" x14ac:dyDescent="0.2">
      <c r="A87" s="36">
        <f t="shared" si="16"/>
        <v>0</v>
      </c>
      <c r="L87" s="36">
        <f t="shared" si="17"/>
        <v>0</v>
      </c>
    </row>
    <row r="88" spans="1:12" ht="14.25" customHeight="1" x14ac:dyDescent="0.2">
      <c r="A88" s="36">
        <f t="shared" si="16"/>
        <v>0</v>
      </c>
      <c r="L88" s="36">
        <f t="shared" si="17"/>
        <v>0</v>
      </c>
    </row>
    <row r="89" spans="1:12" ht="14.25" customHeight="1" x14ac:dyDescent="0.2">
      <c r="A89" s="36">
        <f t="shared" si="16"/>
        <v>0</v>
      </c>
      <c r="L89" s="36">
        <f t="shared" si="17"/>
        <v>0</v>
      </c>
    </row>
    <row r="90" spans="1:12" ht="14.25" customHeight="1" x14ac:dyDescent="0.2">
      <c r="A90" s="36">
        <f t="shared" si="16"/>
        <v>0</v>
      </c>
      <c r="L90" s="36">
        <f t="shared" si="17"/>
        <v>0</v>
      </c>
    </row>
    <row r="91" spans="1:12" ht="14.25" customHeight="1" x14ac:dyDescent="0.2">
      <c r="A91" s="36">
        <f t="shared" si="16"/>
        <v>0</v>
      </c>
      <c r="L91" s="36">
        <f t="shared" si="17"/>
        <v>0</v>
      </c>
    </row>
    <row r="92" spans="1:12" ht="14.25" customHeight="1" x14ac:dyDescent="0.2">
      <c r="A92" s="36">
        <f t="shared" ref="A92:A101" si="18">X3</f>
        <v>0</v>
      </c>
      <c r="L92" s="36">
        <f t="shared" ref="L92:L101" si="19">AJ3</f>
        <v>0</v>
      </c>
    </row>
    <row r="93" spans="1:12" ht="14.25" customHeight="1" x14ac:dyDescent="0.2">
      <c r="A93" s="36">
        <f t="shared" si="18"/>
        <v>0</v>
      </c>
      <c r="L93" s="36">
        <f t="shared" si="19"/>
        <v>0</v>
      </c>
    </row>
    <row r="94" spans="1:12" ht="14.25" customHeight="1" x14ac:dyDescent="0.2">
      <c r="A94" s="36">
        <f t="shared" si="18"/>
        <v>0</v>
      </c>
      <c r="L94" s="36">
        <f t="shared" si="19"/>
        <v>0</v>
      </c>
    </row>
    <row r="95" spans="1:12" ht="14.25" customHeight="1" x14ac:dyDescent="0.2">
      <c r="A95" s="36">
        <f t="shared" si="18"/>
        <v>0</v>
      </c>
      <c r="L95" s="36">
        <f t="shared" si="19"/>
        <v>0</v>
      </c>
    </row>
    <row r="96" spans="1:12" ht="14.25" customHeight="1" x14ac:dyDescent="0.2">
      <c r="A96" s="36">
        <f t="shared" si="18"/>
        <v>0</v>
      </c>
      <c r="L96" s="36">
        <f t="shared" si="19"/>
        <v>0</v>
      </c>
    </row>
    <row r="97" spans="1:12" ht="14.25" customHeight="1" x14ac:dyDescent="0.2">
      <c r="A97" s="36">
        <f t="shared" si="18"/>
        <v>0</v>
      </c>
      <c r="L97" s="36">
        <f t="shared" si="19"/>
        <v>0</v>
      </c>
    </row>
    <row r="98" spans="1:12" ht="14.25" customHeight="1" x14ac:dyDescent="0.2">
      <c r="A98" s="36">
        <f t="shared" si="18"/>
        <v>0</v>
      </c>
      <c r="L98" s="36">
        <f t="shared" si="19"/>
        <v>0</v>
      </c>
    </row>
    <row r="99" spans="1:12" ht="14.25" customHeight="1" x14ac:dyDescent="0.2">
      <c r="A99" s="36">
        <f t="shared" si="18"/>
        <v>0</v>
      </c>
      <c r="L99" s="36">
        <f t="shared" si="19"/>
        <v>0</v>
      </c>
    </row>
    <row r="100" spans="1:12" ht="14.25" customHeight="1" x14ac:dyDescent="0.2">
      <c r="A100" s="36">
        <f t="shared" si="18"/>
        <v>0</v>
      </c>
      <c r="L100" s="36">
        <f t="shared" si="19"/>
        <v>0</v>
      </c>
    </row>
    <row r="101" spans="1:12" ht="14.25" customHeight="1" x14ac:dyDescent="0.2">
      <c r="A101" s="36">
        <f t="shared" si="18"/>
        <v>0</v>
      </c>
      <c r="L101" s="36">
        <f t="shared" si="19"/>
        <v>0</v>
      </c>
    </row>
    <row r="102" spans="1:12" ht="14.25" customHeight="1" x14ac:dyDescent="0.2"/>
    <row r="103" spans="1:12" ht="14.25" customHeight="1" x14ac:dyDescent="0.2"/>
    <row r="104" spans="1:12" ht="14.25" customHeight="1" x14ac:dyDescent="0.2"/>
    <row r="105" spans="1:12" ht="14.25" customHeight="1" x14ac:dyDescent="0.2"/>
    <row r="106" spans="1:12" ht="14.25" customHeight="1" x14ac:dyDescent="0.2"/>
    <row r="107" spans="1:12" ht="14.25" customHeight="1" x14ac:dyDescent="0.2"/>
    <row r="108" spans="1:12" ht="14.25" customHeight="1" x14ac:dyDescent="0.2"/>
    <row r="109" spans="1:12" ht="14.25" customHeight="1" x14ac:dyDescent="0.2"/>
    <row r="110" spans="1:12" ht="14.25" customHeight="1" x14ac:dyDescent="0.2"/>
    <row r="111" spans="1:12" ht="14.25" customHeight="1" x14ac:dyDescent="0.2"/>
    <row r="112" spans="1: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</sheetData>
  <conditionalFormatting sqref="O3:X12">
    <cfRule type="colorScale" priority="4">
      <colorScale>
        <cfvo type="min"/>
        <cfvo type="num" val="6"/>
        <cfvo type="max"/>
        <color theme="0"/>
        <color theme="0" tint="-0.14999847407452621"/>
        <color theme="1" tint="0.499984740745262"/>
      </colorScale>
    </cfRule>
    <cfRule type="colorScale" priority="2">
      <colorScale>
        <cfvo type="min"/>
        <cfvo type="num" val="6"/>
        <cfvo type="max"/>
        <color theme="0"/>
        <color theme="4" tint="0.79998168889431442"/>
        <color theme="4" tint="-0.499984740745262"/>
      </colorScale>
    </cfRule>
  </conditionalFormatting>
  <conditionalFormatting sqref="Z3:AI12">
    <cfRule type="colorScale" priority="3">
      <colorScale>
        <cfvo type="min"/>
        <cfvo type="num" val="6"/>
        <cfvo type="max"/>
        <color theme="0"/>
        <color theme="0" tint="-0.14999847407452621"/>
        <color theme="1" tint="0.499984740745262"/>
      </colorScale>
    </cfRule>
    <cfRule type="colorScale" priority="1">
      <colorScale>
        <cfvo type="min"/>
        <cfvo type="percentile" val="4"/>
        <cfvo type="max"/>
        <color theme="0"/>
        <color theme="9" tint="0.79998168889431442"/>
        <color theme="9" tint="-0.499984740745262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BD38489BEB9454CA08F08D42D242754" ma:contentTypeVersion="14" ma:contentTypeDescription="Utwórz nowy dokument." ma:contentTypeScope="" ma:versionID="8bdd10d06b4c82e93a1f6eb8636336d4">
  <xsd:schema xmlns:xsd="http://www.w3.org/2001/XMLSchema" xmlns:xs="http://www.w3.org/2001/XMLSchema" xmlns:p="http://schemas.microsoft.com/office/2006/metadata/properties" xmlns:ns2="d82da31f-106c-4f12-9dab-2b09eb7d9e1b" xmlns:ns3="96b3df18-6d14-4675-ad86-b90365ae06d0" targetNamespace="http://schemas.microsoft.com/office/2006/metadata/properties" ma:root="true" ma:fieldsID="1fb1e0c1ea04f31c83a9c8fa781aeeb2" ns2:_="" ns3:_="">
    <xsd:import namespace="d82da31f-106c-4f12-9dab-2b09eb7d9e1b"/>
    <xsd:import namespace="96b3df18-6d14-4675-ad86-b90365ae06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2da31f-106c-4f12-9dab-2b09eb7d9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Tagi obrazów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3df18-6d14-4675-ad86-b90365ae06d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fcd5349d-a694-4779-b8d6-e0d13b9a80c5}" ma:internalName="TaxCatchAll" ma:showField="CatchAllData" ma:web="96b3df18-6d14-4675-ad86-b90365ae06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6b3df18-6d14-4675-ad86-b90365ae06d0" xsi:nil="true"/>
    <lcf76f155ced4ddcb4097134ff3c332f xmlns="d82da31f-106c-4f12-9dab-2b09eb7d9e1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01DF00-A631-4EA1-B348-71DC3B9D1A96}"/>
</file>

<file path=customXml/itemProps2.xml><?xml version="1.0" encoding="utf-8"?>
<ds:datastoreItem xmlns:ds="http://schemas.openxmlformats.org/officeDocument/2006/customXml" ds:itemID="{70BD9FB2-36C4-4A2D-8832-3C7272EE424A}">
  <ds:schemaRefs>
    <ds:schemaRef ds:uri="http://schemas.openxmlformats.org/package/2006/metadata/core-properties"/>
    <ds:schemaRef ds:uri="http://purl.org/dc/dcmitype/"/>
    <ds:schemaRef ds:uri="96b3df18-6d14-4675-ad86-b90365ae06d0"/>
    <ds:schemaRef ds:uri="d82da31f-106c-4f12-9dab-2b09eb7d9e1b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1846033-F025-4BCE-A3CF-0711708333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A_Complementary</vt:lpstr>
      <vt:lpstr>B_Showcase</vt:lpstr>
      <vt:lpstr>C_Rare_occurrence</vt:lpstr>
      <vt:lpstr>histogram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GOCH Katarzyna (JRC-ISPRA-EXT)</dc:creator>
  <cp:lastModifiedBy>GOCH Katarzyna (JRC-ISPRA-EXT)</cp:lastModifiedBy>
  <dcterms:created xsi:type="dcterms:W3CDTF">2024-09-12T14:40:18Z</dcterms:created>
  <dcterms:modified xsi:type="dcterms:W3CDTF">2024-12-20T10:39:45Z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0x010100EBD38489BEB9454CA08F08D42D242754</vt:lpwstr>
  </property>
  <property fmtid="{D5CDD505-2E9C-101B-9397-08002B2CF9AE}" pid="3" name="MediaServiceImageTags">
    <vt:lpwstr/>
  </property>
</Properties>
</file>