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211247\Desktop\эконометрика\"/>
    </mc:Choice>
  </mc:AlternateContent>
  <xr:revisionPtr revIDLastSave="0" documentId="13_ncr:1_{DDF6F667-E573-4138-9EFA-0AD8433F21F6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Задание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C37" i="1" s="1"/>
  <c r="A26" i="1"/>
  <c r="I5" i="1" l="1" a="1"/>
  <c r="J5" i="1" s="1"/>
  <c r="I8" i="1" l="1"/>
  <c r="A37" i="1" s="1"/>
  <c r="I6" i="1"/>
  <c r="I9" i="1"/>
  <c r="I7" i="1"/>
  <c r="I5" i="1"/>
  <c r="A29" i="1" s="1"/>
  <c r="J8" i="1"/>
  <c r="J6" i="1"/>
  <c r="B29" i="1" s="1"/>
  <c r="J9" i="1"/>
  <c r="J7" i="1"/>
  <c r="E9" i="1" l="1"/>
  <c r="E18" i="1"/>
  <c r="E20" i="1"/>
  <c r="E17" i="1"/>
  <c r="E19" i="1"/>
  <c r="E10" i="1"/>
  <c r="E8" i="1"/>
  <c r="E11" i="1"/>
  <c r="E21" i="1"/>
  <c r="E5" i="1"/>
  <c r="E7" i="1"/>
  <c r="E14" i="1"/>
  <c r="E16" i="1"/>
  <c r="E13" i="1"/>
  <c r="E12" i="1"/>
  <c r="E15" i="1"/>
  <c r="E22" i="1"/>
  <c r="E6" i="1"/>
</calcChain>
</file>

<file path=xl/sharedStrings.xml><?xml version="1.0" encoding="utf-8"?>
<sst xmlns="http://schemas.openxmlformats.org/spreadsheetml/2006/main" count="38" uniqueCount="34">
  <si>
    <t xml:space="preserve">№ </t>
  </si>
  <si>
    <t xml:space="preserve">Центральный федеральный округ </t>
  </si>
  <si>
    <t xml:space="preserve">Белгородская область </t>
  </si>
  <si>
    <t xml:space="preserve">Брянская область </t>
  </si>
  <si>
    <t xml:space="preserve">Владимирская область </t>
  </si>
  <si>
    <t xml:space="preserve">Воронежская область </t>
  </si>
  <si>
    <t xml:space="preserve">Ивановская область </t>
  </si>
  <si>
    <t xml:space="preserve">Калужская область </t>
  </si>
  <si>
    <t xml:space="preserve">Костромская область </t>
  </si>
  <si>
    <t xml:space="preserve">Курская область </t>
  </si>
  <si>
    <t xml:space="preserve">Липецкая область </t>
  </si>
  <si>
    <t xml:space="preserve">Московская область </t>
  </si>
  <si>
    <t xml:space="preserve">Орловская область </t>
  </si>
  <si>
    <t xml:space="preserve">Рязанская область </t>
  </si>
  <si>
    <t xml:space="preserve">Смоленская область </t>
  </si>
  <si>
    <t xml:space="preserve">Тамбовская область </t>
  </si>
  <si>
    <t xml:space="preserve">Тверская область </t>
  </si>
  <si>
    <t xml:space="preserve">Тульская область </t>
  </si>
  <si>
    <t xml:space="preserve">Ярославская область </t>
  </si>
  <si>
    <t xml:space="preserve">г. Москва </t>
  </si>
  <si>
    <t>Составьте спецификацию линейной регрессионной модели, которая отражает зависимость индекса потребительских цен (ИПЦ) от реальной начисленной заработной платы. Оцените регрессию, рассматривая все представленные данные как обучающую выборку. Запишите полученную оцененную модель в стандартной форме. Постройте график и линию тренда</t>
  </si>
  <si>
    <t>Примечание: использовать функции ЛИНЕЙН ИЛИ РЕГРЕССИЯ</t>
  </si>
  <si>
    <t>ИПЦ, % (Y)</t>
  </si>
  <si>
    <t xml:space="preserve">Реальная начисленная заработная плата (в % к предыдущему году)(X) </t>
  </si>
  <si>
    <t>А0</t>
  </si>
  <si>
    <t>А1</t>
  </si>
  <si>
    <t>Yрегр</t>
  </si>
  <si>
    <t>стьюдент тест</t>
  </si>
  <si>
    <t>&gt;</t>
  </si>
  <si>
    <t>X1 - статистически значим, так как Ткр &gt; стьюдент обр</t>
  </si>
  <si>
    <t>Тест Фешера</t>
  </si>
  <si>
    <t>По критерию фишера модель статистически значима</t>
  </si>
  <si>
    <t>Полиномиальная модель имеет больших коэффициент детерминации</t>
  </si>
  <si>
    <t>Коэффициент детерминации говорит о слабой связи между X и Y. Для построения более точной модели необходимо учитывать другие факторы, которые влияют на Y (добавить число регрессоров)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</si>
</sst>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4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1'!$C$4</c:f>
              <c:strCache>
                <c:ptCount val="1"/>
                <c:pt idx="0">
                  <c:v>ИПЦ, % (Y)</c:v>
                </c:pt>
              </c:strCache>
            </c:strRef>
          </c:tx>
          <c:spPr>
            <a:ln w="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893797894713479"/>
                  <c:y val="-3.3266581355027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1'!$D$5:$D$22</c:f>
              <c:numCache>
                <c:formatCode>General</c:formatCode>
                <c:ptCount val="18"/>
                <c:pt idx="0">
                  <c:v>119.2</c:v>
                </c:pt>
                <c:pt idx="1">
                  <c:v>123.9</c:v>
                </c:pt>
                <c:pt idx="2">
                  <c:v>119.8</c:v>
                </c:pt>
                <c:pt idx="3">
                  <c:v>117</c:v>
                </c:pt>
                <c:pt idx="4">
                  <c:v>126.2</c:v>
                </c:pt>
                <c:pt idx="5">
                  <c:v>117.2</c:v>
                </c:pt>
                <c:pt idx="6">
                  <c:v>118.6</c:v>
                </c:pt>
                <c:pt idx="7">
                  <c:v>120.2</c:v>
                </c:pt>
                <c:pt idx="8">
                  <c:v>113</c:v>
                </c:pt>
                <c:pt idx="9">
                  <c:v>117.8</c:v>
                </c:pt>
                <c:pt idx="10">
                  <c:v>117.7</c:v>
                </c:pt>
                <c:pt idx="11">
                  <c:v>123.4</c:v>
                </c:pt>
                <c:pt idx="12">
                  <c:v>121.1</c:v>
                </c:pt>
                <c:pt idx="13">
                  <c:v>127.6</c:v>
                </c:pt>
                <c:pt idx="14">
                  <c:v>122.1</c:v>
                </c:pt>
                <c:pt idx="15">
                  <c:v>117.6</c:v>
                </c:pt>
                <c:pt idx="16">
                  <c:v>117.7</c:v>
                </c:pt>
                <c:pt idx="17">
                  <c:v>108.8</c:v>
                </c:pt>
              </c:numCache>
            </c:numRef>
          </c:xVal>
          <c:yVal>
            <c:numRef>
              <c:f>'Задание 1'!$C$5:$C$22</c:f>
              <c:numCache>
                <c:formatCode>General</c:formatCode>
                <c:ptCount val="18"/>
                <c:pt idx="0">
                  <c:v>120.9</c:v>
                </c:pt>
                <c:pt idx="1">
                  <c:v>118.6</c:v>
                </c:pt>
                <c:pt idx="2">
                  <c:v>118.1</c:v>
                </c:pt>
                <c:pt idx="3">
                  <c:v>122.7</c:v>
                </c:pt>
                <c:pt idx="4">
                  <c:v>116.6</c:v>
                </c:pt>
                <c:pt idx="5">
                  <c:v>118.6</c:v>
                </c:pt>
                <c:pt idx="6">
                  <c:v>121.4</c:v>
                </c:pt>
                <c:pt idx="7">
                  <c:v>119.1</c:v>
                </c:pt>
                <c:pt idx="8">
                  <c:v>121.9</c:v>
                </c:pt>
                <c:pt idx="9">
                  <c:v>121.8</c:v>
                </c:pt>
                <c:pt idx="10">
                  <c:v>119</c:v>
                </c:pt>
                <c:pt idx="11">
                  <c:v>118.1</c:v>
                </c:pt>
                <c:pt idx="12">
                  <c:v>122.5</c:v>
                </c:pt>
                <c:pt idx="13">
                  <c:v>120.3</c:v>
                </c:pt>
                <c:pt idx="14">
                  <c:v>121.9</c:v>
                </c:pt>
                <c:pt idx="15">
                  <c:v>121.7</c:v>
                </c:pt>
                <c:pt idx="16">
                  <c:v>120.1</c:v>
                </c:pt>
                <c:pt idx="17">
                  <c:v>122.1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1-4E65-8D01-469F6CB2F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798736"/>
        <c:axId val="1742181904"/>
      </c:scatterChart>
      <c:valAx>
        <c:axId val="203879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Реальная начисленная заработная плата (в % к предыдущему году)(</a:t>
                </a:r>
                <a:r>
                  <a:rPr lang="en-US"/>
                  <a:t>X)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2181904"/>
        <c:crosses val="autoZero"/>
        <c:crossBetween val="midCat"/>
      </c:valAx>
      <c:valAx>
        <c:axId val="17421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ИПЦ, % (</a:t>
                </a:r>
                <a:r>
                  <a:rPr lang="en-US"/>
                  <a:t>Y)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879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1'!$C$4</c:f>
              <c:strCache>
                <c:ptCount val="1"/>
                <c:pt idx="0">
                  <c:v>ИПЦ, % (Y)</c:v>
                </c:pt>
              </c:strCache>
            </c:strRef>
          </c:tx>
          <c:spPr>
            <a:ln w="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9.7364895984196481E-2"/>
                  <c:y val="0.29739309509388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1'!$D$5:$D$22</c:f>
              <c:numCache>
                <c:formatCode>General</c:formatCode>
                <c:ptCount val="18"/>
                <c:pt idx="0">
                  <c:v>119.2</c:v>
                </c:pt>
                <c:pt idx="1">
                  <c:v>123.9</c:v>
                </c:pt>
                <c:pt idx="2">
                  <c:v>119.8</c:v>
                </c:pt>
                <c:pt idx="3">
                  <c:v>117</c:v>
                </c:pt>
                <c:pt idx="4">
                  <c:v>126.2</c:v>
                </c:pt>
                <c:pt idx="5">
                  <c:v>117.2</c:v>
                </c:pt>
                <c:pt idx="6">
                  <c:v>118.6</c:v>
                </c:pt>
                <c:pt idx="7">
                  <c:v>120.2</c:v>
                </c:pt>
                <c:pt idx="8">
                  <c:v>113</c:v>
                </c:pt>
                <c:pt idx="9">
                  <c:v>117.8</c:v>
                </c:pt>
                <c:pt idx="10">
                  <c:v>117.7</c:v>
                </c:pt>
                <c:pt idx="11">
                  <c:v>123.4</c:v>
                </c:pt>
                <c:pt idx="12">
                  <c:v>121.1</c:v>
                </c:pt>
                <c:pt idx="13">
                  <c:v>127.6</c:v>
                </c:pt>
                <c:pt idx="14">
                  <c:v>122.1</c:v>
                </c:pt>
                <c:pt idx="15">
                  <c:v>117.6</c:v>
                </c:pt>
                <c:pt idx="16">
                  <c:v>117.7</c:v>
                </c:pt>
                <c:pt idx="17">
                  <c:v>108.8</c:v>
                </c:pt>
              </c:numCache>
            </c:numRef>
          </c:xVal>
          <c:yVal>
            <c:numRef>
              <c:f>'Задание 1'!$C$5:$C$22</c:f>
              <c:numCache>
                <c:formatCode>General</c:formatCode>
                <c:ptCount val="18"/>
                <c:pt idx="0">
                  <c:v>120.9</c:v>
                </c:pt>
                <c:pt idx="1">
                  <c:v>118.6</c:v>
                </c:pt>
                <c:pt idx="2">
                  <c:v>118.1</c:v>
                </c:pt>
                <c:pt idx="3">
                  <c:v>122.7</c:v>
                </c:pt>
                <c:pt idx="4">
                  <c:v>116.6</c:v>
                </c:pt>
                <c:pt idx="5">
                  <c:v>118.6</c:v>
                </c:pt>
                <c:pt idx="6">
                  <c:v>121.4</c:v>
                </c:pt>
                <c:pt idx="7">
                  <c:v>119.1</c:v>
                </c:pt>
                <c:pt idx="8">
                  <c:v>121.9</c:v>
                </c:pt>
                <c:pt idx="9">
                  <c:v>121.8</c:v>
                </c:pt>
                <c:pt idx="10">
                  <c:v>119</c:v>
                </c:pt>
                <c:pt idx="11">
                  <c:v>118.1</c:v>
                </c:pt>
                <c:pt idx="12">
                  <c:v>122.5</c:v>
                </c:pt>
                <c:pt idx="13">
                  <c:v>120.3</c:v>
                </c:pt>
                <c:pt idx="14">
                  <c:v>121.9</c:v>
                </c:pt>
                <c:pt idx="15">
                  <c:v>121.7</c:v>
                </c:pt>
                <c:pt idx="16">
                  <c:v>120.1</c:v>
                </c:pt>
                <c:pt idx="17">
                  <c:v>122.1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77-4177-BCF8-6997E130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798736"/>
        <c:axId val="1742181904"/>
      </c:scatterChart>
      <c:valAx>
        <c:axId val="203879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Реальная начисленная заработная плата (в % к предыдущему году)(</a:t>
                </a:r>
                <a:r>
                  <a:rPr lang="en-US"/>
                  <a:t>X)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2181904"/>
        <c:crosses val="autoZero"/>
        <c:crossBetween val="midCat"/>
      </c:valAx>
      <c:valAx>
        <c:axId val="17421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ИПЦ, % (</a:t>
                </a:r>
                <a:r>
                  <a:rPr lang="en-US"/>
                  <a:t>Y)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879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10</xdr:col>
      <xdr:colOff>19050</xdr:colOff>
      <xdr:row>59</xdr:row>
      <xdr:rowOff>190500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C917E6B-D467-4142-91F8-E9280306C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64</xdr:row>
      <xdr:rowOff>171450</xdr:rowOff>
    </xdr:from>
    <xdr:to>
      <xdr:col>10</xdr:col>
      <xdr:colOff>66675</xdr:colOff>
      <xdr:row>85</xdr:row>
      <xdr:rowOff>123825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6C07373-A28D-4C4C-9B53-A8A109600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activeCell="H11" sqref="H11"/>
    </sheetView>
  </sheetViews>
  <sheetFormatPr defaultRowHeight="18.75" x14ac:dyDescent="0.3"/>
  <cols>
    <col min="1" max="1" width="12" style="1" bestFit="1" customWidth="1"/>
    <col min="2" max="2" width="28.5703125" style="1" bestFit="1" customWidth="1"/>
    <col min="3" max="3" width="15" style="1" customWidth="1"/>
    <col min="4" max="4" width="24.42578125" style="1" customWidth="1"/>
    <col min="5" max="16384" width="9.140625" style="1"/>
  </cols>
  <sheetData>
    <row r="1" spans="1:14" s="12" customFormat="1" ht="77.25" customHeight="1" x14ac:dyDescent="0.3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11" customFormat="1" x14ac:dyDescent="0.3">
      <c r="A2" s="14" t="s">
        <v>21</v>
      </c>
      <c r="B2" s="14"/>
      <c r="C2" s="14"/>
      <c r="D2" s="14"/>
      <c r="E2" s="14"/>
      <c r="F2" s="14"/>
      <c r="G2" s="14"/>
    </row>
    <row r="4" spans="1:14" ht="93.75" x14ac:dyDescent="0.3">
      <c r="A4" s="2" t="s">
        <v>0</v>
      </c>
      <c r="B4" s="2" t="s">
        <v>1</v>
      </c>
      <c r="C4" s="2" t="s">
        <v>22</v>
      </c>
      <c r="D4" s="2" t="s">
        <v>23</v>
      </c>
      <c r="E4" s="3" t="s">
        <v>26</v>
      </c>
      <c r="I4" s="1" t="s">
        <v>25</v>
      </c>
      <c r="J4" s="1" t="s">
        <v>24</v>
      </c>
    </row>
    <row r="5" spans="1:14" x14ac:dyDescent="0.3">
      <c r="A5" s="4">
        <v>1</v>
      </c>
      <c r="B5" s="5" t="s">
        <v>2</v>
      </c>
      <c r="C5" s="4">
        <v>120.9</v>
      </c>
      <c r="D5" s="4">
        <v>119.2</v>
      </c>
      <c r="E5" s="1">
        <f>$J$5+$I$5*D5</f>
        <v>120.33814852744013</v>
      </c>
      <c r="I5" s="1">
        <f t="array" ref="I5:J9">LINEST(C5:C22,D5:D22,TRUE,TRUE)</f>
        <v>-0.20808287694613931</v>
      </c>
      <c r="J5" s="1">
        <v>145.14162745941994</v>
      </c>
    </row>
    <row r="6" spans="1:14" x14ac:dyDescent="0.3">
      <c r="A6" s="4">
        <v>2</v>
      </c>
      <c r="B6" s="5" t="s">
        <v>3</v>
      </c>
      <c r="C6" s="4">
        <v>118.6</v>
      </c>
      <c r="D6" s="4">
        <v>123.9</v>
      </c>
      <c r="E6" s="1">
        <f>$J$5+$I$5*D6</f>
        <v>119.36015900579328</v>
      </c>
      <c r="I6" s="1">
        <v>8.8768245460855988E-2</v>
      </c>
      <c r="J6" s="1">
        <v>10.604404893592422</v>
      </c>
    </row>
    <row r="7" spans="1:14" x14ac:dyDescent="0.3">
      <c r="A7" s="4">
        <v>3</v>
      </c>
      <c r="B7" s="5" t="s">
        <v>4</v>
      </c>
      <c r="C7" s="4">
        <v>118.1</v>
      </c>
      <c r="D7" s="4">
        <v>119.8</v>
      </c>
      <c r="E7" s="1">
        <f>$J$5+$I$5*D7</f>
        <v>120.21329880127244</v>
      </c>
      <c r="I7" s="1">
        <v>0.25563634198956098</v>
      </c>
      <c r="J7" s="1">
        <v>1.6292903042060176</v>
      </c>
    </row>
    <row r="8" spans="1:14" x14ac:dyDescent="0.3">
      <c r="A8" s="4">
        <v>4</v>
      </c>
      <c r="B8" s="5" t="s">
        <v>5</v>
      </c>
      <c r="C8" s="4">
        <v>122.7</v>
      </c>
      <c r="D8" s="4">
        <v>117</v>
      </c>
      <c r="E8" s="1">
        <f>$J$5+$I$5*D8</f>
        <v>120.79593085672164</v>
      </c>
      <c r="I8" s="1">
        <v>5.4948699171656967</v>
      </c>
      <c r="J8" s="1">
        <v>16</v>
      </c>
    </row>
    <row r="9" spans="1:14" x14ac:dyDescent="0.3">
      <c r="A9" s="4">
        <v>5</v>
      </c>
      <c r="B9" s="5" t="s">
        <v>6</v>
      </c>
      <c r="C9" s="4">
        <v>116.6</v>
      </c>
      <c r="D9" s="4">
        <v>126.2</v>
      </c>
      <c r="E9" s="1">
        <f>$J$5+$I$5*D9</f>
        <v>118.88156838881716</v>
      </c>
      <c r="I9" s="1">
        <v>14.5866096739244</v>
      </c>
      <c r="J9" s="1">
        <v>42.473390326075794</v>
      </c>
    </row>
    <row r="10" spans="1:14" x14ac:dyDescent="0.3">
      <c r="A10" s="4">
        <v>6</v>
      </c>
      <c r="B10" s="5" t="s">
        <v>7</v>
      </c>
      <c r="C10" s="4">
        <v>118.6</v>
      </c>
      <c r="D10" s="4">
        <v>117.2</v>
      </c>
      <c r="E10" s="1">
        <f>$J$5+$I$5*D10</f>
        <v>120.75431428133241</v>
      </c>
    </row>
    <row r="11" spans="1:14" x14ac:dyDescent="0.3">
      <c r="A11" s="4">
        <v>7</v>
      </c>
      <c r="B11" s="5" t="s">
        <v>8</v>
      </c>
      <c r="C11" s="4">
        <v>121.4</v>
      </c>
      <c r="D11" s="4">
        <v>118.6</v>
      </c>
      <c r="E11" s="1">
        <f>$J$5+$I$5*D11</f>
        <v>120.46299825360782</v>
      </c>
    </row>
    <row r="12" spans="1:14" x14ac:dyDescent="0.3">
      <c r="A12" s="4">
        <v>8</v>
      </c>
      <c r="B12" s="5" t="s">
        <v>9</v>
      </c>
      <c r="C12" s="4">
        <v>119.1</v>
      </c>
      <c r="D12" s="4">
        <v>120.2</v>
      </c>
      <c r="E12" s="1">
        <f>$J$5+$I$5*D12</f>
        <v>120.13006565049399</v>
      </c>
    </row>
    <row r="13" spans="1:14" x14ac:dyDescent="0.3">
      <c r="A13" s="4">
        <v>9</v>
      </c>
      <c r="B13" s="5" t="s">
        <v>10</v>
      </c>
      <c r="C13" s="4">
        <v>121.9</v>
      </c>
      <c r="D13" s="4">
        <v>113</v>
      </c>
      <c r="E13" s="1">
        <f>$J$5+$I$5*D13</f>
        <v>121.6282623645062</v>
      </c>
    </row>
    <row r="14" spans="1:14" x14ac:dyDescent="0.3">
      <c r="A14" s="4">
        <v>10</v>
      </c>
      <c r="B14" s="5" t="s">
        <v>11</v>
      </c>
      <c r="C14" s="4">
        <v>121.8</v>
      </c>
      <c r="D14" s="4">
        <v>117.8</v>
      </c>
      <c r="E14" s="1">
        <f>$J$5+$I$5*D14</f>
        <v>120.62946455516473</v>
      </c>
    </row>
    <row r="15" spans="1:14" x14ac:dyDescent="0.3">
      <c r="A15" s="4">
        <v>11</v>
      </c>
      <c r="B15" s="5" t="s">
        <v>12</v>
      </c>
      <c r="C15" s="4">
        <v>119</v>
      </c>
      <c r="D15" s="4">
        <v>117.7</v>
      </c>
      <c r="E15" s="1">
        <f>$J$5+$I$5*D15</f>
        <v>120.65027284285934</v>
      </c>
    </row>
    <row r="16" spans="1:14" x14ac:dyDescent="0.3">
      <c r="A16" s="4">
        <v>12</v>
      </c>
      <c r="B16" s="5" t="s">
        <v>13</v>
      </c>
      <c r="C16" s="4">
        <v>118.1</v>
      </c>
      <c r="D16" s="4">
        <v>123.4</v>
      </c>
      <c r="E16" s="1">
        <f>$J$5+$I$5*D16</f>
        <v>119.46420044426634</v>
      </c>
    </row>
    <row r="17" spans="1:5" x14ac:dyDescent="0.3">
      <c r="A17" s="4">
        <v>13</v>
      </c>
      <c r="B17" s="5" t="s">
        <v>14</v>
      </c>
      <c r="C17" s="4">
        <v>122.5</v>
      </c>
      <c r="D17" s="4">
        <v>121.1</v>
      </c>
      <c r="E17" s="1">
        <f>$J$5+$I$5*D17</f>
        <v>119.94279106124247</v>
      </c>
    </row>
    <row r="18" spans="1:5" x14ac:dyDescent="0.3">
      <c r="A18" s="4">
        <v>14</v>
      </c>
      <c r="B18" s="5" t="s">
        <v>15</v>
      </c>
      <c r="C18" s="4">
        <v>120.3</v>
      </c>
      <c r="D18" s="4">
        <v>127.6</v>
      </c>
      <c r="E18" s="1">
        <f>$J$5+$I$5*D18</f>
        <v>118.59025236109257</v>
      </c>
    </row>
    <row r="19" spans="1:5" x14ac:dyDescent="0.3">
      <c r="A19" s="4">
        <v>15</v>
      </c>
      <c r="B19" s="5" t="s">
        <v>16</v>
      </c>
      <c r="C19" s="4">
        <v>121.9</v>
      </c>
      <c r="D19" s="4">
        <v>122.1</v>
      </c>
      <c r="E19" s="1">
        <f>$J$5+$I$5*D19</f>
        <v>119.73470818429632</v>
      </c>
    </row>
    <row r="20" spans="1:5" x14ac:dyDescent="0.3">
      <c r="A20" s="4">
        <v>16</v>
      </c>
      <c r="B20" s="5" t="s">
        <v>17</v>
      </c>
      <c r="C20" s="4">
        <v>121.7</v>
      </c>
      <c r="D20" s="4">
        <v>117.6</v>
      </c>
      <c r="E20" s="1">
        <f>$J$5+$I$5*D20</f>
        <v>120.67108113055396</v>
      </c>
    </row>
    <row r="21" spans="1:5" x14ac:dyDescent="0.3">
      <c r="A21" s="4">
        <v>17</v>
      </c>
      <c r="B21" s="5" t="s">
        <v>18</v>
      </c>
      <c r="C21" s="4">
        <v>120.1</v>
      </c>
      <c r="D21" s="4">
        <v>117.7</v>
      </c>
      <c r="E21" s="1">
        <f>$J$5+$I$5*D21</f>
        <v>120.65027284285934</v>
      </c>
    </row>
    <row r="22" spans="1:5" x14ac:dyDescent="0.3">
      <c r="A22" s="4">
        <v>18</v>
      </c>
      <c r="B22" s="5" t="s">
        <v>19</v>
      </c>
      <c r="C22" s="4">
        <v>122.1</v>
      </c>
      <c r="D22" s="4">
        <v>108.8</v>
      </c>
      <c r="E22" s="1">
        <f>$J$5+$I$5*D22</f>
        <v>122.50221044767999</v>
      </c>
    </row>
    <row r="25" spans="1:5" s="6" customFormat="1" x14ac:dyDescent="0.3">
      <c r="A25" s="6" t="s">
        <v>27</v>
      </c>
    </row>
    <row r="26" spans="1:5" x14ac:dyDescent="0.3">
      <c r="A26" s="1">
        <f>_xlfn.T.INV.2T(0.05,16)</f>
        <v>2.119905299221255</v>
      </c>
    </row>
    <row r="28" spans="1:5" x14ac:dyDescent="0.3">
      <c r="A28" s="1" t="s">
        <v>25</v>
      </c>
      <c r="B28" s="1" t="s">
        <v>24</v>
      </c>
    </row>
    <row r="29" spans="1:5" x14ac:dyDescent="0.3">
      <c r="A29" s="8">
        <f>ABS(I5/I6)</f>
        <v>2.3441138874136849</v>
      </c>
      <c r="B29" s="8">
        <f>ABS(J5/J6)</f>
        <v>13.686918682925803</v>
      </c>
    </row>
    <row r="30" spans="1:5" x14ac:dyDescent="0.3">
      <c r="A30" s="7" t="s">
        <v>28</v>
      </c>
      <c r="B30" s="7" t="s">
        <v>28</v>
      </c>
    </row>
    <row r="32" spans="1:5" s="11" customFormat="1" x14ac:dyDescent="0.3">
      <c r="A32" s="11" t="s">
        <v>29</v>
      </c>
    </row>
    <row r="35" spans="1:5" s="6" customFormat="1" x14ac:dyDescent="0.3">
      <c r="A35" s="6" t="s">
        <v>30</v>
      </c>
    </row>
    <row r="36" spans="1:5" x14ac:dyDescent="0.3">
      <c r="A36" s="9">
        <f>_xlfn.F.INV.RT(0.05, 1, 16)</f>
        <v>4.4939984776663584</v>
      </c>
    </row>
    <row r="37" spans="1:5" x14ac:dyDescent="0.3">
      <c r="A37" s="9">
        <f>I8</f>
        <v>5.4948699171656967</v>
      </c>
      <c r="B37" s="4" t="s">
        <v>28</v>
      </c>
      <c r="C37" s="9">
        <f>A36</f>
        <v>4.4939984776663584</v>
      </c>
    </row>
    <row r="38" spans="1:5" s="11" customFormat="1" x14ac:dyDescent="0.3">
      <c r="A38" s="10" t="s">
        <v>31</v>
      </c>
      <c r="B38" s="10"/>
      <c r="C38" s="10"/>
      <c r="D38" s="10"/>
      <c r="E38" s="10"/>
    </row>
    <row r="62" spans="1:1" s="11" customFormat="1" x14ac:dyDescent="0.3">
      <c r="A62" s="11" t="s">
        <v>33</v>
      </c>
    </row>
    <row r="68" spans="1:12" s="11" customForma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1" t="s">
        <v>32</v>
      </c>
    </row>
  </sheetData>
  <mergeCells count="3">
    <mergeCell ref="A2:G2"/>
    <mergeCell ref="A1:N1"/>
    <mergeCell ref="A38:E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Валова Екатерина Владимировна</cp:lastModifiedBy>
  <dcterms:created xsi:type="dcterms:W3CDTF">2015-06-05T18:19:34Z</dcterms:created>
  <dcterms:modified xsi:type="dcterms:W3CDTF">2023-09-07T09:40:28Z</dcterms:modified>
</cp:coreProperties>
</file>