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Екатерина\Desktop\3 курс\Эконометрика\"/>
    </mc:Choice>
  </mc:AlternateContent>
  <xr:revisionPtr revIDLastSave="0" documentId="13_ncr:1_{86FEFFF4-61AD-4813-90DB-65531C294C55}" xr6:coauthVersionLast="47" xr6:coauthVersionMax="47" xr10:uidLastSave="{00000000-0000-0000-0000-000000000000}"/>
  <bookViews>
    <workbookView xWindow="-110" yWindow="-110" windowWidth="19420" windowHeight="10420" activeTab="5" xr2:uid="{00000000-000D-0000-FFFF-FFFF00000000}"/>
  </bookViews>
  <sheets>
    <sheet name="дано" sheetId="1" r:id="rId1"/>
    <sheet name="квадратичная " sheetId="2" r:id="rId2"/>
    <sheet name="степенная" sheetId="3" r:id="rId3"/>
    <sheet name="гиперболическая" sheetId="4" r:id="rId4"/>
    <sheet name="показательная" sheetId="5" r:id="rId5"/>
    <sheet name="gret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" i="5" l="1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6" i="5"/>
  <c r="M11" i="5"/>
  <c r="N11" i="5"/>
  <c r="O11" i="5"/>
  <c r="L11" i="5"/>
  <c r="L5" i="5" a="1"/>
  <c r="M5" i="5" s="1"/>
  <c r="G7" i="5"/>
  <c r="H7" i="5"/>
  <c r="I7" i="5"/>
  <c r="J7" i="5"/>
  <c r="G8" i="5"/>
  <c r="H8" i="5"/>
  <c r="I8" i="5"/>
  <c r="J8" i="5"/>
  <c r="G9" i="5"/>
  <c r="H9" i="5"/>
  <c r="I9" i="5"/>
  <c r="J9" i="5"/>
  <c r="G10" i="5"/>
  <c r="H10" i="5"/>
  <c r="I10" i="5"/>
  <c r="J10" i="5"/>
  <c r="G11" i="5"/>
  <c r="H11" i="5"/>
  <c r="I11" i="5"/>
  <c r="J11" i="5"/>
  <c r="G12" i="5"/>
  <c r="H12" i="5"/>
  <c r="I12" i="5"/>
  <c r="J12" i="5"/>
  <c r="G13" i="5"/>
  <c r="H13" i="5"/>
  <c r="I13" i="5"/>
  <c r="J13" i="5"/>
  <c r="G14" i="5"/>
  <c r="H14" i="5"/>
  <c r="I14" i="5"/>
  <c r="J14" i="5"/>
  <c r="G15" i="5"/>
  <c r="H15" i="5"/>
  <c r="I15" i="5"/>
  <c r="J15" i="5"/>
  <c r="G16" i="5"/>
  <c r="H16" i="5"/>
  <c r="I16" i="5"/>
  <c r="J16" i="5"/>
  <c r="G17" i="5"/>
  <c r="H17" i="5"/>
  <c r="I17" i="5"/>
  <c r="J17" i="5"/>
  <c r="G18" i="5"/>
  <c r="H18" i="5"/>
  <c r="I18" i="5"/>
  <c r="J18" i="5"/>
  <c r="G19" i="5"/>
  <c r="H19" i="5"/>
  <c r="I19" i="5"/>
  <c r="J19" i="5"/>
  <c r="G20" i="5"/>
  <c r="H20" i="5"/>
  <c r="I20" i="5"/>
  <c r="J20" i="5"/>
  <c r="G21" i="5"/>
  <c r="H21" i="5"/>
  <c r="I21" i="5"/>
  <c r="J21" i="5"/>
  <c r="G22" i="5"/>
  <c r="H22" i="5"/>
  <c r="I22" i="5"/>
  <c r="J22" i="5"/>
  <c r="G23" i="5"/>
  <c r="H23" i="5"/>
  <c r="I23" i="5"/>
  <c r="J23" i="5"/>
  <c r="G24" i="5"/>
  <c r="H24" i="5"/>
  <c r="I24" i="5"/>
  <c r="J24" i="5"/>
  <c r="G25" i="5"/>
  <c r="H25" i="5"/>
  <c r="I25" i="5"/>
  <c r="J25" i="5"/>
  <c r="G26" i="5"/>
  <c r="H26" i="5"/>
  <c r="I26" i="5"/>
  <c r="J26" i="5"/>
  <c r="G27" i="5"/>
  <c r="H27" i="5"/>
  <c r="I27" i="5"/>
  <c r="J27" i="5"/>
  <c r="G28" i="5"/>
  <c r="H28" i="5"/>
  <c r="I28" i="5"/>
  <c r="J28" i="5"/>
  <c r="G29" i="5"/>
  <c r="H29" i="5"/>
  <c r="I29" i="5"/>
  <c r="J29" i="5"/>
  <c r="G30" i="5"/>
  <c r="H30" i="5"/>
  <c r="I30" i="5"/>
  <c r="J30" i="5"/>
  <c r="I6" i="5"/>
  <c r="J6" i="5"/>
  <c r="H6" i="5"/>
  <c r="G6" i="5"/>
  <c r="N8" i="5" l="1"/>
  <c r="N6" i="5"/>
  <c r="L9" i="5"/>
  <c r="L7" i="5"/>
  <c r="L5" i="5"/>
  <c r="O8" i="5"/>
  <c r="O6" i="5"/>
  <c r="M8" i="5"/>
  <c r="M6" i="5"/>
  <c r="L6" i="5"/>
  <c r="O9" i="5"/>
  <c r="O5" i="5"/>
  <c r="N9" i="5"/>
  <c r="N7" i="5"/>
  <c r="N5" i="5"/>
  <c r="L8" i="5"/>
  <c r="O7" i="5"/>
  <c r="M9" i="5"/>
  <c r="M7" i="5"/>
  <c r="J7" i="4" l="1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6" i="4"/>
  <c r="L5" i="4" a="1"/>
  <c r="L5" i="4" s="1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G7" i="4"/>
  <c r="H7" i="4"/>
  <c r="I7" i="4"/>
  <c r="G8" i="4"/>
  <c r="H8" i="4"/>
  <c r="I8" i="4"/>
  <c r="G9" i="4"/>
  <c r="H9" i="4"/>
  <c r="I9" i="4"/>
  <c r="G10" i="4"/>
  <c r="H10" i="4"/>
  <c r="I10" i="4"/>
  <c r="G11" i="4"/>
  <c r="H11" i="4"/>
  <c r="I11" i="4"/>
  <c r="G12" i="4"/>
  <c r="H12" i="4"/>
  <c r="I12" i="4"/>
  <c r="G13" i="4"/>
  <c r="H13" i="4"/>
  <c r="I13" i="4"/>
  <c r="G14" i="4"/>
  <c r="H14" i="4"/>
  <c r="I14" i="4"/>
  <c r="G15" i="4"/>
  <c r="H15" i="4"/>
  <c r="I15" i="4"/>
  <c r="G16" i="4"/>
  <c r="H16" i="4"/>
  <c r="I16" i="4"/>
  <c r="G17" i="4"/>
  <c r="H17" i="4"/>
  <c r="I17" i="4"/>
  <c r="G18" i="4"/>
  <c r="H18" i="4"/>
  <c r="I18" i="4"/>
  <c r="G19" i="4"/>
  <c r="H19" i="4"/>
  <c r="I19" i="4"/>
  <c r="G20" i="4"/>
  <c r="H20" i="4"/>
  <c r="I20" i="4"/>
  <c r="G21" i="4"/>
  <c r="H21" i="4"/>
  <c r="I21" i="4"/>
  <c r="G22" i="4"/>
  <c r="H22" i="4"/>
  <c r="I22" i="4"/>
  <c r="G23" i="4"/>
  <c r="H23" i="4"/>
  <c r="I23" i="4"/>
  <c r="G24" i="4"/>
  <c r="H24" i="4"/>
  <c r="I24" i="4"/>
  <c r="G25" i="4"/>
  <c r="H25" i="4"/>
  <c r="I25" i="4"/>
  <c r="G26" i="4"/>
  <c r="H26" i="4"/>
  <c r="I26" i="4"/>
  <c r="G27" i="4"/>
  <c r="H27" i="4"/>
  <c r="I27" i="4"/>
  <c r="G28" i="4"/>
  <c r="H28" i="4"/>
  <c r="I28" i="4"/>
  <c r="G29" i="4"/>
  <c r="H29" i="4"/>
  <c r="I29" i="4"/>
  <c r="G30" i="4"/>
  <c r="H30" i="4"/>
  <c r="I30" i="4"/>
  <c r="H6" i="4"/>
  <c r="I6" i="4"/>
  <c r="G6" i="4"/>
  <c r="F6" i="4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3" i="3"/>
  <c r="P2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3" i="3"/>
  <c r="L2" i="3" a="1"/>
  <c r="L2" i="3" s="1"/>
  <c r="G4" i="3"/>
  <c r="H4" i="3"/>
  <c r="I4" i="3"/>
  <c r="G5" i="3"/>
  <c r="H5" i="3"/>
  <c r="I5" i="3"/>
  <c r="G6" i="3"/>
  <c r="H6" i="3"/>
  <c r="I6" i="3"/>
  <c r="G7" i="3"/>
  <c r="H7" i="3"/>
  <c r="I7" i="3"/>
  <c r="G8" i="3"/>
  <c r="H8" i="3"/>
  <c r="I8" i="3"/>
  <c r="G9" i="3"/>
  <c r="H9" i="3"/>
  <c r="I9" i="3"/>
  <c r="G10" i="3"/>
  <c r="H10" i="3"/>
  <c r="I10" i="3"/>
  <c r="G11" i="3"/>
  <c r="H11" i="3"/>
  <c r="I11" i="3"/>
  <c r="G12" i="3"/>
  <c r="H12" i="3"/>
  <c r="I12" i="3"/>
  <c r="G13" i="3"/>
  <c r="H13" i="3"/>
  <c r="I13" i="3"/>
  <c r="G14" i="3"/>
  <c r="H14" i="3"/>
  <c r="I14" i="3"/>
  <c r="G15" i="3"/>
  <c r="H15" i="3"/>
  <c r="I15" i="3"/>
  <c r="G16" i="3"/>
  <c r="H16" i="3"/>
  <c r="I16" i="3"/>
  <c r="G17" i="3"/>
  <c r="H17" i="3"/>
  <c r="I17" i="3"/>
  <c r="G18" i="3"/>
  <c r="H18" i="3"/>
  <c r="I18" i="3"/>
  <c r="G19" i="3"/>
  <c r="H19" i="3"/>
  <c r="I19" i="3"/>
  <c r="G20" i="3"/>
  <c r="H20" i="3"/>
  <c r="I20" i="3"/>
  <c r="G21" i="3"/>
  <c r="H21" i="3"/>
  <c r="I21" i="3"/>
  <c r="G22" i="3"/>
  <c r="H22" i="3"/>
  <c r="I22" i="3"/>
  <c r="G23" i="3"/>
  <c r="H23" i="3"/>
  <c r="I23" i="3"/>
  <c r="G24" i="3"/>
  <c r="H24" i="3"/>
  <c r="I24" i="3"/>
  <c r="G25" i="3"/>
  <c r="H25" i="3"/>
  <c r="I25" i="3"/>
  <c r="G26" i="3"/>
  <c r="H26" i="3"/>
  <c r="I26" i="3"/>
  <c r="G27" i="3"/>
  <c r="H27" i="3"/>
  <c r="I27" i="3"/>
  <c r="H3" i="3"/>
  <c r="I3" i="3"/>
  <c r="G3" i="3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4" i="2"/>
  <c r="G5" i="2"/>
  <c r="H5" i="2"/>
  <c r="I5" i="2"/>
  <c r="G6" i="2"/>
  <c r="H6" i="2"/>
  <c r="I6" i="2"/>
  <c r="G7" i="2"/>
  <c r="H7" i="2"/>
  <c r="I7" i="2"/>
  <c r="G8" i="2"/>
  <c r="H8" i="2"/>
  <c r="I8" i="2"/>
  <c r="G9" i="2"/>
  <c r="H9" i="2"/>
  <c r="I9" i="2"/>
  <c r="G10" i="2"/>
  <c r="L3" i="2" s="1" a="1"/>
  <c r="O3" i="2" s="1"/>
  <c r="H10" i="2"/>
  <c r="I10" i="2"/>
  <c r="G11" i="2"/>
  <c r="H11" i="2"/>
  <c r="I11" i="2"/>
  <c r="G12" i="2"/>
  <c r="H12" i="2"/>
  <c r="I12" i="2"/>
  <c r="G13" i="2"/>
  <c r="H13" i="2"/>
  <c r="I13" i="2"/>
  <c r="G14" i="2"/>
  <c r="H14" i="2"/>
  <c r="I14" i="2"/>
  <c r="G15" i="2"/>
  <c r="H15" i="2"/>
  <c r="I15" i="2"/>
  <c r="G16" i="2"/>
  <c r="H16" i="2"/>
  <c r="I16" i="2"/>
  <c r="G17" i="2"/>
  <c r="H17" i="2"/>
  <c r="I17" i="2"/>
  <c r="G18" i="2"/>
  <c r="H18" i="2"/>
  <c r="I18" i="2"/>
  <c r="G19" i="2"/>
  <c r="H19" i="2"/>
  <c r="I19" i="2"/>
  <c r="G20" i="2"/>
  <c r="H20" i="2"/>
  <c r="I20" i="2"/>
  <c r="G21" i="2"/>
  <c r="H21" i="2"/>
  <c r="I21" i="2"/>
  <c r="G22" i="2"/>
  <c r="H22" i="2"/>
  <c r="I22" i="2"/>
  <c r="G23" i="2"/>
  <c r="H23" i="2"/>
  <c r="I23" i="2"/>
  <c r="G24" i="2"/>
  <c r="H24" i="2"/>
  <c r="I24" i="2"/>
  <c r="G25" i="2"/>
  <c r="H25" i="2"/>
  <c r="I25" i="2"/>
  <c r="G26" i="2"/>
  <c r="H26" i="2"/>
  <c r="I26" i="2"/>
  <c r="G27" i="2"/>
  <c r="H27" i="2"/>
  <c r="I27" i="2"/>
  <c r="G28" i="2"/>
  <c r="H28" i="2"/>
  <c r="I28" i="2"/>
  <c r="H4" i="2"/>
  <c r="I4" i="2"/>
  <c r="G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4" i="2"/>
  <c r="N8" i="4" l="1"/>
  <c r="N6" i="4"/>
  <c r="O6" i="4"/>
  <c r="M8" i="4"/>
  <c r="M6" i="4"/>
  <c r="L8" i="4"/>
  <c r="L6" i="4"/>
  <c r="O9" i="4"/>
  <c r="O7" i="4"/>
  <c r="O5" i="4"/>
  <c r="N9" i="4"/>
  <c r="N7" i="4"/>
  <c r="N5" i="4"/>
  <c r="O8" i="4"/>
  <c r="M9" i="4"/>
  <c r="M7" i="4"/>
  <c r="M5" i="4"/>
  <c r="L9" i="4"/>
  <c r="L7" i="4"/>
  <c r="O5" i="3"/>
  <c r="O3" i="3"/>
  <c r="N5" i="3"/>
  <c r="N3" i="3"/>
  <c r="M5" i="3"/>
  <c r="M3" i="3"/>
  <c r="L5" i="3"/>
  <c r="L3" i="3"/>
  <c r="O4" i="3"/>
  <c r="N6" i="3"/>
  <c r="N4" i="3"/>
  <c r="N2" i="3"/>
  <c r="O6" i="3"/>
  <c r="O2" i="3"/>
  <c r="M6" i="3"/>
  <c r="M4" i="3"/>
  <c r="M2" i="3"/>
  <c r="L6" i="3"/>
  <c r="L4" i="3"/>
  <c r="N6" i="2"/>
  <c r="N4" i="2"/>
  <c r="N7" i="2"/>
  <c r="N5" i="2"/>
  <c r="N3" i="2"/>
  <c r="M7" i="2"/>
  <c r="M5" i="2"/>
  <c r="M3" i="2"/>
  <c r="L7" i="2"/>
  <c r="L5" i="2"/>
  <c r="L3" i="2"/>
  <c r="O6" i="2"/>
  <c r="O4" i="2"/>
  <c r="M6" i="2"/>
  <c r="M4" i="2"/>
  <c r="L6" i="2"/>
  <c r="L4" i="2"/>
  <c r="O7" i="2"/>
  <c r="O5" i="2"/>
</calcChain>
</file>

<file path=xl/sharedStrings.xml><?xml version="1.0" encoding="utf-8"?>
<sst xmlns="http://schemas.openxmlformats.org/spreadsheetml/2006/main" count="61" uniqueCount="31">
  <si>
    <t>№ наблюдения</t>
  </si>
  <si>
    <t>y</t>
  </si>
  <si>
    <t>z1</t>
  </si>
  <si>
    <t>Z2</t>
  </si>
  <si>
    <t>z4</t>
  </si>
  <si>
    <r>
      <t>x</t>
    </r>
    <r>
      <rPr>
        <vertAlign val="subscript"/>
        <sz val="14"/>
        <color rgb="FF000000"/>
        <rFont val="Calibri Light"/>
        <family val="2"/>
        <charset val="204"/>
        <scheme val="major"/>
      </rPr>
      <t>1</t>
    </r>
  </si>
  <si>
    <r>
      <t>x</t>
    </r>
    <r>
      <rPr>
        <vertAlign val="subscript"/>
        <sz val="14"/>
        <color rgb="FF000000"/>
        <rFont val="Calibri Light"/>
        <family val="2"/>
        <charset val="204"/>
        <scheme val="major"/>
      </rPr>
      <t>2</t>
    </r>
  </si>
  <si>
    <r>
      <t>x</t>
    </r>
    <r>
      <rPr>
        <vertAlign val="subscript"/>
        <sz val="14"/>
        <color rgb="FF000000"/>
        <rFont val="Calibri Light"/>
        <family val="2"/>
        <charset val="204"/>
        <scheme val="major"/>
      </rPr>
      <t>4</t>
    </r>
  </si>
  <si>
    <r>
      <t>y= a</t>
    </r>
    <r>
      <rPr>
        <vertAlign val="subscript"/>
        <sz val="14"/>
        <color rgb="FF000000"/>
        <rFont val="Calibri Light"/>
        <family val="2"/>
        <charset val="204"/>
        <scheme val="major"/>
      </rPr>
      <t>0</t>
    </r>
    <r>
      <rPr>
        <sz val="14"/>
        <color rgb="FF000000"/>
        <rFont val="Calibri Light"/>
        <family val="2"/>
        <charset val="204"/>
        <scheme val="major"/>
      </rPr>
      <t xml:space="preserve"> + a</t>
    </r>
    <r>
      <rPr>
        <vertAlign val="subscript"/>
        <sz val="14"/>
        <color rgb="FF000000"/>
        <rFont val="Calibri Light"/>
        <family val="2"/>
        <charset val="204"/>
        <scheme val="major"/>
      </rPr>
      <t>1</t>
    </r>
    <r>
      <rPr>
        <sz val="14"/>
        <color rgb="FF000000"/>
        <rFont val="Calibri Light"/>
        <family val="2"/>
        <charset val="204"/>
        <scheme val="major"/>
      </rPr>
      <t xml:space="preserve"> x</t>
    </r>
    <r>
      <rPr>
        <vertAlign val="subscript"/>
        <sz val="14"/>
        <color rgb="FF000000"/>
        <rFont val="Calibri Light"/>
        <family val="2"/>
        <charset val="204"/>
        <scheme val="major"/>
      </rPr>
      <t>1</t>
    </r>
    <r>
      <rPr>
        <vertAlign val="superscript"/>
        <sz val="14"/>
        <color rgb="FF000000"/>
        <rFont val="Calibri Light"/>
        <family val="2"/>
        <charset val="204"/>
        <scheme val="major"/>
      </rPr>
      <t>2</t>
    </r>
    <r>
      <rPr>
        <sz val="14"/>
        <color rgb="FF000000"/>
        <rFont val="Calibri Light"/>
        <family val="2"/>
        <charset val="204"/>
        <scheme val="major"/>
      </rPr>
      <t>+ a</t>
    </r>
    <r>
      <rPr>
        <vertAlign val="subscript"/>
        <sz val="14"/>
        <color rgb="FF000000"/>
        <rFont val="Calibri Light"/>
        <family val="2"/>
        <charset val="204"/>
        <scheme val="major"/>
      </rPr>
      <t>2</t>
    </r>
    <r>
      <rPr>
        <sz val="14"/>
        <color rgb="FF000000"/>
        <rFont val="Calibri Light"/>
        <family val="2"/>
        <charset val="204"/>
        <scheme val="major"/>
      </rPr>
      <t xml:space="preserve"> x</t>
    </r>
    <r>
      <rPr>
        <vertAlign val="subscript"/>
        <sz val="14"/>
        <color rgb="FF000000"/>
        <rFont val="Calibri Light"/>
        <family val="2"/>
        <charset val="204"/>
        <scheme val="major"/>
      </rPr>
      <t>2</t>
    </r>
    <r>
      <rPr>
        <vertAlign val="superscript"/>
        <sz val="14"/>
        <color rgb="FF000000"/>
        <rFont val="Calibri Light"/>
        <family val="2"/>
        <charset val="204"/>
        <scheme val="major"/>
      </rPr>
      <t>2</t>
    </r>
    <r>
      <rPr>
        <sz val="14"/>
        <color rgb="FF000000"/>
        <rFont val="Calibri Light"/>
        <family val="2"/>
        <charset val="204"/>
        <scheme val="major"/>
      </rPr>
      <t xml:space="preserve"> + a</t>
    </r>
    <r>
      <rPr>
        <vertAlign val="subscript"/>
        <sz val="14"/>
        <color rgb="FF000000"/>
        <rFont val="Calibri Light"/>
        <family val="2"/>
        <charset val="204"/>
        <scheme val="major"/>
      </rPr>
      <t>4</t>
    </r>
    <r>
      <rPr>
        <sz val="14"/>
        <color rgb="FF000000"/>
        <rFont val="Calibri Light"/>
        <family val="2"/>
        <charset val="204"/>
        <scheme val="major"/>
      </rPr>
      <t xml:space="preserve"> x</t>
    </r>
    <r>
      <rPr>
        <vertAlign val="subscript"/>
        <sz val="14"/>
        <color rgb="FF000000"/>
        <rFont val="Calibri Light"/>
        <family val="2"/>
        <charset val="204"/>
        <scheme val="major"/>
      </rPr>
      <t>4</t>
    </r>
    <r>
      <rPr>
        <vertAlign val="superscript"/>
        <sz val="14"/>
        <color rgb="FF000000"/>
        <rFont val="Calibri Light"/>
        <family val="2"/>
        <charset val="204"/>
        <scheme val="major"/>
      </rPr>
      <t>2</t>
    </r>
    <r>
      <rPr>
        <sz val="14"/>
        <color rgb="FF000000"/>
        <rFont val="Calibri Light"/>
        <family val="2"/>
        <charset val="204"/>
        <scheme val="major"/>
      </rPr>
      <t xml:space="preserve"> + ɛ</t>
    </r>
  </si>
  <si>
    <t>А0</t>
  </si>
  <si>
    <t>Z1</t>
  </si>
  <si>
    <t>Z3</t>
  </si>
  <si>
    <t>y регр</t>
  </si>
  <si>
    <t>А1</t>
  </si>
  <si>
    <t>А2</t>
  </si>
  <si>
    <t>А3</t>
  </si>
  <si>
    <t>Yрегр</t>
  </si>
  <si>
    <t>A0</t>
  </si>
  <si>
    <t>а0</t>
  </si>
  <si>
    <t>а1</t>
  </si>
  <si>
    <t>а2</t>
  </si>
  <si>
    <t>а3</t>
  </si>
  <si>
    <t>у регр</t>
  </si>
  <si>
    <r>
      <t>y= a</t>
    </r>
    <r>
      <rPr>
        <vertAlign val="subscript"/>
        <sz val="14"/>
        <color rgb="FF000000"/>
        <rFont val="Calibri Light"/>
        <family val="2"/>
        <charset val="204"/>
        <scheme val="major"/>
      </rPr>
      <t>0</t>
    </r>
    <r>
      <rPr>
        <sz val="14"/>
        <color rgb="FF000000"/>
        <rFont val="Calibri Light"/>
        <family val="2"/>
        <charset val="204"/>
        <scheme val="major"/>
      </rPr>
      <t>∙a</t>
    </r>
    <r>
      <rPr>
        <vertAlign val="subscript"/>
        <sz val="14"/>
        <color rgb="FF000000"/>
        <rFont val="Calibri Light"/>
        <family val="2"/>
        <charset val="204"/>
        <scheme val="major"/>
      </rPr>
      <t>1</t>
    </r>
    <r>
      <rPr>
        <vertAlign val="superscript"/>
        <sz val="14"/>
        <color rgb="FF000000"/>
        <rFont val="Calibri Light"/>
        <family val="2"/>
        <charset val="204"/>
        <scheme val="major"/>
      </rPr>
      <t>x1</t>
    </r>
    <r>
      <rPr>
        <sz val="14"/>
        <color rgb="FF000000"/>
        <rFont val="Calibri Light"/>
        <family val="2"/>
        <charset val="204"/>
        <scheme val="major"/>
      </rPr>
      <t>∙a</t>
    </r>
    <r>
      <rPr>
        <vertAlign val="subscript"/>
        <sz val="14"/>
        <color rgb="FF000000"/>
        <rFont val="Calibri Light"/>
        <family val="2"/>
        <charset val="204"/>
        <scheme val="major"/>
      </rPr>
      <t>2</t>
    </r>
    <r>
      <rPr>
        <vertAlign val="superscript"/>
        <sz val="14"/>
        <color rgb="FF000000"/>
        <rFont val="Calibri Light"/>
        <family val="2"/>
        <charset val="204"/>
        <scheme val="major"/>
      </rPr>
      <t>x2</t>
    </r>
    <r>
      <rPr>
        <sz val="14"/>
        <color rgb="FF000000"/>
        <rFont val="Calibri Light"/>
        <family val="2"/>
        <charset val="204"/>
        <scheme val="major"/>
      </rPr>
      <t>∙a</t>
    </r>
    <r>
      <rPr>
        <vertAlign val="subscript"/>
        <sz val="14"/>
        <color rgb="FF000000"/>
        <rFont val="Calibri Light"/>
        <family val="2"/>
        <charset val="204"/>
        <scheme val="major"/>
      </rPr>
      <t>4</t>
    </r>
    <r>
      <rPr>
        <vertAlign val="superscript"/>
        <sz val="14"/>
        <color rgb="FF000000"/>
        <rFont val="Calibri Light"/>
        <family val="2"/>
        <charset val="204"/>
        <scheme val="major"/>
      </rPr>
      <t>x4</t>
    </r>
    <r>
      <rPr>
        <sz val="14"/>
        <color rgb="FF000000"/>
        <rFont val="Calibri Light"/>
        <family val="2"/>
        <charset val="204"/>
        <scheme val="major"/>
      </rPr>
      <t>∙e</t>
    </r>
  </si>
  <si>
    <r>
      <t>ln(y) = ln(a</t>
    </r>
    <r>
      <rPr>
        <vertAlign val="subscript"/>
        <sz val="14"/>
        <color rgb="FF000000"/>
        <rFont val="Calibri Light"/>
        <family val="2"/>
        <charset val="204"/>
        <scheme val="major"/>
      </rPr>
      <t>0</t>
    </r>
    <r>
      <rPr>
        <sz val="14"/>
        <color rgb="FF000000"/>
        <rFont val="Calibri Light"/>
        <family val="2"/>
        <charset val="204"/>
        <scheme val="major"/>
      </rPr>
      <t>) + x</t>
    </r>
    <r>
      <rPr>
        <vertAlign val="subscript"/>
        <sz val="14"/>
        <color rgb="FF000000"/>
        <rFont val="Calibri Light"/>
        <family val="2"/>
        <charset val="204"/>
        <scheme val="major"/>
      </rPr>
      <t>1</t>
    </r>
    <r>
      <rPr>
        <sz val="14"/>
        <color rgb="FF000000"/>
        <rFont val="Calibri Light"/>
        <family val="2"/>
        <charset val="204"/>
        <scheme val="major"/>
      </rPr>
      <t>∙ln(a</t>
    </r>
    <r>
      <rPr>
        <vertAlign val="subscript"/>
        <sz val="14"/>
        <color rgb="FF000000"/>
        <rFont val="Calibri Light"/>
        <family val="2"/>
        <charset val="204"/>
        <scheme val="major"/>
      </rPr>
      <t>1</t>
    </r>
    <r>
      <rPr>
        <sz val="14"/>
        <color rgb="FF000000"/>
        <rFont val="Calibri Light"/>
        <family val="2"/>
        <charset val="204"/>
        <scheme val="major"/>
      </rPr>
      <t>) + x</t>
    </r>
    <r>
      <rPr>
        <vertAlign val="subscript"/>
        <sz val="14"/>
        <color rgb="FF000000"/>
        <rFont val="Calibri Light"/>
        <family val="2"/>
        <charset val="204"/>
        <scheme val="major"/>
      </rPr>
      <t>2</t>
    </r>
    <r>
      <rPr>
        <sz val="14"/>
        <color rgb="FF000000"/>
        <rFont val="Calibri Light"/>
        <family val="2"/>
        <charset val="204"/>
        <scheme val="major"/>
      </rPr>
      <t>∙ln(a</t>
    </r>
    <r>
      <rPr>
        <vertAlign val="subscript"/>
        <sz val="14"/>
        <color rgb="FF000000"/>
        <rFont val="Calibri Light"/>
        <family val="2"/>
        <charset val="204"/>
        <scheme val="major"/>
      </rPr>
      <t>2</t>
    </r>
    <r>
      <rPr>
        <sz val="14"/>
        <color rgb="FF000000"/>
        <rFont val="Calibri Light"/>
        <family val="2"/>
        <charset val="204"/>
        <scheme val="major"/>
      </rPr>
      <t>) + x</t>
    </r>
    <r>
      <rPr>
        <vertAlign val="subscript"/>
        <sz val="14"/>
        <color rgb="FF000000"/>
        <rFont val="Calibri Light"/>
        <family val="2"/>
        <charset val="204"/>
        <scheme val="major"/>
      </rPr>
      <t>4</t>
    </r>
    <r>
      <rPr>
        <sz val="14"/>
        <color rgb="FF000000"/>
        <rFont val="Calibri Light"/>
        <family val="2"/>
        <charset val="204"/>
        <scheme val="major"/>
      </rPr>
      <t>∙ln(a</t>
    </r>
    <r>
      <rPr>
        <vertAlign val="subscript"/>
        <sz val="14"/>
        <color rgb="FF000000"/>
        <rFont val="Calibri Light"/>
        <family val="2"/>
        <charset val="204"/>
        <scheme val="major"/>
      </rPr>
      <t>4</t>
    </r>
    <r>
      <rPr>
        <sz val="14"/>
        <color rgb="FF000000"/>
        <rFont val="Calibri Light"/>
        <family val="2"/>
        <charset val="204"/>
        <scheme val="major"/>
      </rPr>
      <t>) + ln(e)</t>
    </r>
  </si>
  <si>
    <r>
      <t>Y= ln(y),   A</t>
    </r>
    <r>
      <rPr>
        <vertAlign val="subscript"/>
        <sz val="14"/>
        <color rgb="FF000000"/>
        <rFont val="Calibri Light"/>
        <family val="2"/>
        <charset val="204"/>
        <scheme val="major"/>
      </rPr>
      <t xml:space="preserve">0 </t>
    </r>
    <r>
      <rPr>
        <sz val="14"/>
        <color rgb="FF000000"/>
        <rFont val="Calibri Light"/>
        <family val="2"/>
        <charset val="204"/>
        <scheme val="major"/>
      </rPr>
      <t>= ln(a</t>
    </r>
    <r>
      <rPr>
        <vertAlign val="subscript"/>
        <sz val="14"/>
        <color rgb="FF000000"/>
        <rFont val="Calibri Light"/>
        <family val="2"/>
        <charset val="204"/>
        <scheme val="major"/>
      </rPr>
      <t>0</t>
    </r>
    <r>
      <rPr>
        <sz val="14"/>
        <color rgb="FF000000"/>
        <rFont val="Calibri Light"/>
        <family val="2"/>
        <charset val="204"/>
        <scheme val="major"/>
      </rPr>
      <t>),   A</t>
    </r>
    <r>
      <rPr>
        <vertAlign val="subscript"/>
        <sz val="14"/>
        <color rgb="FF000000"/>
        <rFont val="Calibri Light"/>
        <family val="2"/>
        <charset val="204"/>
        <scheme val="major"/>
      </rPr>
      <t>1</t>
    </r>
    <r>
      <rPr>
        <sz val="14"/>
        <color rgb="FF000000"/>
        <rFont val="Calibri Light"/>
        <family val="2"/>
        <charset val="204"/>
        <scheme val="major"/>
      </rPr>
      <t xml:space="preserve"> = ln(a</t>
    </r>
    <r>
      <rPr>
        <vertAlign val="subscript"/>
        <sz val="14"/>
        <color rgb="FF000000"/>
        <rFont val="Calibri Light"/>
        <family val="2"/>
        <charset val="204"/>
        <scheme val="major"/>
      </rPr>
      <t>1</t>
    </r>
    <r>
      <rPr>
        <sz val="14"/>
        <color rgb="FF000000"/>
        <rFont val="Calibri Light"/>
        <family val="2"/>
        <charset val="204"/>
        <scheme val="major"/>
      </rPr>
      <t>),   A</t>
    </r>
    <r>
      <rPr>
        <vertAlign val="subscript"/>
        <sz val="14"/>
        <color rgb="FF000000"/>
        <rFont val="Calibri Light"/>
        <family val="2"/>
        <charset val="204"/>
        <scheme val="major"/>
      </rPr>
      <t>2</t>
    </r>
    <r>
      <rPr>
        <sz val="14"/>
        <color rgb="FF000000"/>
        <rFont val="Calibri Light"/>
        <family val="2"/>
        <charset val="204"/>
        <scheme val="major"/>
      </rPr>
      <t xml:space="preserve"> = ln(a</t>
    </r>
    <r>
      <rPr>
        <vertAlign val="subscript"/>
        <sz val="14"/>
        <color rgb="FF000000"/>
        <rFont val="Calibri Light"/>
        <family val="2"/>
        <charset val="204"/>
        <scheme val="major"/>
      </rPr>
      <t>2</t>
    </r>
    <r>
      <rPr>
        <sz val="14"/>
        <color rgb="FF000000"/>
        <rFont val="Calibri Light"/>
        <family val="2"/>
        <charset val="204"/>
        <scheme val="major"/>
      </rPr>
      <t>),   A</t>
    </r>
    <r>
      <rPr>
        <vertAlign val="subscript"/>
        <sz val="14"/>
        <color rgb="FF000000"/>
        <rFont val="Calibri Light"/>
        <family val="2"/>
        <charset val="204"/>
        <scheme val="major"/>
      </rPr>
      <t>4</t>
    </r>
    <r>
      <rPr>
        <sz val="14"/>
        <color rgb="FF000000"/>
        <rFont val="Calibri Light"/>
        <family val="2"/>
        <charset val="204"/>
        <scheme val="major"/>
      </rPr>
      <t xml:space="preserve"> = ln(a</t>
    </r>
    <r>
      <rPr>
        <vertAlign val="subscript"/>
        <sz val="14"/>
        <color rgb="FF000000"/>
        <rFont val="Calibri Light"/>
        <family val="2"/>
        <charset val="204"/>
        <scheme val="major"/>
      </rPr>
      <t>4</t>
    </r>
    <r>
      <rPr>
        <sz val="14"/>
        <color rgb="FF000000"/>
        <rFont val="Calibri Light"/>
        <family val="2"/>
        <charset val="204"/>
        <scheme val="major"/>
      </rPr>
      <t>),   u = ln(e)</t>
    </r>
  </si>
  <si>
    <t>Y регр</t>
  </si>
  <si>
    <t>Y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</si>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</sst>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Calibri Light"/>
      <family val="2"/>
      <charset val="204"/>
      <scheme val="major"/>
    </font>
    <font>
      <sz val="14"/>
      <color rgb="FF000000"/>
      <name val="Calibri Light"/>
      <family val="2"/>
      <charset val="204"/>
      <scheme val="major"/>
    </font>
    <font>
      <i/>
      <sz val="14"/>
      <color rgb="FF000000"/>
      <name val="Calibri Light"/>
      <family val="2"/>
      <charset val="204"/>
      <scheme val="major"/>
    </font>
    <font>
      <vertAlign val="subscript"/>
      <sz val="14"/>
      <color rgb="FF000000"/>
      <name val="Calibri Light"/>
      <family val="2"/>
      <charset val="204"/>
      <scheme val="major"/>
    </font>
    <font>
      <vertAlign val="superscript"/>
      <sz val="14"/>
      <color rgb="FF000000"/>
      <name val="Calibri Light"/>
      <family val="2"/>
      <charset val="20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/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2" fontId="2" fillId="0" borderId="0" xfId="0" applyNumberFormat="1" applyFont="1" applyBorder="1" applyAlignment="1">
      <alignment horizontal="center" vertical="center" wrapText="1"/>
    </xf>
    <xf numFmtId="170" fontId="2" fillId="0" borderId="0" xfId="0" applyNumberFormat="1" applyFont="1" applyBorder="1" applyAlignment="1">
      <alignment horizontal="center" vertical="center"/>
    </xf>
    <xf numFmtId="170" fontId="1" fillId="0" borderId="0" xfId="0" applyNumberFormat="1" applyFont="1" applyBorder="1"/>
    <xf numFmtId="170" fontId="2" fillId="0" borderId="0" xfId="0" applyNumberFormat="1" applyFont="1" applyBorder="1" applyAlignment="1">
      <alignment vertical="center"/>
    </xf>
    <xf numFmtId="170" fontId="2" fillId="0" borderId="0" xfId="0" applyNumberFormat="1" applyFont="1" applyBorder="1" applyAlignment="1">
      <alignment horizontal="center" vertical="center" wrapText="1"/>
    </xf>
    <xf numFmtId="170" fontId="1" fillId="0" borderId="0" xfId="0" applyNumberFormat="1" applyFont="1" applyBorder="1" applyAlignment="1">
      <alignment vertical="center"/>
    </xf>
    <xf numFmtId="170" fontId="1" fillId="0" borderId="0" xfId="0" applyNumberFormat="1" applyFont="1" applyBorder="1" applyAlignment="1">
      <alignment horizontal="center" vertical="center"/>
    </xf>
    <xf numFmtId="170" fontId="1" fillId="2" borderId="0" xfId="0" applyNumberFormat="1" applyFont="1" applyFill="1" applyBorder="1"/>
    <xf numFmtId="0" fontId="3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/>
    <xf numFmtId="0" fontId="2" fillId="2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342900</xdr:colOff>
      <xdr:row>6</xdr:row>
      <xdr:rowOff>200660</xdr:rowOff>
    </xdr:from>
    <xdr:ext cx="1679498" cy="2270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SpPr txBox="1"/>
          </xdr:nvSpPr>
          <xdr:spPr>
            <a:xfrm>
              <a:off x="7048500" y="1635760"/>
              <a:ext cx="1679498" cy="2270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400" b="0" i="0">
                            <a:latin typeface="Cambria Math" panose="02040503050406030204" pitchFamily="18" charset="0"/>
                          </a:rPr>
                          <m:t>y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400" b="0" i="0">
                            <a:latin typeface="Cambria Math" panose="02040503050406030204" pitchFamily="18" charset="0"/>
                          </a:rPr>
                          <m:t>t</m:t>
                        </m:r>
                      </m:sub>
                    </m:sSub>
                    <m:r>
                      <a:rPr lang="en-US" sz="1400" b="0" i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400" b="0" i="0">
                            <a:latin typeface="Cambria Math" panose="02040503050406030204" pitchFamily="18" charset="0"/>
                          </a:rPr>
                          <m:t>a</m:t>
                        </m:r>
                      </m:e>
                      <m:sub>
                        <m:r>
                          <a:rPr lang="en-US" sz="1400" b="0" i="0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sSubSup>
                      <m:sSub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n-US" sz="1400" b="0" i="0">
                            <a:latin typeface="Cambria Math" panose="02040503050406030204" pitchFamily="18" charset="0"/>
                          </a:rPr>
                          <m:t>x</m:t>
                        </m:r>
                      </m:e>
                      <m:sub>
                        <m:r>
                          <a:rPr lang="en-US" sz="1400" b="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m:rPr>
                            <m:sty m:val="p"/>
                          </m:rPr>
                          <a:rPr lang="en-US" sz="1400" b="0" i="0">
                            <a:latin typeface="Cambria Math" panose="02040503050406030204" pitchFamily="18" charset="0"/>
                          </a:rPr>
                          <m:t>a</m:t>
                        </m:r>
                        <m:r>
                          <a:rPr lang="en-US" sz="1400" b="0" i="0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</m:sSubSup>
                    <m:r>
                      <a:rPr lang="en-US" sz="1400" b="0" i="0">
                        <a:latin typeface="Cambria Math" panose="02040503050406030204" pitchFamily="18" charset="0"/>
                      </a:rPr>
                      <m:t>∗</m:t>
                    </m:r>
                    <m:sSubSup>
                      <m:sSub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n-US" sz="1400" b="0" i="0">
                            <a:latin typeface="Cambria Math" panose="02040503050406030204" pitchFamily="18" charset="0"/>
                          </a:rPr>
                          <m:t>x</m:t>
                        </m:r>
                      </m:e>
                      <m:sub>
                        <m:r>
                          <a:rPr lang="en-US" sz="14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m:rPr>
                            <m:sty m:val="p"/>
                          </m:rPr>
                          <a:rPr lang="en-US" sz="1400" b="0" i="0">
                            <a:latin typeface="Cambria Math" panose="02040503050406030204" pitchFamily="18" charset="0"/>
                          </a:rPr>
                          <m:t>a</m:t>
                        </m:r>
                        <m:r>
                          <a:rPr lang="en-US" sz="14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US" sz="1400" b="0" i="0">
                        <a:latin typeface="Cambria Math" panose="02040503050406030204" pitchFamily="18" charset="0"/>
                      </a:rPr>
                      <m:t>∗</m:t>
                    </m:r>
                    <m:sSubSup>
                      <m:sSub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n-US" sz="1400" b="0" i="0">
                            <a:latin typeface="Cambria Math" panose="02040503050406030204" pitchFamily="18" charset="0"/>
                          </a:rPr>
                          <m:t>x</m:t>
                        </m:r>
                      </m:e>
                      <m:sub>
                        <m:r>
                          <a:rPr lang="en-US" sz="1400" b="0" i="0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  <m:sup>
                        <m:r>
                          <m:rPr>
                            <m:sty m:val="p"/>
                          </m:rPr>
                          <a:rPr lang="en-US" sz="1400" b="0" i="0">
                            <a:latin typeface="Cambria Math" panose="02040503050406030204" pitchFamily="18" charset="0"/>
                          </a:rPr>
                          <m:t>a</m:t>
                        </m:r>
                        <m:r>
                          <a:rPr lang="en-US" sz="1400" b="0" i="0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bSup>
                  </m:oMath>
                </m:oMathPara>
              </a14:m>
              <a:endParaRPr lang="ru-RU" sz="1400" i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C83B610-AFE1-172E-B729-2575A31C5D1D}"/>
                </a:ext>
              </a:extLst>
            </xdr:cNvPr>
            <xdr:cNvSpPr txBox="1"/>
          </xdr:nvSpPr>
          <xdr:spPr>
            <a:xfrm>
              <a:off x="7048500" y="1635760"/>
              <a:ext cx="1679498" cy="2270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y</a:t>
              </a:r>
              <a:r>
                <a:rPr lang="ru-RU" sz="1400" b="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t=a_0 x_1^a1∗x_2^a2∗x_4^a4</a:t>
              </a:r>
              <a:endParaRPr lang="ru-RU" sz="1400" i="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5</xdr:col>
          <xdr:colOff>139700</xdr:colOff>
          <xdr:row>2</xdr:row>
          <xdr:rowOff>127000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0</xdr:rowOff>
    </xdr:from>
    <xdr:to>
      <xdr:col>8</xdr:col>
      <xdr:colOff>527337</xdr:colOff>
      <xdr:row>45</xdr:row>
      <xdr:rowOff>44670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41EE58F-8DDD-4064-91BF-5F1FDC711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343650"/>
          <a:ext cx="5581937" cy="427377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9</xdr:col>
      <xdr:colOff>108258</xdr:colOff>
      <xdr:row>66</xdr:row>
      <xdr:rowOff>57382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E9779B2-9017-454A-83BE-DEE6EE238B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042650"/>
          <a:ext cx="6001058" cy="4521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openxmlformats.org/officeDocument/2006/relationships/image" Target="../media/image1.wmf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zoomScale="69" workbookViewId="0">
      <selection activeCell="G7" sqref="G7"/>
    </sheetView>
  </sheetViews>
  <sheetFormatPr defaultRowHeight="18.5" x14ac:dyDescent="0.45"/>
  <cols>
    <col min="1" max="16384" width="8.7265625" style="2"/>
  </cols>
  <sheetData>
    <row r="1" spans="1:5" ht="55.5" x14ac:dyDescent="0.45">
      <c r="A1" s="3" t="s">
        <v>0</v>
      </c>
      <c r="B1" s="3" t="s">
        <v>1</v>
      </c>
      <c r="C1" s="3" t="s">
        <v>5</v>
      </c>
      <c r="D1" s="3" t="s">
        <v>6</v>
      </c>
      <c r="E1" s="3" t="s">
        <v>7</v>
      </c>
    </row>
    <row r="2" spans="1:5" x14ac:dyDescent="0.45">
      <c r="A2" s="3">
        <v>1</v>
      </c>
      <c r="B2" s="3">
        <v>10.4</v>
      </c>
      <c r="C2" s="3">
        <v>865</v>
      </c>
      <c r="D2" s="3">
        <v>651</v>
      </c>
      <c r="E2" s="3">
        <v>4.2</v>
      </c>
    </row>
    <row r="3" spans="1:5" x14ac:dyDescent="0.45">
      <c r="A3" s="3">
        <v>2</v>
      </c>
      <c r="B3" s="3">
        <v>19.7</v>
      </c>
      <c r="C3" s="3">
        <v>9571</v>
      </c>
      <c r="D3" s="3">
        <v>865</v>
      </c>
      <c r="E3" s="3">
        <v>13.1</v>
      </c>
    </row>
    <row r="4" spans="1:5" x14ac:dyDescent="0.45">
      <c r="A4" s="3">
        <v>3</v>
      </c>
      <c r="B4" s="3">
        <v>17.7</v>
      </c>
      <c r="C4" s="3">
        <v>1334</v>
      </c>
      <c r="D4" s="3">
        <v>915</v>
      </c>
      <c r="E4" s="3">
        <v>4</v>
      </c>
    </row>
    <row r="5" spans="1:5" x14ac:dyDescent="0.45">
      <c r="A5" s="3">
        <v>4</v>
      </c>
      <c r="B5" s="3">
        <v>17.5</v>
      </c>
      <c r="C5" s="3">
        <v>6944</v>
      </c>
      <c r="D5" s="3">
        <v>944</v>
      </c>
      <c r="E5" s="3">
        <v>5.6</v>
      </c>
    </row>
    <row r="6" spans="1:5" x14ac:dyDescent="0.45">
      <c r="A6" s="3">
        <v>5</v>
      </c>
      <c r="B6" s="3">
        <v>13.1</v>
      </c>
      <c r="C6" s="3">
        <v>4425</v>
      </c>
      <c r="D6" s="3">
        <v>1084</v>
      </c>
      <c r="E6" s="3">
        <v>4.0999999999999996</v>
      </c>
    </row>
    <row r="7" spans="1:5" x14ac:dyDescent="0.45">
      <c r="A7" s="3">
        <v>6</v>
      </c>
      <c r="B7" s="3">
        <v>14.4</v>
      </c>
      <c r="C7" s="3">
        <v>4662</v>
      </c>
      <c r="D7" s="3">
        <v>1260</v>
      </c>
      <c r="E7" s="3">
        <v>7.3</v>
      </c>
    </row>
    <row r="8" spans="1:5" x14ac:dyDescent="0.45">
      <c r="A8" s="3">
        <v>7</v>
      </c>
      <c r="B8" s="3">
        <v>15.1</v>
      </c>
      <c r="C8" s="3">
        <v>2100</v>
      </c>
      <c r="D8" s="3">
        <v>1212</v>
      </c>
      <c r="E8" s="3">
        <v>8.6999999999999993</v>
      </c>
    </row>
    <row r="9" spans="1:5" x14ac:dyDescent="0.45">
      <c r="A9" s="3">
        <v>8</v>
      </c>
      <c r="B9" s="3">
        <v>11.9</v>
      </c>
      <c r="C9" s="3">
        <v>1215</v>
      </c>
      <c r="D9" s="3">
        <v>625</v>
      </c>
      <c r="E9" s="3">
        <v>6.6</v>
      </c>
    </row>
    <row r="10" spans="1:5" x14ac:dyDescent="0.45">
      <c r="A10" s="3">
        <v>9</v>
      </c>
      <c r="B10" s="3">
        <v>13.9</v>
      </c>
      <c r="C10" s="3">
        <v>5191</v>
      </c>
      <c r="D10" s="3">
        <v>1795</v>
      </c>
      <c r="E10" s="3">
        <v>10.1</v>
      </c>
    </row>
    <row r="11" spans="1:5" x14ac:dyDescent="0.45">
      <c r="A11" s="3">
        <v>10</v>
      </c>
      <c r="B11" s="3">
        <v>19.5</v>
      </c>
      <c r="C11" s="3">
        <v>4965</v>
      </c>
      <c r="D11" s="3">
        <v>2851</v>
      </c>
      <c r="E11" s="3">
        <v>12</v>
      </c>
    </row>
    <row r="12" spans="1:5" x14ac:dyDescent="0.45">
      <c r="A12" s="3">
        <v>11</v>
      </c>
      <c r="B12" s="3">
        <v>14.5</v>
      </c>
      <c r="C12" s="3">
        <v>2067</v>
      </c>
      <c r="D12" s="3">
        <v>1156</v>
      </c>
      <c r="E12" s="3">
        <v>9.1999999999999993</v>
      </c>
    </row>
    <row r="13" spans="1:5" x14ac:dyDescent="0.45">
      <c r="A13" s="3">
        <v>12</v>
      </c>
      <c r="B13" s="3">
        <v>12.5</v>
      </c>
      <c r="C13" s="3">
        <v>2262</v>
      </c>
      <c r="D13" s="3">
        <v>1040</v>
      </c>
      <c r="E13" s="3">
        <v>3</v>
      </c>
    </row>
    <row r="14" spans="1:5" x14ac:dyDescent="0.45">
      <c r="A14" s="3">
        <v>13</v>
      </c>
      <c r="B14" s="3">
        <v>19.8</v>
      </c>
      <c r="C14" s="3">
        <v>3210</v>
      </c>
      <c r="D14" s="3">
        <v>1421</v>
      </c>
      <c r="E14" s="3">
        <v>10.9</v>
      </c>
    </row>
    <row r="15" spans="1:5" x14ac:dyDescent="0.45">
      <c r="A15" s="3">
        <v>14</v>
      </c>
      <c r="B15" s="3">
        <v>19.600000000000001</v>
      </c>
      <c r="C15" s="3">
        <v>5719</v>
      </c>
      <c r="D15" s="3">
        <v>1872</v>
      </c>
      <c r="E15" s="3">
        <v>7.3</v>
      </c>
    </row>
    <row r="16" spans="1:5" x14ac:dyDescent="0.45">
      <c r="A16" s="3">
        <v>15</v>
      </c>
      <c r="B16" s="3">
        <v>18.7</v>
      </c>
      <c r="C16" s="3">
        <v>6334</v>
      </c>
      <c r="D16" s="3">
        <v>1446</v>
      </c>
      <c r="E16" s="3">
        <v>9.1999999999999993</v>
      </c>
    </row>
    <row r="17" spans="1:5" x14ac:dyDescent="0.45">
      <c r="A17" s="3">
        <v>16</v>
      </c>
      <c r="B17" s="3">
        <v>14.8</v>
      </c>
      <c r="C17" s="3">
        <v>3841</v>
      </c>
      <c r="D17" s="3">
        <v>1320</v>
      </c>
      <c r="E17" s="3">
        <v>8.9</v>
      </c>
    </row>
    <row r="18" spans="1:5" x14ac:dyDescent="0.45">
      <c r="A18" s="3">
        <v>17</v>
      </c>
      <c r="B18" s="3">
        <v>10.1</v>
      </c>
      <c r="C18" s="3">
        <v>1320</v>
      </c>
      <c r="D18" s="3">
        <v>781</v>
      </c>
      <c r="E18" s="3">
        <v>3.5</v>
      </c>
    </row>
    <row r="19" spans="1:5" x14ac:dyDescent="0.45">
      <c r="A19" s="3">
        <v>18</v>
      </c>
      <c r="B19" s="3">
        <v>15.8</v>
      </c>
      <c r="C19" s="3">
        <v>2148</v>
      </c>
      <c r="D19" s="3">
        <v>1340</v>
      </c>
      <c r="E19" s="3">
        <v>9.6</v>
      </c>
    </row>
    <row r="20" spans="1:5" x14ac:dyDescent="0.45">
      <c r="A20" s="3">
        <v>19</v>
      </c>
      <c r="B20" s="3">
        <v>17.600000000000001</v>
      </c>
      <c r="C20" s="3">
        <v>6509</v>
      </c>
      <c r="D20" s="3">
        <v>1242</v>
      </c>
      <c r="E20" s="3">
        <v>8.5</v>
      </c>
    </row>
    <row r="21" spans="1:5" x14ac:dyDescent="0.45">
      <c r="A21" s="3">
        <v>20</v>
      </c>
      <c r="B21" s="3">
        <v>14.3</v>
      </c>
      <c r="C21" s="3">
        <v>2485</v>
      </c>
      <c r="D21" s="3">
        <v>1098</v>
      </c>
      <c r="E21" s="3">
        <v>10.8</v>
      </c>
    </row>
    <row r="22" spans="1:5" x14ac:dyDescent="0.45">
      <c r="A22" s="3">
        <v>21</v>
      </c>
      <c r="B22" s="3">
        <v>19.100000000000001</v>
      </c>
      <c r="C22" s="3">
        <v>5322</v>
      </c>
      <c r="D22" s="3">
        <v>1488</v>
      </c>
      <c r="E22" s="3">
        <v>8.8000000000000007</v>
      </c>
    </row>
    <row r="23" spans="1:5" x14ac:dyDescent="0.45">
      <c r="A23" s="3">
        <v>22</v>
      </c>
      <c r="B23" s="3">
        <v>11.5</v>
      </c>
      <c r="C23" s="3">
        <v>1648</v>
      </c>
      <c r="D23" s="3">
        <v>596</v>
      </c>
      <c r="E23" s="3">
        <v>5.8</v>
      </c>
    </row>
    <row r="24" spans="1:5" x14ac:dyDescent="0.45">
      <c r="A24" s="3">
        <v>23</v>
      </c>
      <c r="B24" s="3">
        <v>18.8</v>
      </c>
      <c r="C24" s="3">
        <v>7546</v>
      </c>
      <c r="D24" s="3">
        <v>1255</v>
      </c>
      <c r="E24" s="3">
        <v>6.9</v>
      </c>
    </row>
    <row r="25" spans="1:5" x14ac:dyDescent="0.45">
      <c r="A25" s="3">
        <v>24</v>
      </c>
      <c r="B25" s="3">
        <v>16.2</v>
      </c>
      <c r="C25" s="3">
        <v>3654</v>
      </c>
      <c r="D25" s="3">
        <v>2149</v>
      </c>
      <c r="E25" s="3">
        <v>9.8000000000000007</v>
      </c>
    </row>
    <row r="26" spans="1:5" x14ac:dyDescent="0.45">
      <c r="A26" s="3">
        <v>25</v>
      </c>
      <c r="B26" s="3">
        <v>18.899999999999999</v>
      </c>
      <c r="C26" s="3">
        <v>5128</v>
      </c>
      <c r="D26" s="3">
        <v>1953</v>
      </c>
      <c r="E26" s="3">
        <v>10.3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1F64C-4125-4C24-8B62-89BFEA7363C6}">
  <dimension ref="A1:O28"/>
  <sheetViews>
    <sheetView zoomScale="64" workbookViewId="0">
      <selection activeCell="J3" sqref="J3:J28"/>
    </sheetView>
  </sheetViews>
  <sheetFormatPr defaultRowHeight="18.5" x14ac:dyDescent="0.45"/>
  <cols>
    <col min="1" max="4" width="8.81640625" style="5" bestFit="1" customWidth="1"/>
    <col min="5" max="5" width="8.7265625" style="5"/>
    <col min="6" max="6" width="8.81640625" style="5" bestFit="1" customWidth="1"/>
    <col min="7" max="7" width="17.1796875" style="5" customWidth="1"/>
    <col min="8" max="8" width="9.90625" style="5" bestFit="1" customWidth="1"/>
    <col min="9" max="9" width="8" style="5" bestFit="1" customWidth="1"/>
    <col min="10" max="10" width="8.81640625" style="5" customWidth="1"/>
    <col min="11" max="11" width="8.7265625" style="5"/>
    <col min="12" max="12" width="8.90625" style="5" bestFit="1" customWidth="1"/>
    <col min="13" max="13" width="15.08984375" style="5" bestFit="1" customWidth="1"/>
    <col min="14" max="14" width="11.81640625" style="5" customWidth="1"/>
    <col min="15" max="15" width="12.1796875" style="5" bestFit="1" customWidth="1"/>
    <col min="16" max="16" width="9" style="5" bestFit="1" customWidth="1"/>
    <col min="17" max="16384" width="8.7265625" style="5"/>
  </cols>
  <sheetData>
    <row r="1" spans="1:15" ht="21" x14ac:dyDescent="0.45">
      <c r="A1" s="8" t="s">
        <v>8</v>
      </c>
      <c r="B1" s="8"/>
      <c r="C1" s="8"/>
      <c r="D1" s="8"/>
      <c r="E1" s="8"/>
      <c r="F1" s="8"/>
    </row>
    <row r="2" spans="1:15" x14ac:dyDescent="0.45">
      <c r="L2" s="5" t="s">
        <v>11</v>
      </c>
      <c r="M2" s="5" t="s">
        <v>3</v>
      </c>
      <c r="N2" s="5" t="s">
        <v>10</v>
      </c>
      <c r="O2" s="5" t="s">
        <v>9</v>
      </c>
    </row>
    <row r="3" spans="1:15" ht="20.5" x14ac:dyDescent="0.45">
      <c r="A3" s="3" t="s">
        <v>1</v>
      </c>
      <c r="B3" s="3" t="s">
        <v>5</v>
      </c>
      <c r="C3" s="3" t="s">
        <v>6</v>
      </c>
      <c r="D3" s="3" t="s">
        <v>7</v>
      </c>
      <c r="F3" s="3" t="s">
        <v>1</v>
      </c>
      <c r="G3" s="3" t="s">
        <v>2</v>
      </c>
      <c r="H3" s="3" t="s">
        <v>3</v>
      </c>
      <c r="I3" s="3" t="s">
        <v>4</v>
      </c>
      <c r="J3" s="21" t="s">
        <v>12</v>
      </c>
      <c r="L3" s="1">
        <f t="array" ref="L3:O7">LINEST(F4:F28,G4:I28,TRUE,TRUE)</f>
        <v>1.3266690868567927E-2</v>
      </c>
      <c r="M3" s="1">
        <v>6.1519604475008293E-7</v>
      </c>
      <c r="N3" s="1">
        <v>7.2999683994714895E-8</v>
      </c>
      <c r="O3" s="5">
        <v>12.143462594219391</v>
      </c>
    </row>
    <row r="4" spans="1:15" x14ac:dyDescent="0.45">
      <c r="A4" s="3">
        <v>10.4</v>
      </c>
      <c r="B4" s="3">
        <v>865</v>
      </c>
      <c r="C4" s="3">
        <v>651</v>
      </c>
      <c r="D4" s="3">
        <v>4.2</v>
      </c>
      <c r="F4" s="3">
        <f>A4</f>
        <v>10.4</v>
      </c>
      <c r="G4" s="3">
        <f>B4^2</f>
        <v>748225</v>
      </c>
      <c r="H4" s="3">
        <f t="shared" ref="H4:I4" si="0">C4^2</f>
        <v>423801</v>
      </c>
      <c r="I4" s="3">
        <f t="shared" si="0"/>
        <v>17.64</v>
      </c>
      <c r="J4" s="21">
        <f>$O$3+$N$3*G4+$M$3*H4+$L$3*I4</f>
        <v>12.692827908659005</v>
      </c>
      <c r="L4" s="5">
        <v>1.3044501374228506E-2</v>
      </c>
      <c r="M4" s="5">
        <v>3.0355767304535526E-7</v>
      </c>
      <c r="N4" s="5">
        <v>2.2099666264507454E-8</v>
      </c>
      <c r="O4" s="5">
        <v>0.85675102768117184</v>
      </c>
    </row>
    <row r="5" spans="1:15" x14ac:dyDescent="0.45">
      <c r="A5" s="3">
        <v>19.7</v>
      </c>
      <c r="B5" s="3">
        <v>9571</v>
      </c>
      <c r="C5" s="3">
        <v>865</v>
      </c>
      <c r="D5" s="3">
        <v>13.1</v>
      </c>
      <c r="F5" s="3">
        <f t="shared" ref="F5:F28" si="1">A5</f>
        <v>19.7</v>
      </c>
      <c r="G5" s="3">
        <f t="shared" ref="G5:G28" si="2">B5^2</f>
        <v>91604041</v>
      </c>
      <c r="H5" s="3">
        <f t="shared" ref="H5:H28" si="3">C5^2</f>
        <v>748225</v>
      </c>
      <c r="I5" s="3">
        <f t="shared" ref="I5:I28" si="4">D5^2</f>
        <v>171.60999999999999</v>
      </c>
      <c r="J5" s="21">
        <f t="shared" ref="J5:J28" si="5">$O$3+$N$3*G5+$M$3*H5+$L$3*I5</f>
        <v>21.567530520396375</v>
      </c>
      <c r="L5" s="5">
        <v>0.58837878595624693</v>
      </c>
      <c r="M5" s="5">
        <v>2.1309708104399259</v>
      </c>
      <c r="N5" s="5" t="e">
        <v>#N/A</v>
      </c>
      <c r="O5" s="5" t="e">
        <v>#N/A</v>
      </c>
    </row>
    <row r="6" spans="1:15" x14ac:dyDescent="0.45">
      <c r="A6" s="3">
        <v>17.7</v>
      </c>
      <c r="B6" s="3">
        <v>1334</v>
      </c>
      <c r="C6" s="3">
        <v>915</v>
      </c>
      <c r="D6" s="3">
        <v>4</v>
      </c>
      <c r="F6" s="3">
        <f t="shared" si="1"/>
        <v>17.7</v>
      </c>
      <c r="G6" s="3">
        <f t="shared" si="2"/>
        <v>1779556</v>
      </c>
      <c r="H6" s="3">
        <f t="shared" si="3"/>
        <v>837225</v>
      </c>
      <c r="I6" s="3">
        <f t="shared" si="4"/>
        <v>16</v>
      </c>
      <c r="J6" s="21">
        <f t="shared" si="5"/>
        <v>13.000694182333266</v>
      </c>
      <c r="L6" s="5">
        <v>10.005926228223839</v>
      </c>
      <c r="M6" s="5">
        <v>21</v>
      </c>
      <c r="N6" s="5" t="e">
        <v>#N/A</v>
      </c>
      <c r="O6" s="5" t="e">
        <v>#N/A</v>
      </c>
    </row>
    <row r="7" spans="1:15" x14ac:dyDescent="0.45">
      <c r="A7" s="3">
        <v>17.5</v>
      </c>
      <c r="B7" s="3">
        <v>6944</v>
      </c>
      <c r="C7" s="3">
        <v>944</v>
      </c>
      <c r="D7" s="3">
        <v>5.6</v>
      </c>
      <c r="F7" s="3">
        <f t="shared" si="1"/>
        <v>17.5</v>
      </c>
      <c r="G7" s="3">
        <f t="shared" si="2"/>
        <v>48219136</v>
      </c>
      <c r="H7" s="3">
        <f t="shared" si="3"/>
        <v>891136</v>
      </c>
      <c r="I7" s="3">
        <f t="shared" si="4"/>
        <v>31.359999999999996</v>
      </c>
      <c r="J7" s="21">
        <f t="shared" si="5"/>
        <v>16.627711052890273</v>
      </c>
      <c r="L7" s="5">
        <v>136.31183150611321</v>
      </c>
      <c r="M7" s="5">
        <v>95.361768493886885</v>
      </c>
      <c r="N7" s="5" t="e">
        <v>#N/A</v>
      </c>
      <c r="O7" s="5" t="e">
        <v>#N/A</v>
      </c>
    </row>
    <row r="8" spans="1:15" x14ac:dyDescent="0.45">
      <c r="A8" s="3">
        <v>13.1</v>
      </c>
      <c r="B8" s="3">
        <v>4425</v>
      </c>
      <c r="C8" s="3">
        <v>1084</v>
      </c>
      <c r="D8" s="3">
        <v>4.0999999999999996</v>
      </c>
      <c r="F8" s="3">
        <f t="shared" si="1"/>
        <v>13.1</v>
      </c>
      <c r="G8" s="3">
        <f t="shared" si="2"/>
        <v>19580625</v>
      </c>
      <c r="H8" s="3">
        <f t="shared" si="3"/>
        <v>1175056</v>
      </c>
      <c r="I8" s="3">
        <f t="shared" si="4"/>
        <v>16.809999999999999</v>
      </c>
      <c r="J8" s="21">
        <f t="shared" si="5"/>
        <v>14.518744908698885</v>
      </c>
    </row>
    <row r="9" spans="1:15" x14ac:dyDescent="0.45">
      <c r="A9" s="3">
        <v>14.4</v>
      </c>
      <c r="B9" s="3">
        <v>4662</v>
      </c>
      <c r="C9" s="3">
        <v>1260</v>
      </c>
      <c r="D9" s="3">
        <v>7.3</v>
      </c>
      <c r="F9" s="3">
        <f t="shared" si="1"/>
        <v>14.4</v>
      </c>
      <c r="G9" s="3">
        <f t="shared" si="2"/>
        <v>21734244</v>
      </c>
      <c r="H9" s="3">
        <f t="shared" si="3"/>
        <v>1587600</v>
      </c>
      <c r="I9" s="3">
        <f t="shared" si="4"/>
        <v>53.29</v>
      </c>
      <c r="J9" s="21">
        <f t="shared" si="5"/>
        <v>15.413722735114636</v>
      </c>
    </row>
    <row r="10" spans="1:15" x14ac:dyDescent="0.45">
      <c r="A10" s="3">
        <v>15.1</v>
      </c>
      <c r="B10" s="3">
        <v>2100</v>
      </c>
      <c r="C10" s="3">
        <v>1212</v>
      </c>
      <c r="D10" s="3">
        <v>8.6999999999999993</v>
      </c>
      <c r="F10" s="3">
        <f t="shared" si="1"/>
        <v>15.1</v>
      </c>
      <c r="G10" s="3">
        <f t="shared" si="2"/>
        <v>4410000</v>
      </c>
      <c r="H10" s="3">
        <f t="shared" si="3"/>
        <v>1468944</v>
      </c>
      <c r="I10" s="3">
        <f t="shared" si="4"/>
        <v>75.689999999999984</v>
      </c>
      <c r="J10" s="21">
        <f t="shared" si="5"/>
        <v>14.373235571237355</v>
      </c>
    </row>
    <row r="11" spans="1:15" x14ac:dyDescent="0.45">
      <c r="A11" s="3">
        <v>11.9</v>
      </c>
      <c r="B11" s="3">
        <v>1215</v>
      </c>
      <c r="C11" s="3">
        <v>625</v>
      </c>
      <c r="D11" s="3">
        <v>6.6</v>
      </c>
      <c r="F11" s="3">
        <f t="shared" si="1"/>
        <v>11.9</v>
      </c>
      <c r="G11" s="3">
        <f t="shared" si="2"/>
        <v>1476225</v>
      </c>
      <c r="H11" s="3">
        <f t="shared" si="3"/>
        <v>390625</v>
      </c>
      <c r="I11" s="3">
        <f t="shared" si="4"/>
        <v>43.559999999999995</v>
      </c>
      <c r="J11" s="21">
        <f t="shared" si="5"/>
        <v>13.06943456193981</v>
      </c>
    </row>
    <row r="12" spans="1:15" x14ac:dyDescent="0.45">
      <c r="A12" s="3">
        <v>13.9</v>
      </c>
      <c r="B12" s="3">
        <v>5191</v>
      </c>
      <c r="C12" s="3">
        <v>1795</v>
      </c>
      <c r="D12" s="3">
        <v>10.1</v>
      </c>
      <c r="F12" s="3">
        <f t="shared" si="1"/>
        <v>13.9</v>
      </c>
      <c r="G12" s="3">
        <f t="shared" si="2"/>
        <v>26946481</v>
      </c>
      <c r="H12" s="3">
        <f t="shared" si="3"/>
        <v>3222025</v>
      </c>
      <c r="I12" s="3">
        <f t="shared" si="4"/>
        <v>102.00999999999999</v>
      </c>
      <c r="J12" s="21">
        <f t="shared" si="5"/>
        <v>17.446059363577479</v>
      </c>
    </row>
    <row r="13" spans="1:15" x14ac:dyDescent="0.45">
      <c r="A13" s="3">
        <v>19.5</v>
      </c>
      <c r="B13" s="3">
        <v>4965</v>
      </c>
      <c r="C13" s="3">
        <v>2851</v>
      </c>
      <c r="D13" s="3">
        <v>12</v>
      </c>
      <c r="F13" s="3">
        <f t="shared" si="1"/>
        <v>19.5</v>
      </c>
      <c r="G13" s="3">
        <f t="shared" si="2"/>
        <v>24651225</v>
      </c>
      <c r="H13" s="3">
        <f t="shared" si="3"/>
        <v>8128201</v>
      </c>
      <c r="I13" s="3">
        <f t="shared" si="4"/>
        <v>144</v>
      </c>
      <c r="J13" s="21">
        <f t="shared" si="5"/>
        <v>20.853834820509459</v>
      </c>
    </row>
    <row r="14" spans="1:15" x14ac:dyDescent="0.45">
      <c r="A14" s="3">
        <v>14.5</v>
      </c>
      <c r="B14" s="3">
        <v>2067</v>
      </c>
      <c r="C14" s="3">
        <v>1156</v>
      </c>
      <c r="D14" s="3">
        <v>9.1999999999999993</v>
      </c>
      <c r="F14" s="3">
        <f t="shared" si="1"/>
        <v>14.5</v>
      </c>
      <c r="G14" s="3">
        <f t="shared" si="2"/>
        <v>4272489</v>
      </c>
      <c r="H14" s="3">
        <f t="shared" si="3"/>
        <v>1336336</v>
      </c>
      <c r="I14" s="3">
        <f t="shared" si="4"/>
        <v>84.639999999999986</v>
      </c>
      <c r="J14" s="21">
        <f t="shared" si="5"/>
        <v>14.400354277863023</v>
      </c>
    </row>
    <row r="15" spans="1:15" x14ac:dyDescent="0.45">
      <c r="A15" s="3">
        <v>12.5</v>
      </c>
      <c r="B15" s="3">
        <v>2262</v>
      </c>
      <c r="C15" s="3">
        <v>1040</v>
      </c>
      <c r="D15" s="3">
        <v>3</v>
      </c>
      <c r="F15" s="3">
        <f t="shared" si="1"/>
        <v>12.5</v>
      </c>
      <c r="G15" s="3">
        <f t="shared" si="2"/>
        <v>5116644</v>
      </c>
      <c r="H15" s="3">
        <f t="shared" si="3"/>
        <v>1081600</v>
      </c>
      <c r="I15" s="3">
        <f t="shared" si="4"/>
        <v>9</v>
      </c>
      <c r="J15" s="21">
        <f t="shared" si="5"/>
        <v>13.301772249151647</v>
      </c>
    </row>
    <row r="16" spans="1:15" x14ac:dyDescent="0.45">
      <c r="A16" s="3">
        <v>19.8</v>
      </c>
      <c r="B16" s="3">
        <v>3210</v>
      </c>
      <c r="C16" s="3">
        <v>1421</v>
      </c>
      <c r="D16" s="3">
        <v>10.9</v>
      </c>
      <c r="F16" s="3">
        <f t="shared" si="1"/>
        <v>19.8</v>
      </c>
      <c r="G16" s="3">
        <f t="shared" si="2"/>
        <v>10304100</v>
      </c>
      <c r="H16" s="3">
        <f t="shared" si="3"/>
        <v>2019241</v>
      </c>
      <c r="I16" s="3">
        <f t="shared" si="4"/>
        <v>118.81</v>
      </c>
      <c r="J16" s="21">
        <f t="shared" si="5"/>
        <v>15.71410325676109</v>
      </c>
    </row>
    <row r="17" spans="1:10" x14ac:dyDescent="0.45">
      <c r="A17" s="3">
        <v>19.600000000000001</v>
      </c>
      <c r="B17" s="3">
        <v>5719</v>
      </c>
      <c r="C17" s="3">
        <v>1872</v>
      </c>
      <c r="D17" s="3">
        <v>7.3</v>
      </c>
      <c r="F17" s="3">
        <f t="shared" si="1"/>
        <v>19.600000000000001</v>
      </c>
      <c r="G17" s="3">
        <f t="shared" si="2"/>
        <v>32706961</v>
      </c>
      <c r="H17" s="3">
        <f t="shared" si="3"/>
        <v>3504384</v>
      </c>
      <c r="I17" s="3">
        <f t="shared" si="4"/>
        <v>53.29</v>
      </c>
      <c r="J17" s="21">
        <f t="shared" si="5"/>
        <v>17.393925544118314</v>
      </c>
    </row>
    <row r="18" spans="1:10" x14ac:dyDescent="0.45">
      <c r="A18" s="3">
        <v>18.7</v>
      </c>
      <c r="B18" s="3">
        <v>6334</v>
      </c>
      <c r="C18" s="3">
        <v>1446</v>
      </c>
      <c r="D18" s="3">
        <v>9.1999999999999993</v>
      </c>
      <c r="F18" s="3">
        <f t="shared" si="1"/>
        <v>18.7</v>
      </c>
      <c r="G18" s="3">
        <f t="shared" si="2"/>
        <v>40119556</v>
      </c>
      <c r="H18" s="3">
        <f t="shared" si="3"/>
        <v>2090916</v>
      </c>
      <c r="I18" s="3">
        <f t="shared" si="4"/>
        <v>84.639999999999986</v>
      </c>
      <c r="J18" s="21">
        <f t="shared" si="5"/>
        <v>17.481393472447916</v>
      </c>
    </row>
    <row r="19" spans="1:10" x14ac:dyDescent="0.45">
      <c r="A19" s="3">
        <v>14.8</v>
      </c>
      <c r="B19" s="3">
        <v>3841</v>
      </c>
      <c r="C19" s="3">
        <v>1320</v>
      </c>
      <c r="D19" s="3">
        <v>8.9</v>
      </c>
      <c r="F19" s="3">
        <f t="shared" si="1"/>
        <v>14.8</v>
      </c>
      <c r="G19" s="3">
        <f t="shared" si="2"/>
        <v>14753281</v>
      </c>
      <c r="H19" s="3">
        <f t="shared" si="3"/>
        <v>1742400</v>
      </c>
      <c r="I19" s="3">
        <f t="shared" si="4"/>
        <v>79.210000000000008</v>
      </c>
      <c r="J19" s="21">
        <f t="shared" si="5"/>
        <v>15.343219617176434</v>
      </c>
    </row>
    <row r="20" spans="1:10" x14ac:dyDescent="0.45">
      <c r="A20" s="3">
        <v>10.1</v>
      </c>
      <c r="B20" s="3">
        <v>1320</v>
      </c>
      <c r="C20" s="3">
        <v>781</v>
      </c>
      <c r="D20" s="3">
        <v>3.5</v>
      </c>
      <c r="F20" s="3">
        <f t="shared" si="1"/>
        <v>10.1</v>
      </c>
      <c r="G20" s="3">
        <f t="shared" si="2"/>
        <v>1742400</v>
      </c>
      <c r="H20" s="3">
        <f t="shared" si="3"/>
        <v>609961</v>
      </c>
      <c r="I20" s="3">
        <f t="shared" si="4"/>
        <v>12.25</v>
      </c>
      <c r="J20" s="21">
        <f t="shared" si="5"/>
        <v>12.808419801403545</v>
      </c>
    </row>
    <row r="21" spans="1:10" x14ac:dyDescent="0.45">
      <c r="A21" s="3">
        <v>15.8</v>
      </c>
      <c r="B21" s="3">
        <v>2148</v>
      </c>
      <c r="C21" s="3">
        <v>1340</v>
      </c>
      <c r="D21" s="3">
        <v>9.6</v>
      </c>
      <c r="F21" s="3">
        <f t="shared" si="1"/>
        <v>15.8</v>
      </c>
      <c r="G21" s="3">
        <f t="shared" si="2"/>
        <v>4613904</v>
      </c>
      <c r="H21" s="3">
        <f t="shared" si="3"/>
        <v>1795600</v>
      </c>
      <c r="I21" s="3">
        <f t="shared" si="4"/>
        <v>92.16</v>
      </c>
      <c r="J21" s="21">
        <f t="shared" si="5"/>
        <v>14.807580376601811</v>
      </c>
    </row>
    <row r="22" spans="1:10" x14ac:dyDescent="0.45">
      <c r="A22" s="3">
        <v>17.600000000000001</v>
      </c>
      <c r="B22" s="3">
        <v>6509</v>
      </c>
      <c r="C22" s="3">
        <v>1242</v>
      </c>
      <c r="D22" s="3">
        <v>8.5</v>
      </c>
      <c r="F22" s="3">
        <f t="shared" si="1"/>
        <v>17.600000000000001</v>
      </c>
      <c r="G22" s="3">
        <f t="shared" si="2"/>
        <v>42367081</v>
      </c>
      <c r="H22" s="3">
        <f t="shared" si="3"/>
        <v>1542564</v>
      </c>
      <c r="I22" s="3">
        <f t="shared" si="4"/>
        <v>72.25</v>
      </c>
      <c r="J22" s="21">
        <f t="shared" si="5"/>
        <v>17.143743805825782</v>
      </c>
    </row>
    <row r="23" spans="1:10" x14ac:dyDescent="0.45">
      <c r="A23" s="3">
        <v>14.3</v>
      </c>
      <c r="B23" s="3">
        <v>2485</v>
      </c>
      <c r="C23" s="3">
        <v>1098</v>
      </c>
      <c r="D23" s="3">
        <v>10.8</v>
      </c>
      <c r="F23" s="3">
        <f t="shared" si="1"/>
        <v>14.3</v>
      </c>
      <c r="G23" s="3">
        <f t="shared" si="2"/>
        <v>6175225</v>
      </c>
      <c r="H23" s="3">
        <f t="shared" si="3"/>
        <v>1205604</v>
      </c>
      <c r="I23" s="3">
        <f t="shared" si="4"/>
        <v>116.64000000000001</v>
      </c>
      <c r="J23" s="21">
        <f t="shared" si="5"/>
        <v>14.883361703060297</v>
      </c>
    </row>
    <row r="24" spans="1:10" x14ac:dyDescent="0.45">
      <c r="A24" s="3">
        <v>19.100000000000001</v>
      </c>
      <c r="B24" s="3">
        <v>5322</v>
      </c>
      <c r="C24" s="3">
        <v>1488</v>
      </c>
      <c r="D24" s="3">
        <v>8.8000000000000007</v>
      </c>
      <c r="F24" s="3">
        <f t="shared" si="1"/>
        <v>19.100000000000001</v>
      </c>
      <c r="G24" s="3">
        <f t="shared" si="2"/>
        <v>28323684</v>
      </c>
      <c r="H24" s="3">
        <f t="shared" si="3"/>
        <v>2214144</v>
      </c>
      <c r="I24" s="3">
        <f t="shared" si="4"/>
        <v>77.440000000000012</v>
      </c>
      <c r="J24" s="21">
        <f t="shared" si="5"/>
        <v>16.600587747954581</v>
      </c>
    </row>
    <row r="25" spans="1:10" x14ac:dyDescent="0.45">
      <c r="A25" s="3">
        <v>11.5</v>
      </c>
      <c r="B25" s="3">
        <v>1648</v>
      </c>
      <c r="C25" s="3">
        <v>596</v>
      </c>
      <c r="D25" s="3">
        <v>5.8</v>
      </c>
      <c r="F25" s="3">
        <f t="shared" si="1"/>
        <v>11.5</v>
      </c>
      <c r="G25" s="3">
        <f t="shared" si="2"/>
        <v>2715904</v>
      </c>
      <c r="H25" s="3">
        <f t="shared" si="3"/>
        <v>355216</v>
      </c>
      <c r="I25" s="3">
        <f t="shared" si="4"/>
        <v>33.64</v>
      </c>
      <c r="J25" s="21">
        <f t="shared" si="5"/>
        <v>13.006541687029943</v>
      </c>
    </row>
    <row r="26" spans="1:10" x14ac:dyDescent="0.45">
      <c r="A26" s="3">
        <v>18.8</v>
      </c>
      <c r="B26" s="3">
        <v>7546</v>
      </c>
      <c r="C26" s="3">
        <v>1255</v>
      </c>
      <c r="D26" s="3">
        <v>6.9</v>
      </c>
      <c r="F26" s="3">
        <f t="shared" si="1"/>
        <v>18.8</v>
      </c>
      <c r="G26" s="3">
        <f t="shared" si="2"/>
        <v>56942116</v>
      </c>
      <c r="H26" s="3">
        <f t="shared" si="3"/>
        <v>1575025</v>
      </c>
      <c r="I26" s="3">
        <f t="shared" si="4"/>
        <v>47.610000000000007</v>
      </c>
      <c r="J26" s="21">
        <f t="shared" si="5"/>
        <v>17.900795370844811</v>
      </c>
    </row>
    <row r="27" spans="1:10" x14ac:dyDescent="0.45">
      <c r="A27" s="3">
        <v>16.2</v>
      </c>
      <c r="B27" s="3">
        <v>3654</v>
      </c>
      <c r="C27" s="3">
        <v>2149</v>
      </c>
      <c r="D27" s="3">
        <v>9.8000000000000007</v>
      </c>
      <c r="F27" s="3">
        <f t="shared" si="1"/>
        <v>16.2</v>
      </c>
      <c r="G27" s="3">
        <f t="shared" si="2"/>
        <v>13351716</v>
      </c>
      <c r="H27" s="3">
        <f t="shared" si="3"/>
        <v>4618201</v>
      </c>
      <c r="I27" s="3">
        <f t="shared" si="4"/>
        <v>96.04000000000002</v>
      </c>
      <c r="J27" s="21">
        <f t="shared" si="5"/>
        <v>17.233365623084712</v>
      </c>
    </row>
    <row r="28" spans="1:10" x14ac:dyDescent="0.45">
      <c r="A28" s="3">
        <v>18.899999999999999</v>
      </c>
      <c r="B28" s="3">
        <v>5128</v>
      </c>
      <c r="C28" s="3">
        <v>1953</v>
      </c>
      <c r="D28" s="3">
        <v>10.3</v>
      </c>
      <c r="F28" s="3">
        <f t="shared" si="1"/>
        <v>18.899999999999999</v>
      </c>
      <c r="G28" s="3">
        <f t="shared" si="2"/>
        <v>26296384</v>
      </c>
      <c r="H28" s="3">
        <f t="shared" si="3"/>
        <v>3814209</v>
      </c>
      <c r="I28" s="3">
        <f t="shared" si="4"/>
        <v>106.09000000000002</v>
      </c>
      <c r="J28" s="21">
        <f t="shared" si="5"/>
        <v>17.817039841319609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D4D4-2820-4C6A-8332-A6BA4B893EC3}">
  <dimension ref="A1:Q27"/>
  <sheetViews>
    <sheetView zoomScale="64" workbookViewId="0">
      <selection activeCell="J2" sqref="J2:J27"/>
    </sheetView>
  </sheetViews>
  <sheetFormatPr defaultRowHeight="18.5" x14ac:dyDescent="0.45"/>
  <cols>
    <col min="1" max="16384" width="8.7265625" style="5"/>
  </cols>
  <sheetData>
    <row r="1" spans="1:17" x14ac:dyDescent="0.45">
      <c r="A1" s="7"/>
      <c r="B1" s="7"/>
      <c r="C1" s="7"/>
      <c r="D1" s="7"/>
      <c r="E1" s="7"/>
      <c r="F1" s="7"/>
      <c r="G1" s="7"/>
      <c r="L1" s="5" t="s">
        <v>15</v>
      </c>
      <c r="M1" s="5" t="s">
        <v>14</v>
      </c>
      <c r="N1" s="5" t="s">
        <v>13</v>
      </c>
      <c r="P1" s="5" t="s">
        <v>17</v>
      </c>
    </row>
    <row r="2" spans="1:17" ht="20.5" x14ac:dyDescent="0.45">
      <c r="A2" s="6" t="s">
        <v>1</v>
      </c>
      <c r="B2" s="6" t="s">
        <v>5</v>
      </c>
      <c r="C2" s="6" t="s">
        <v>6</v>
      </c>
      <c r="D2" s="6" t="s">
        <v>7</v>
      </c>
      <c r="F2" s="6" t="s">
        <v>1</v>
      </c>
      <c r="G2" s="6" t="s">
        <v>5</v>
      </c>
      <c r="H2" s="6" t="s">
        <v>6</v>
      </c>
      <c r="I2" s="6" t="s">
        <v>7</v>
      </c>
      <c r="J2" s="19" t="s">
        <v>16</v>
      </c>
      <c r="L2" s="5">
        <f t="array" ref="L2:O6">LINEST(F3:F27,G3:I27,TRUE,TRUE)</f>
        <v>0.11845723669022336</v>
      </c>
      <c r="M2" s="5">
        <v>0.12488194159134502</v>
      </c>
      <c r="N2" s="5">
        <v>0.15382675246051458</v>
      </c>
      <c r="O2" s="5">
        <v>0.37028710993430763</v>
      </c>
      <c r="P2" s="5">
        <f>EXP(O2)</f>
        <v>1.4481503333290591</v>
      </c>
    </row>
    <row r="3" spans="1:17" x14ac:dyDescent="0.45">
      <c r="A3" s="3">
        <v>10.4</v>
      </c>
      <c r="B3" s="3">
        <v>865</v>
      </c>
      <c r="C3" s="3">
        <v>651</v>
      </c>
      <c r="D3" s="3">
        <v>4.2</v>
      </c>
      <c r="F3" s="5">
        <f>LN(A3)</f>
        <v>2.341805806147327</v>
      </c>
      <c r="G3" s="5">
        <f>LN(B3)</f>
        <v>6.7627295069318789</v>
      </c>
      <c r="H3" s="5">
        <f t="shared" ref="H3:I3" si="0">LN(C3)</f>
        <v>6.4785096422085688</v>
      </c>
      <c r="I3" s="5">
        <f t="shared" si="0"/>
        <v>1.4350845252893227</v>
      </c>
      <c r="J3" s="20">
        <f>$P$2*B3^$N$2*C3^$M$2*D3^$L$2</f>
        <v>10.909356742774774</v>
      </c>
      <c r="L3" s="5">
        <v>8.380273212696604E-2</v>
      </c>
      <c r="M3" s="5">
        <v>9.2821200189255465E-2</v>
      </c>
      <c r="N3" s="5">
        <v>5.1759821855732767E-2</v>
      </c>
      <c r="O3" s="5">
        <v>0.54315301059624266</v>
      </c>
    </row>
    <row r="4" spans="1:17" x14ac:dyDescent="0.45">
      <c r="A4" s="3">
        <v>19.7</v>
      </c>
      <c r="B4" s="3">
        <v>9571</v>
      </c>
      <c r="C4" s="3">
        <v>865</v>
      </c>
      <c r="D4" s="3">
        <v>13.1</v>
      </c>
      <c r="F4" s="5">
        <f t="shared" ref="F4:F27" si="1">LN(A4)</f>
        <v>2.9806186357439426</v>
      </c>
      <c r="G4" s="5">
        <f t="shared" ref="G4:G27" si="2">LN(B4)</f>
        <v>9.1664929721959059</v>
      </c>
      <c r="H4" s="5">
        <f t="shared" ref="H4:H27" si="3">LN(C4)</f>
        <v>6.7627295069318789</v>
      </c>
      <c r="I4" s="5">
        <f t="shared" ref="I4:I27" si="4">LN(D4)</f>
        <v>2.5726122302071057</v>
      </c>
      <c r="J4" s="20">
        <f t="shared" ref="J4:J27" si="5">$P$2*B4^$N$2*C4^$M$2*D4^$L$2</f>
        <v>18.720632960079119</v>
      </c>
      <c r="L4" s="5">
        <v>0.64623135824983202</v>
      </c>
      <c r="M4" s="5">
        <v>0.1322808841840242</v>
      </c>
      <c r="N4" s="5" t="e">
        <v>#N/A</v>
      </c>
      <c r="O4" s="5" t="e">
        <v>#N/A</v>
      </c>
    </row>
    <row r="5" spans="1:17" x14ac:dyDescent="0.45">
      <c r="A5" s="3">
        <v>17.7</v>
      </c>
      <c r="B5" s="3">
        <v>1334</v>
      </c>
      <c r="C5" s="3">
        <v>915</v>
      </c>
      <c r="D5" s="3">
        <v>4</v>
      </c>
      <c r="F5" s="5">
        <f t="shared" si="1"/>
        <v>2.8735646395797834</v>
      </c>
      <c r="G5" s="5">
        <f t="shared" si="2"/>
        <v>7.1959372264755688</v>
      </c>
      <c r="H5" s="5">
        <f t="shared" si="3"/>
        <v>6.818924065275521</v>
      </c>
      <c r="I5" s="5">
        <f t="shared" si="4"/>
        <v>1.3862943611198906</v>
      </c>
      <c r="J5" s="20">
        <f t="shared" si="5"/>
        <v>12.097415569428508</v>
      </c>
      <c r="L5" s="5">
        <v>12.786943142754328</v>
      </c>
      <c r="M5" s="5">
        <v>21</v>
      </c>
      <c r="N5" s="5" t="e">
        <v>#N/A</v>
      </c>
      <c r="O5" s="5" t="e">
        <v>#N/A</v>
      </c>
    </row>
    <row r="6" spans="1:17" x14ac:dyDescent="0.45">
      <c r="A6" s="3">
        <v>17.5</v>
      </c>
      <c r="B6" s="3">
        <v>6944</v>
      </c>
      <c r="C6" s="3">
        <v>944</v>
      </c>
      <c r="D6" s="3">
        <v>5.6</v>
      </c>
      <c r="F6" s="5">
        <f t="shared" si="1"/>
        <v>2.8622008809294686</v>
      </c>
      <c r="G6" s="5">
        <f t="shared" si="2"/>
        <v>8.8456332563401858</v>
      </c>
      <c r="H6" s="5">
        <f t="shared" si="3"/>
        <v>6.8501261661455004</v>
      </c>
      <c r="I6" s="5">
        <f t="shared" si="4"/>
        <v>1.7227665977411035</v>
      </c>
      <c r="J6" s="20">
        <f t="shared" si="5"/>
        <v>16.289380193654011</v>
      </c>
      <c r="L6" s="5">
        <v>0.67124670534309616</v>
      </c>
      <c r="M6" s="5">
        <v>0.36746287873065181</v>
      </c>
      <c r="N6" s="5" t="e">
        <v>#N/A</v>
      </c>
      <c r="O6" s="5" t="e">
        <v>#N/A</v>
      </c>
    </row>
    <row r="7" spans="1:17" x14ac:dyDescent="0.45">
      <c r="A7" s="3">
        <v>13.1</v>
      </c>
      <c r="B7" s="3">
        <v>4425</v>
      </c>
      <c r="C7" s="3">
        <v>1084</v>
      </c>
      <c r="D7" s="3">
        <v>4.0999999999999996</v>
      </c>
      <c r="F7" s="5">
        <f t="shared" si="1"/>
        <v>2.5726122302071057</v>
      </c>
      <c r="G7" s="5">
        <f t="shared" si="2"/>
        <v>8.3950255574420307</v>
      </c>
      <c r="H7" s="5">
        <f t="shared" si="3"/>
        <v>6.9884131819995918</v>
      </c>
      <c r="I7" s="5">
        <f t="shared" si="4"/>
        <v>1.410986973710262</v>
      </c>
      <c r="J7" s="20">
        <f t="shared" si="5"/>
        <v>14.902587461076457</v>
      </c>
    </row>
    <row r="8" spans="1:17" x14ac:dyDescent="0.45">
      <c r="A8" s="3">
        <v>14.4</v>
      </c>
      <c r="B8" s="3">
        <v>4662</v>
      </c>
      <c r="C8" s="3">
        <v>1260</v>
      </c>
      <c r="D8" s="3">
        <v>7.3</v>
      </c>
      <c r="F8" s="5">
        <f t="shared" si="1"/>
        <v>2.6672282065819548</v>
      </c>
      <c r="G8" s="5">
        <f t="shared" si="2"/>
        <v>8.4471998195957028</v>
      </c>
      <c r="H8" s="5">
        <f t="shared" si="3"/>
        <v>7.1388669999455239</v>
      </c>
      <c r="I8" s="5">
        <f t="shared" si="4"/>
        <v>1.9878743481543455</v>
      </c>
      <c r="J8" s="20">
        <f t="shared" si="5"/>
        <v>16.390241044541899</v>
      </c>
    </row>
    <row r="9" spans="1:17" x14ac:dyDescent="0.45">
      <c r="A9" s="3">
        <v>15.1</v>
      </c>
      <c r="B9" s="3">
        <v>2100</v>
      </c>
      <c r="C9" s="3">
        <v>1212</v>
      </c>
      <c r="D9" s="3">
        <v>8.6999999999999993</v>
      </c>
      <c r="F9" s="5">
        <f t="shared" si="1"/>
        <v>2.7146947438208788</v>
      </c>
      <c r="G9" s="5">
        <f t="shared" si="2"/>
        <v>7.6496926237115144</v>
      </c>
      <c r="H9" s="5">
        <f t="shared" si="3"/>
        <v>7.1000271666292596</v>
      </c>
      <c r="I9" s="5">
        <f t="shared" si="4"/>
        <v>2.1633230256605378</v>
      </c>
      <c r="J9" s="20">
        <f t="shared" si="5"/>
        <v>14.730805733806116</v>
      </c>
    </row>
    <row r="10" spans="1:17" x14ac:dyDescent="0.45">
      <c r="A10" s="3">
        <v>11.9</v>
      </c>
      <c r="B10" s="3">
        <v>1215</v>
      </c>
      <c r="C10" s="3">
        <v>625</v>
      </c>
      <c r="D10" s="3">
        <v>6.6</v>
      </c>
      <c r="F10" s="5">
        <f t="shared" si="1"/>
        <v>2.4765384001174837</v>
      </c>
      <c r="G10" s="5">
        <f t="shared" si="2"/>
        <v>7.1024993557746487</v>
      </c>
      <c r="H10" s="5">
        <f t="shared" si="3"/>
        <v>6.4377516497364011</v>
      </c>
      <c r="I10" s="5">
        <f t="shared" si="4"/>
        <v>1.8870696490323797</v>
      </c>
      <c r="J10" s="20">
        <f t="shared" si="5"/>
        <v>12.065347509306868</v>
      </c>
    </row>
    <row r="11" spans="1:17" x14ac:dyDescent="0.45">
      <c r="A11" s="3">
        <v>13.9</v>
      </c>
      <c r="B11" s="3">
        <v>5191</v>
      </c>
      <c r="C11" s="3">
        <v>1795</v>
      </c>
      <c r="D11" s="3">
        <v>10.1</v>
      </c>
      <c r="F11" s="5">
        <f t="shared" si="1"/>
        <v>2.631888840136646</v>
      </c>
      <c r="G11" s="5">
        <f t="shared" si="2"/>
        <v>8.5546816358272295</v>
      </c>
      <c r="H11" s="5">
        <f t="shared" si="3"/>
        <v>7.4927603009223791</v>
      </c>
      <c r="I11" s="5">
        <f t="shared" si="4"/>
        <v>2.3125354238472138</v>
      </c>
      <c r="J11" s="20">
        <f t="shared" si="5"/>
        <v>18.09929549565264</v>
      </c>
    </row>
    <row r="12" spans="1:17" x14ac:dyDescent="0.45">
      <c r="A12" s="3">
        <v>19.5</v>
      </c>
      <c r="B12" s="3">
        <v>4965</v>
      </c>
      <c r="C12" s="3">
        <v>2851</v>
      </c>
      <c r="D12" s="3">
        <v>12</v>
      </c>
      <c r="F12" s="5">
        <f t="shared" si="1"/>
        <v>2.9704144655697009</v>
      </c>
      <c r="G12" s="5">
        <f t="shared" si="2"/>
        <v>8.5101685764792734</v>
      </c>
      <c r="H12" s="5">
        <f t="shared" si="3"/>
        <v>7.9554250889126719</v>
      </c>
      <c r="I12" s="5">
        <f t="shared" si="4"/>
        <v>2.4849066497880004</v>
      </c>
      <c r="J12" s="20">
        <f t="shared" si="5"/>
        <v>19.437861958021028</v>
      </c>
      <c r="M12" s="9"/>
      <c r="N12" s="9"/>
      <c r="O12" s="9"/>
      <c r="P12" s="9"/>
      <c r="Q12" s="9"/>
    </row>
    <row r="13" spans="1:17" x14ac:dyDescent="0.45">
      <c r="A13" s="3">
        <v>14.5</v>
      </c>
      <c r="B13" s="3">
        <v>2067</v>
      </c>
      <c r="C13" s="3">
        <v>1156</v>
      </c>
      <c r="D13" s="3">
        <v>9.1999999999999993</v>
      </c>
      <c r="F13" s="5">
        <f t="shared" si="1"/>
        <v>2.6741486494265287</v>
      </c>
      <c r="G13" s="5">
        <f t="shared" si="2"/>
        <v>7.6338535596817678</v>
      </c>
      <c r="H13" s="5">
        <f t="shared" si="3"/>
        <v>7.0527210492323231</v>
      </c>
      <c r="I13" s="5">
        <f t="shared" si="4"/>
        <v>2.2192034840549946</v>
      </c>
      <c r="J13" s="20">
        <f t="shared" si="5"/>
        <v>14.705421308374529</v>
      </c>
    </row>
    <row r="14" spans="1:17" x14ac:dyDescent="0.45">
      <c r="A14" s="3">
        <v>12.5</v>
      </c>
      <c r="B14" s="3">
        <v>2262</v>
      </c>
      <c r="C14" s="3">
        <v>1040</v>
      </c>
      <c r="D14" s="3">
        <v>3</v>
      </c>
      <c r="F14" s="5">
        <f t="shared" si="1"/>
        <v>2.5257286443082556</v>
      </c>
      <c r="G14" s="5">
        <f t="shared" si="2"/>
        <v>7.7240046566760654</v>
      </c>
      <c r="H14" s="5">
        <f t="shared" si="3"/>
        <v>6.9469759921354184</v>
      </c>
      <c r="I14" s="5">
        <f t="shared" si="4"/>
        <v>1.0986122886681098</v>
      </c>
      <c r="J14" s="20">
        <f t="shared" si="5"/>
        <v>12.885930899527079</v>
      </c>
    </row>
    <row r="15" spans="1:17" x14ac:dyDescent="0.45">
      <c r="A15" s="3">
        <v>19.8</v>
      </c>
      <c r="B15" s="3">
        <v>3210</v>
      </c>
      <c r="C15" s="3">
        <v>1421</v>
      </c>
      <c r="D15" s="3">
        <v>10.9</v>
      </c>
      <c r="F15" s="5">
        <f t="shared" si="1"/>
        <v>2.9856819377004897</v>
      </c>
      <c r="G15" s="5">
        <f t="shared" si="2"/>
        <v>8.0740262161240608</v>
      </c>
      <c r="H15" s="5">
        <f t="shared" si="3"/>
        <v>7.2591161280971006</v>
      </c>
      <c r="I15" s="5">
        <f t="shared" si="4"/>
        <v>2.388762789235098</v>
      </c>
      <c r="J15" s="20">
        <f t="shared" si="5"/>
        <v>16.47406123327503</v>
      </c>
    </row>
    <row r="16" spans="1:17" x14ac:dyDescent="0.45">
      <c r="A16" s="3">
        <v>19.600000000000001</v>
      </c>
      <c r="B16" s="3">
        <v>5719</v>
      </c>
      <c r="C16" s="3">
        <v>1872</v>
      </c>
      <c r="D16" s="3">
        <v>7.3</v>
      </c>
      <c r="F16" s="5">
        <f t="shared" si="1"/>
        <v>2.9755295662364718</v>
      </c>
      <c r="G16" s="5">
        <f t="shared" si="2"/>
        <v>8.6515492439153157</v>
      </c>
      <c r="H16" s="5">
        <f t="shared" si="3"/>
        <v>7.534762657037537</v>
      </c>
      <c r="I16" s="5">
        <f t="shared" si="4"/>
        <v>1.9878743481543455</v>
      </c>
      <c r="J16" s="20">
        <f t="shared" si="5"/>
        <v>17.770872242700545</v>
      </c>
    </row>
    <row r="17" spans="1:10" x14ac:dyDescent="0.45">
      <c r="A17" s="3">
        <v>18.7</v>
      </c>
      <c r="B17" s="3">
        <v>6334</v>
      </c>
      <c r="C17" s="3">
        <v>1446</v>
      </c>
      <c r="D17" s="3">
        <v>9.1999999999999993</v>
      </c>
      <c r="F17" s="5">
        <f t="shared" si="1"/>
        <v>2.9285235238605409</v>
      </c>
      <c r="G17" s="5">
        <f t="shared" si="2"/>
        <v>8.7536872270985846</v>
      </c>
      <c r="H17" s="5">
        <f t="shared" si="3"/>
        <v>7.2765564027187102</v>
      </c>
      <c r="I17" s="5">
        <f t="shared" si="4"/>
        <v>2.2192034840549946</v>
      </c>
      <c r="J17" s="20">
        <f t="shared" si="5"/>
        <v>17.965074943191123</v>
      </c>
    </row>
    <row r="18" spans="1:10" x14ac:dyDescent="0.45">
      <c r="A18" s="3">
        <v>14.8</v>
      </c>
      <c r="B18" s="3">
        <v>3841</v>
      </c>
      <c r="C18" s="3">
        <v>1320</v>
      </c>
      <c r="D18" s="3">
        <v>8.9</v>
      </c>
      <c r="F18" s="5">
        <f t="shared" si="1"/>
        <v>2.6946271807700692</v>
      </c>
      <c r="G18" s="5">
        <f t="shared" si="2"/>
        <v>8.2534880283459042</v>
      </c>
      <c r="H18" s="5">
        <f t="shared" si="3"/>
        <v>7.1853870155804165</v>
      </c>
      <c r="I18" s="5">
        <f t="shared" si="4"/>
        <v>2.1860512767380942</v>
      </c>
      <c r="J18" s="20">
        <f t="shared" si="5"/>
        <v>16.381834113587711</v>
      </c>
    </row>
    <row r="19" spans="1:10" x14ac:dyDescent="0.45">
      <c r="A19" s="3">
        <v>10.1</v>
      </c>
      <c r="B19" s="3">
        <v>1320</v>
      </c>
      <c r="C19" s="3">
        <v>781</v>
      </c>
      <c r="D19" s="3">
        <v>3.5</v>
      </c>
      <c r="F19" s="5">
        <f t="shared" si="1"/>
        <v>2.3125354238472138</v>
      </c>
      <c r="G19" s="5">
        <f t="shared" si="2"/>
        <v>7.1853870155804165</v>
      </c>
      <c r="H19" s="5">
        <f t="shared" si="3"/>
        <v>6.6605751498396861</v>
      </c>
      <c r="I19" s="5">
        <f t="shared" si="4"/>
        <v>1.2527629684953681</v>
      </c>
      <c r="J19" s="20">
        <f t="shared" si="5"/>
        <v>11.655477672808507</v>
      </c>
    </row>
    <row r="20" spans="1:10" x14ac:dyDescent="0.45">
      <c r="A20" s="3">
        <v>15.8</v>
      </c>
      <c r="B20" s="3">
        <v>2148</v>
      </c>
      <c r="C20" s="3">
        <v>1340</v>
      </c>
      <c r="D20" s="3">
        <v>9.6</v>
      </c>
      <c r="F20" s="5">
        <f t="shared" si="1"/>
        <v>2.760009940032921</v>
      </c>
      <c r="G20" s="5">
        <f t="shared" si="2"/>
        <v>7.6722924556287557</v>
      </c>
      <c r="H20" s="5">
        <f t="shared" si="3"/>
        <v>7.200424892944957</v>
      </c>
      <c r="I20" s="5">
        <f t="shared" si="4"/>
        <v>2.2617630984737906</v>
      </c>
      <c r="J20" s="20">
        <f t="shared" si="5"/>
        <v>15.144178336956173</v>
      </c>
    </row>
    <row r="21" spans="1:10" x14ac:dyDescent="0.45">
      <c r="A21" s="3">
        <v>17.600000000000001</v>
      </c>
      <c r="B21" s="3">
        <v>6509</v>
      </c>
      <c r="C21" s="3">
        <v>1242</v>
      </c>
      <c r="D21" s="3">
        <v>8.5</v>
      </c>
      <c r="F21" s="5">
        <f t="shared" si="1"/>
        <v>2.8678989020441064</v>
      </c>
      <c r="G21" s="5">
        <f t="shared" si="2"/>
        <v>8.7809411135723874</v>
      </c>
      <c r="H21" s="5">
        <f t="shared" si="3"/>
        <v>7.1244782624934242</v>
      </c>
      <c r="I21" s="5">
        <f t="shared" si="4"/>
        <v>2.1400661634962708</v>
      </c>
      <c r="J21" s="20">
        <f t="shared" si="5"/>
        <v>17.535997484006526</v>
      </c>
    </row>
    <row r="22" spans="1:10" x14ac:dyDescent="0.45">
      <c r="A22" s="3">
        <v>14.3</v>
      </c>
      <c r="B22" s="3">
        <v>2485</v>
      </c>
      <c r="C22" s="3">
        <v>1098</v>
      </c>
      <c r="D22" s="3">
        <v>10.8</v>
      </c>
      <c r="F22" s="5">
        <f t="shared" si="1"/>
        <v>2.6602595372658615</v>
      </c>
      <c r="G22" s="5">
        <f t="shared" si="2"/>
        <v>7.8180279385307294</v>
      </c>
      <c r="H22" s="5">
        <f t="shared" si="3"/>
        <v>7.0012456220694759</v>
      </c>
      <c r="I22" s="5">
        <f t="shared" si="4"/>
        <v>2.379546134130174</v>
      </c>
      <c r="J22" s="20">
        <f t="shared" si="5"/>
        <v>15.319286112592573</v>
      </c>
    </row>
    <row r="23" spans="1:10" x14ac:dyDescent="0.45">
      <c r="A23" s="3">
        <v>19.100000000000001</v>
      </c>
      <c r="B23" s="3">
        <v>5322</v>
      </c>
      <c r="C23" s="3">
        <v>1488</v>
      </c>
      <c r="D23" s="3">
        <v>8.8000000000000007</v>
      </c>
      <c r="F23" s="5">
        <f t="shared" si="1"/>
        <v>2.9496883350525844</v>
      </c>
      <c r="G23" s="5">
        <f t="shared" si="2"/>
        <v>8.5796044515376337</v>
      </c>
      <c r="H23" s="5">
        <f t="shared" si="3"/>
        <v>7.305188215393037</v>
      </c>
      <c r="I23" s="5">
        <f t="shared" si="4"/>
        <v>2.174751721484161</v>
      </c>
      <c r="J23" s="20">
        <f t="shared" si="5"/>
        <v>17.460845383755526</v>
      </c>
    </row>
    <row r="24" spans="1:10" x14ac:dyDescent="0.45">
      <c r="A24" s="3">
        <v>11.5</v>
      </c>
      <c r="B24" s="3">
        <v>1648</v>
      </c>
      <c r="C24" s="3">
        <v>596</v>
      </c>
      <c r="D24" s="3">
        <v>5.8</v>
      </c>
      <c r="F24" s="5">
        <f t="shared" si="1"/>
        <v>2.4423470353692043</v>
      </c>
      <c r="G24" s="5">
        <f t="shared" si="2"/>
        <v>7.4073177104694174</v>
      </c>
      <c r="H24" s="5">
        <f t="shared" si="3"/>
        <v>6.39024066706535</v>
      </c>
      <c r="I24" s="5">
        <f t="shared" si="4"/>
        <v>1.7578579175523736</v>
      </c>
      <c r="J24" s="20">
        <f t="shared" si="5"/>
        <v>12.378825486739849</v>
      </c>
    </row>
    <row r="25" spans="1:10" x14ac:dyDescent="0.45">
      <c r="A25" s="3">
        <v>18.8</v>
      </c>
      <c r="B25" s="3">
        <v>7546</v>
      </c>
      <c r="C25" s="3">
        <v>1255</v>
      </c>
      <c r="D25" s="3">
        <v>6.9</v>
      </c>
      <c r="F25" s="5">
        <f t="shared" si="1"/>
        <v>2.9338568698359038</v>
      </c>
      <c r="G25" s="5">
        <f t="shared" si="2"/>
        <v>8.9287729005242564</v>
      </c>
      <c r="H25" s="5">
        <f t="shared" si="3"/>
        <v>7.134890851565884</v>
      </c>
      <c r="I25" s="5">
        <f t="shared" si="4"/>
        <v>1.9315214116032138</v>
      </c>
      <c r="J25" s="20">
        <f t="shared" si="5"/>
        <v>17.524378353204984</v>
      </c>
    </row>
    <row r="26" spans="1:10" x14ac:dyDescent="0.45">
      <c r="A26" s="3">
        <v>16.2</v>
      </c>
      <c r="B26" s="3">
        <v>3654</v>
      </c>
      <c r="C26" s="3">
        <v>2149</v>
      </c>
      <c r="D26" s="3">
        <v>9.8000000000000007</v>
      </c>
      <c r="F26" s="5">
        <f t="shared" si="1"/>
        <v>2.7850112422383382</v>
      </c>
      <c r="G26" s="5">
        <f t="shared" si="2"/>
        <v>8.2035777369379517</v>
      </c>
      <c r="H26" s="5">
        <f t="shared" si="3"/>
        <v>7.6727578966425103</v>
      </c>
      <c r="I26" s="5">
        <f t="shared" si="4"/>
        <v>2.2823823856765264</v>
      </c>
      <c r="J26" s="20">
        <f t="shared" si="5"/>
        <v>17.474985279340533</v>
      </c>
    </row>
    <row r="27" spans="1:10" x14ac:dyDescent="0.45">
      <c r="A27" s="3">
        <v>18.899999999999999</v>
      </c>
      <c r="B27" s="3">
        <v>5128</v>
      </c>
      <c r="C27" s="3">
        <v>1953</v>
      </c>
      <c r="D27" s="3">
        <v>10.3</v>
      </c>
      <c r="F27" s="5">
        <f t="shared" si="1"/>
        <v>2.9391619220655967</v>
      </c>
      <c r="G27" s="5">
        <f t="shared" si="2"/>
        <v>8.5424709986005052</v>
      </c>
      <c r="H27" s="5">
        <f t="shared" si="3"/>
        <v>7.5771219308766788</v>
      </c>
      <c r="I27" s="5">
        <f t="shared" si="4"/>
        <v>2.33214389523559</v>
      </c>
      <c r="J27" s="20">
        <f t="shared" si="5"/>
        <v>18.299115062413733</v>
      </c>
    </row>
  </sheetData>
  <mergeCells count="1">
    <mergeCell ref="M12:Q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83E14-5C11-43F1-B150-947F0E773960}">
  <dimension ref="A4:P30"/>
  <sheetViews>
    <sheetView topLeftCell="A5" zoomScale="61" workbookViewId="0">
      <selection activeCell="J5" sqref="J5:J30"/>
    </sheetView>
  </sheetViews>
  <sheetFormatPr defaultRowHeight="18.5" x14ac:dyDescent="0.45"/>
  <cols>
    <col min="1" max="3" width="8.7265625" style="5"/>
    <col min="4" max="4" width="8.81640625" style="5" bestFit="1" customWidth="1"/>
    <col min="5" max="5" width="8.7265625" style="5"/>
    <col min="6" max="6" width="8.81640625" style="5" bestFit="1" customWidth="1"/>
    <col min="7" max="9" width="15.453125" style="5" bestFit="1" customWidth="1"/>
    <col min="10" max="10" width="8.81640625" style="5" bestFit="1" customWidth="1"/>
    <col min="11" max="11" width="8.7265625" style="5"/>
    <col min="12" max="15" width="8.81640625" style="5" bestFit="1" customWidth="1"/>
    <col min="16" max="16384" width="8.7265625" style="5"/>
  </cols>
  <sheetData>
    <row r="4" spans="1:16" x14ac:dyDescent="0.45">
      <c r="L4" s="5" t="s">
        <v>21</v>
      </c>
      <c r="M4" s="5" t="s">
        <v>20</v>
      </c>
      <c r="N4" s="5" t="s">
        <v>19</v>
      </c>
      <c r="O4" s="5" t="s">
        <v>18</v>
      </c>
    </row>
    <row r="5" spans="1:16" ht="20.5" x14ac:dyDescent="0.45">
      <c r="A5" s="6" t="s">
        <v>1</v>
      </c>
      <c r="B5" s="6" t="s">
        <v>5</v>
      </c>
      <c r="C5" s="6" t="s">
        <v>6</v>
      </c>
      <c r="D5" s="6" t="s">
        <v>7</v>
      </c>
      <c r="F5" s="6" t="s">
        <v>1</v>
      </c>
      <c r="G5" s="6" t="s">
        <v>5</v>
      </c>
      <c r="H5" s="6" t="s">
        <v>6</v>
      </c>
      <c r="I5" s="6" t="s">
        <v>7</v>
      </c>
      <c r="J5" s="19" t="s">
        <v>22</v>
      </c>
      <c r="L5" s="5">
        <f t="array" ref="L5:O9">LINEST(F6:F30,G6:I30,TRUE,TRUE)</f>
        <v>-11.01800134885929</v>
      </c>
      <c r="M5" s="5">
        <v>-2085.6058525586777</v>
      </c>
      <c r="N5" s="5">
        <v>-4651.2551396010595</v>
      </c>
      <c r="O5" s="5">
        <v>21.031577304409652</v>
      </c>
    </row>
    <row r="6" spans="1:16" x14ac:dyDescent="0.45">
      <c r="A6" s="3">
        <v>10.4</v>
      </c>
      <c r="B6" s="3">
        <v>865</v>
      </c>
      <c r="C6" s="3">
        <v>651</v>
      </c>
      <c r="D6" s="3">
        <v>4.2</v>
      </c>
      <c r="F6" s="5">
        <f>A6</f>
        <v>10.4</v>
      </c>
      <c r="G6" s="3">
        <f>1/B6</f>
        <v>1.1560693641618498E-3</v>
      </c>
      <c r="H6" s="3">
        <f t="shared" ref="H6:I6" si="0">1/C6</f>
        <v>1.5360983102918587E-3</v>
      </c>
      <c r="I6" s="3">
        <f t="shared" si="0"/>
        <v>0.23809523809523808</v>
      </c>
      <c r="J6" s="20">
        <f>$O$5+$N$5*G6+$M$5*H6+$L$5*I6</f>
        <v>9.8273744520760147</v>
      </c>
      <c r="L6" s="5">
        <v>7.7458718736510521</v>
      </c>
      <c r="M6" s="5">
        <v>1896.4531996111164</v>
      </c>
      <c r="N6" s="5">
        <v>2489.4903875339951</v>
      </c>
      <c r="O6" s="5">
        <v>1.362906887098809</v>
      </c>
    </row>
    <row r="7" spans="1:16" x14ac:dyDescent="0.45">
      <c r="A7" s="3">
        <v>19.7</v>
      </c>
      <c r="B7" s="3">
        <v>9571</v>
      </c>
      <c r="C7" s="3">
        <v>865</v>
      </c>
      <c r="D7" s="3">
        <v>13.1</v>
      </c>
      <c r="F7" s="5">
        <f t="shared" ref="F7:F30" si="1">A7</f>
        <v>19.7</v>
      </c>
      <c r="G7" s="3">
        <f t="shared" ref="G7:G30" si="2">1/B7</f>
        <v>1.0448229025180232E-4</v>
      </c>
      <c r="H7" s="3">
        <f t="shared" ref="H7:H30" si="3">1/C7</f>
        <v>1.1560693641618498E-3</v>
      </c>
      <c r="I7" s="3">
        <f t="shared" ref="I7:I30" si="4">1/D7</f>
        <v>7.6335877862595422E-2</v>
      </c>
      <c r="J7" s="20">
        <f t="shared" ref="J7:J30" si="5">$O$5+$N$5*G7+$M$5*H7+$L$5*I7</f>
        <v>17.293429677762489</v>
      </c>
      <c r="L7" s="5">
        <v>0.57031237792417744</v>
      </c>
      <c r="M7" s="5">
        <v>2.177233700098594</v>
      </c>
      <c r="N7" s="5" t="e">
        <v>#N/A</v>
      </c>
      <c r="O7" s="5" t="e">
        <v>#N/A</v>
      </c>
    </row>
    <row r="8" spans="1:16" x14ac:dyDescent="0.45">
      <c r="A8" s="3">
        <v>17.7</v>
      </c>
      <c r="B8" s="3">
        <v>1334</v>
      </c>
      <c r="C8" s="3">
        <v>915</v>
      </c>
      <c r="D8" s="3">
        <v>4</v>
      </c>
      <c r="F8" s="5">
        <f t="shared" si="1"/>
        <v>17.7</v>
      </c>
      <c r="G8" s="3">
        <f t="shared" si="2"/>
        <v>7.4962518740629683E-4</v>
      </c>
      <c r="H8" s="3">
        <f t="shared" si="3"/>
        <v>1.092896174863388E-3</v>
      </c>
      <c r="I8" s="3">
        <f t="shared" si="4"/>
        <v>0.25</v>
      </c>
      <c r="J8" s="20">
        <f t="shared" si="5"/>
        <v>12.51102830296281</v>
      </c>
      <c r="L8" s="5">
        <v>9.2909044626023274</v>
      </c>
      <c r="M8" s="5">
        <v>21</v>
      </c>
      <c r="N8" s="5" t="e">
        <v>#N/A</v>
      </c>
      <c r="O8" s="5" t="e">
        <v>#N/A</v>
      </c>
    </row>
    <row r="9" spans="1:16" x14ac:dyDescent="0.45">
      <c r="A9" s="3">
        <v>17.5</v>
      </c>
      <c r="B9" s="3">
        <v>6944</v>
      </c>
      <c r="C9" s="3">
        <v>944</v>
      </c>
      <c r="D9" s="3">
        <v>5.6</v>
      </c>
      <c r="F9" s="5">
        <f t="shared" si="1"/>
        <v>17.5</v>
      </c>
      <c r="G9" s="3">
        <f t="shared" si="2"/>
        <v>1.4400921658986175E-4</v>
      </c>
      <c r="H9" s="3">
        <f t="shared" si="3"/>
        <v>1.0593220338983051E-3</v>
      </c>
      <c r="I9" s="3">
        <f t="shared" si="4"/>
        <v>0.17857142857142858</v>
      </c>
      <c r="J9" s="20">
        <f t="shared" si="5"/>
        <v>16.184925221085741</v>
      </c>
      <c r="L9" s="5">
        <v>132.12632171825476</v>
      </c>
      <c r="M9" s="5">
        <v>99.547278281745307</v>
      </c>
      <c r="N9" s="5" t="e">
        <v>#N/A</v>
      </c>
      <c r="O9" s="5" t="e">
        <v>#N/A</v>
      </c>
    </row>
    <row r="10" spans="1:16" x14ac:dyDescent="0.45">
      <c r="A10" s="3">
        <v>13.1</v>
      </c>
      <c r="B10" s="3">
        <v>4425</v>
      </c>
      <c r="C10" s="3">
        <v>1084</v>
      </c>
      <c r="D10" s="3">
        <v>4.0999999999999996</v>
      </c>
      <c r="F10" s="5">
        <f t="shared" si="1"/>
        <v>13.1</v>
      </c>
      <c r="G10" s="3">
        <f t="shared" si="2"/>
        <v>2.2598870056497175E-4</v>
      </c>
      <c r="H10" s="3">
        <f t="shared" si="3"/>
        <v>9.225092250922509E-4</v>
      </c>
      <c r="I10" s="3">
        <f t="shared" si="4"/>
        <v>0.24390243902439027</v>
      </c>
      <c r="J10" s="20">
        <f t="shared" si="5"/>
        <v>15.369138158362491</v>
      </c>
    </row>
    <row r="11" spans="1:16" x14ac:dyDescent="0.45">
      <c r="A11" s="3">
        <v>14.4</v>
      </c>
      <c r="B11" s="3">
        <v>4662</v>
      </c>
      <c r="C11" s="3">
        <v>1260</v>
      </c>
      <c r="D11" s="3">
        <v>7.3</v>
      </c>
      <c r="F11" s="5">
        <f t="shared" si="1"/>
        <v>14.4</v>
      </c>
      <c r="G11" s="3">
        <f t="shared" si="2"/>
        <v>2.145002145002145E-4</v>
      </c>
      <c r="H11" s="3">
        <f t="shared" si="3"/>
        <v>7.9365079365079365E-4</v>
      </c>
      <c r="I11" s="3">
        <f t="shared" si="4"/>
        <v>0.13698630136986301</v>
      </c>
      <c r="J11" s="20">
        <f t="shared" si="5"/>
        <v>16.869324085875668</v>
      </c>
    </row>
    <row r="12" spans="1:16" x14ac:dyDescent="0.45">
      <c r="A12" s="3">
        <v>15.1</v>
      </c>
      <c r="B12" s="3">
        <v>2100</v>
      </c>
      <c r="C12" s="3">
        <v>1212</v>
      </c>
      <c r="D12" s="3">
        <v>8.6999999999999993</v>
      </c>
      <c r="F12" s="5">
        <f t="shared" si="1"/>
        <v>15.1</v>
      </c>
      <c r="G12" s="3">
        <f t="shared" si="2"/>
        <v>4.7619047619047619E-4</v>
      </c>
      <c r="H12" s="3">
        <f t="shared" si="3"/>
        <v>8.2508250825082509E-4</v>
      </c>
      <c r="I12" s="3">
        <f t="shared" si="4"/>
        <v>0.1149425287356322</v>
      </c>
      <c r="J12" s="20">
        <f t="shared" si="5"/>
        <v>15.829460059897418</v>
      </c>
      <c r="M12" s="10"/>
      <c r="N12" s="10"/>
      <c r="O12" s="10"/>
      <c r="P12" s="10"/>
    </row>
    <row r="13" spans="1:16" x14ac:dyDescent="0.45">
      <c r="A13" s="3">
        <v>11.9</v>
      </c>
      <c r="B13" s="3">
        <v>1215</v>
      </c>
      <c r="C13" s="3">
        <v>625</v>
      </c>
      <c r="D13" s="3">
        <v>6.6</v>
      </c>
      <c r="F13" s="5">
        <f t="shared" si="1"/>
        <v>11.9</v>
      </c>
      <c r="G13" s="3">
        <f t="shared" si="2"/>
        <v>8.2304526748971192E-4</v>
      </c>
      <c r="H13" s="3">
        <f t="shared" si="3"/>
        <v>1.6000000000000001E-3</v>
      </c>
      <c r="I13" s="3">
        <f t="shared" si="4"/>
        <v>0.15151515151515152</v>
      </c>
      <c r="J13" s="20">
        <f t="shared" si="5"/>
        <v>12.197020266013354</v>
      </c>
    </row>
    <row r="14" spans="1:16" x14ac:dyDescent="0.45">
      <c r="A14" s="3">
        <v>13.9</v>
      </c>
      <c r="B14" s="3">
        <v>5191</v>
      </c>
      <c r="C14" s="3">
        <v>1795</v>
      </c>
      <c r="D14" s="3">
        <v>10.1</v>
      </c>
      <c r="F14" s="5">
        <f t="shared" si="1"/>
        <v>13.9</v>
      </c>
      <c r="G14" s="3">
        <f t="shared" si="2"/>
        <v>1.9264110961279138E-4</v>
      </c>
      <c r="H14" s="3">
        <f t="shared" si="3"/>
        <v>5.5710306406685239E-4</v>
      </c>
      <c r="I14" s="3">
        <f t="shared" si="4"/>
        <v>9.9009900990099015E-2</v>
      </c>
      <c r="J14" s="20">
        <f t="shared" si="5"/>
        <v>17.88276571966917</v>
      </c>
    </row>
    <row r="15" spans="1:16" x14ac:dyDescent="0.45">
      <c r="A15" s="3">
        <v>19.5</v>
      </c>
      <c r="B15" s="3">
        <v>4965</v>
      </c>
      <c r="C15" s="3">
        <v>2851</v>
      </c>
      <c r="D15" s="3">
        <v>12</v>
      </c>
      <c r="F15" s="5">
        <f t="shared" si="1"/>
        <v>19.5</v>
      </c>
      <c r="G15" s="3">
        <f t="shared" si="2"/>
        <v>2.014098690835851E-4</v>
      </c>
      <c r="H15" s="3">
        <f t="shared" si="3"/>
        <v>3.5075412136092597E-4</v>
      </c>
      <c r="I15" s="3">
        <f t="shared" si="4"/>
        <v>8.3333333333333329E-2</v>
      </c>
      <c r="J15" s="20">
        <f t="shared" si="5"/>
        <v>18.445066988277219</v>
      </c>
    </row>
    <row r="16" spans="1:16" x14ac:dyDescent="0.45">
      <c r="A16" s="3">
        <v>14.5</v>
      </c>
      <c r="B16" s="3">
        <v>2067</v>
      </c>
      <c r="C16" s="3">
        <v>1156</v>
      </c>
      <c r="D16" s="3">
        <v>9.1999999999999993</v>
      </c>
      <c r="F16" s="5">
        <f t="shared" si="1"/>
        <v>14.5</v>
      </c>
      <c r="G16" s="3">
        <f t="shared" si="2"/>
        <v>4.8379293662312528E-4</v>
      </c>
      <c r="H16" s="3">
        <f t="shared" si="3"/>
        <v>8.6505190311418688E-4</v>
      </c>
      <c r="I16" s="3">
        <f t="shared" si="4"/>
        <v>0.10869565217391305</v>
      </c>
      <c r="J16" s="20">
        <f t="shared" si="5"/>
        <v>15.779566767269365</v>
      </c>
    </row>
    <row r="17" spans="1:10" x14ac:dyDescent="0.45">
      <c r="A17" s="3">
        <v>12.5</v>
      </c>
      <c r="B17" s="3">
        <v>2262</v>
      </c>
      <c r="C17" s="3">
        <v>1040</v>
      </c>
      <c r="D17" s="3">
        <v>3</v>
      </c>
      <c r="F17" s="5">
        <f t="shared" si="1"/>
        <v>12.5</v>
      </c>
      <c r="G17" s="3">
        <f t="shared" si="2"/>
        <v>4.4208664898320068E-4</v>
      </c>
      <c r="H17" s="3">
        <f t="shared" si="3"/>
        <v>9.6153846153846159E-4</v>
      </c>
      <c r="I17" s="3">
        <f t="shared" si="4"/>
        <v>0.33333333333333331</v>
      </c>
      <c r="J17" s="20">
        <f t="shared" si="5"/>
        <v>13.297262147046219</v>
      </c>
    </row>
    <row r="18" spans="1:10" x14ac:dyDescent="0.45">
      <c r="A18" s="3">
        <v>19.8</v>
      </c>
      <c r="B18" s="3">
        <v>3210</v>
      </c>
      <c r="C18" s="3">
        <v>1421</v>
      </c>
      <c r="D18" s="3">
        <v>10.9</v>
      </c>
      <c r="F18" s="5">
        <f t="shared" si="1"/>
        <v>19.8</v>
      </c>
      <c r="G18" s="3">
        <f t="shared" si="2"/>
        <v>3.1152647975077883E-4</v>
      </c>
      <c r="H18" s="3">
        <f t="shared" si="3"/>
        <v>7.0372976776917663E-4</v>
      </c>
      <c r="I18" s="3">
        <f t="shared" si="4"/>
        <v>9.1743119266055037E-2</v>
      </c>
      <c r="J18" s="20">
        <f t="shared" si="5"/>
        <v>17.104059430245908</v>
      </c>
    </row>
    <row r="19" spans="1:10" x14ac:dyDescent="0.45">
      <c r="A19" s="3">
        <v>19.600000000000001</v>
      </c>
      <c r="B19" s="3">
        <v>5719</v>
      </c>
      <c r="C19" s="3">
        <v>1872</v>
      </c>
      <c r="D19" s="3">
        <v>7.3</v>
      </c>
      <c r="F19" s="5">
        <f t="shared" si="1"/>
        <v>19.600000000000001</v>
      </c>
      <c r="G19" s="3">
        <f t="shared" si="2"/>
        <v>1.7485574401119076E-4</v>
      </c>
      <c r="H19" s="3">
        <f t="shared" si="3"/>
        <v>5.3418803418803424E-4</v>
      </c>
      <c r="I19" s="3">
        <f t="shared" si="4"/>
        <v>0.13698630136986301</v>
      </c>
      <c r="J19" s="20">
        <f t="shared" si="5"/>
        <v>17.594857682651057</v>
      </c>
    </row>
    <row r="20" spans="1:10" x14ac:dyDescent="0.45">
      <c r="A20" s="3">
        <v>18.7</v>
      </c>
      <c r="B20" s="3">
        <v>6334</v>
      </c>
      <c r="C20" s="3">
        <v>1446</v>
      </c>
      <c r="D20" s="3">
        <v>9.1999999999999993</v>
      </c>
      <c r="F20" s="5">
        <f t="shared" si="1"/>
        <v>18.7</v>
      </c>
      <c r="G20" s="3">
        <f t="shared" si="2"/>
        <v>1.5787811809283233E-4</v>
      </c>
      <c r="H20" s="3">
        <f t="shared" si="3"/>
        <v>6.9156293222683268E-4</v>
      </c>
      <c r="I20" s="3">
        <f t="shared" si="4"/>
        <v>0.10869565217391305</v>
      </c>
      <c r="J20" s="20">
        <f t="shared" si="5"/>
        <v>17.657309355067586</v>
      </c>
    </row>
    <row r="21" spans="1:10" x14ac:dyDescent="0.45">
      <c r="A21" s="3">
        <v>14.8</v>
      </c>
      <c r="B21" s="3">
        <v>3841</v>
      </c>
      <c r="C21" s="3">
        <v>1320</v>
      </c>
      <c r="D21" s="3">
        <v>8.9</v>
      </c>
      <c r="F21" s="5">
        <f t="shared" si="1"/>
        <v>14.8</v>
      </c>
      <c r="G21" s="3">
        <f t="shared" si="2"/>
        <v>2.6034886748242648E-4</v>
      </c>
      <c r="H21" s="3">
        <f t="shared" si="3"/>
        <v>7.5757575757575758E-4</v>
      </c>
      <c r="I21" s="3">
        <f t="shared" si="4"/>
        <v>0.11235955056179775</v>
      </c>
      <c r="J21" s="20">
        <f t="shared" si="5"/>
        <v>17.002646183039012</v>
      </c>
    </row>
    <row r="22" spans="1:10" x14ac:dyDescent="0.45">
      <c r="A22" s="3">
        <v>10.1</v>
      </c>
      <c r="B22" s="3">
        <v>1320</v>
      </c>
      <c r="C22" s="3">
        <v>781</v>
      </c>
      <c r="D22" s="3">
        <v>3.5</v>
      </c>
      <c r="F22" s="5">
        <f t="shared" si="1"/>
        <v>10.1</v>
      </c>
      <c r="G22" s="3">
        <f t="shared" si="2"/>
        <v>7.5757575757575758E-4</v>
      </c>
      <c r="H22" s="3">
        <f t="shared" si="3"/>
        <v>1.2804097311139564E-3</v>
      </c>
      <c r="I22" s="3">
        <f t="shared" si="4"/>
        <v>0.2857142857142857</v>
      </c>
      <c r="J22" s="20">
        <f t="shared" si="5"/>
        <v>11.689468754075524</v>
      </c>
    </row>
    <row r="23" spans="1:10" x14ac:dyDescent="0.45">
      <c r="A23" s="3">
        <v>15.8</v>
      </c>
      <c r="B23" s="3">
        <v>2148</v>
      </c>
      <c r="C23" s="3">
        <v>1340</v>
      </c>
      <c r="D23" s="3">
        <v>9.6</v>
      </c>
      <c r="F23" s="5">
        <f t="shared" si="1"/>
        <v>15.8</v>
      </c>
      <c r="G23" s="3">
        <f t="shared" si="2"/>
        <v>4.6554934823091247E-4</v>
      </c>
      <c r="H23" s="3">
        <f t="shared" si="3"/>
        <v>7.4626865671641792E-4</v>
      </c>
      <c r="I23" s="3">
        <f t="shared" si="4"/>
        <v>0.10416666666666667</v>
      </c>
      <c r="J23" s="20">
        <f t="shared" si="5"/>
        <v>16.162057753844323</v>
      </c>
    </row>
    <row r="24" spans="1:10" x14ac:dyDescent="0.45">
      <c r="A24" s="3">
        <v>17.600000000000001</v>
      </c>
      <c r="B24" s="3">
        <v>6509</v>
      </c>
      <c r="C24" s="3">
        <v>1242</v>
      </c>
      <c r="D24" s="3">
        <v>8.5</v>
      </c>
      <c r="F24" s="5">
        <f t="shared" si="1"/>
        <v>17.600000000000001</v>
      </c>
      <c r="G24" s="3">
        <f t="shared" si="2"/>
        <v>1.5363343063450608E-4</v>
      </c>
      <c r="H24" s="3">
        <f t="shared" si="3"/>
        <v>8.0515297906602254E-4</v>
      </c>
      <c r="I24" s="3">
        <f t="shared" si="4"/>
        <v>0.11764705882352941</v>
      </c>
      <c r="J24" s="20">
        <f t="shared" si="5"/>
        <v>17.341521802404237</v>
      </c>
    </row>
    <row r="25" spans="1:10" x14ac:dyDescent="0.45">
      <c r="A25" s="3">
        <v>14.3</v>
      </c>
      <c r="B25" s="3">
        <v>2485</v>
      </c>
      <c r="C25" s="3">
        <v>1098</v>
      </c>
      <c r="D25" s="3">
        <v>10.8</v>
      </c>
      <c r="F25" s="5">
        <f t="shared" si="1"/>
        <v>14.3</v>
      </c>
      <c r="G25" s="3">
        <f t="shared" si="2"/>
        <v>4.0241448692152917E-4</v>
      </c>
      <c r="H25" s="3">
        <f t="shared" si="3"/>
        <v>9.1074681238615665E-4</v>
      </c>
      <c r="I25" s="3">
        <f t="shared" si="4"/>
        <v>9.2592592592592587E-2</v>
      </c>
      <c r="J25" s="20">
        <f t="shared" si="5"/>
        <v>16.240200661674674</v>
      </c>
    </row>
    <row r="26" spans="1:10" x14ac:dyDescent="0.45">
      <c r="A26" s="3">
        <v>19.100000000000001</v>
      </c>
      <c r="B26" s="3">
        <v>5322</v>
      </c>
      <c r="C26" s="3">
        <v>1488</v>
      </c>
      <c r="D26" s="3">
        <v>8.8000000000000007</v>
      </c>
      <c r="F26" s="5">
        <f t="shared" si="1"/>
        <v>19.100000000000001</v>
      </c>
      <c r="G26" s="3">
        <f t="shared" si="2"/>
        <v>1.8789928598271326E-4</v>
      </c>
      <c r="H26" s="3">
        <f t="shared" si="3"/>
        <v>6.7204301075268823E-4</v>
      </c>
      <c r="I26" s="3">
        <f t="shared" si="4"/>
        <v>0.11363636363636363</v>
      </c>
      <c r="J26" s="20">
        <f t="shared" si="5"/>
        <v>17.503947340533308</v>
      </c>
    </row>
    <row r="27" spans="1:10" x14ac:dyDescent="0.45">
      <c r="A27" s="3">
        <v>11.5</v>
      </c>
      <c r="B27" s="3">
        <v>1648</v>
      </c>
      <c r="C27" s="3">
        <v>596</v>
      </c>
      <c r="D27" s="3">
        <v>5.8</v>
      </c>
      <c r="F27" s="5">
        <f t="shared" si="1"/>
        <v>11.5</v>
      </c>
      <c r="G27" s="3">
        <f t="shared" si="2"/>
        <v>6.0679611650485432E-4</v>
      </c>
      <c r="H27" s="3">
        <f t="shared" si="3"/>
        <v>1.6778523489932886E-3</v>
      </c>
      <c r="I27" s="3">
        <f t="shared" si="4"/>
        <v>0.17241379310344829</v>
      </c>
      <c r="J27" s="20">
        <f t="shared" si="5"/>
        <v>12.810219665061018</v>
      </c>
    </row>
    <row r="28" spans="1:10" x14ac:dyDescent="0.45">
      <c r="A28" s="3">
        <v>18.8</v>
      </c>
      <c r="B28" s="3">
        <v>7546</v>
      </c>
      <c r="C28" s="3">
        <v>1255</v>
      </c>
      <c r="D28" s="3">
        <v>6.9</v>
      </c>
      <c r="F28" s="5">
        <f t="shared" si="1"/>
        <v>18.8</v>
      </c>
      <c r="G28" s="3">
        <f t="shared" si="2"/>
        <v>1.3252054068380598E-4</v>
      </c>
      <c r="H28" s="3">
        <f t="shared" si="3"/>
        <v>7.9681274900398409E-4</v>
      </c>
      <c r="I28" s="3">
        <f t="shared" si="4"/>
        <v>0.14492753623188406</v>
      </c>
      <c r="J28" s="20">
        <f t="shared" si="5"/>
        <v>17.156541336045557</v>
      </c>
    </row>
    <row r="29" spans="1:10" x14ac:dyDescent="0.45">
      <c r="A29" s="3">
        <v>16.2</v>
      </c>
      <c r="B29" s="3">
        <v>3654</v>
      </c>
      <c r="C29" s="3">
        <v>2149</v>
      </c>
      <c r="D29" s="3">
        <v>9.8000000000000007</v>
      </c>
      <c r="F29" s="5">
        <f t="shared" si="1"/>
        <v>16.2</v>
      </c>
      <c r="G29" s="3">
        <f t="shared" si="2"/>
        <v>2.7367268746579092E-4</v>
      </c>
      <c r="H29" s="3">
        <f t="shared" si="3"/>
        <v>4.6533271288971617E-4</v>
      </c>
      <c r="I29" s="3">
        <f t="shared" si="4"/>
        <v>0.1020408163265306</v>
      </c>
      <c r="J29" s="20">
        <f t="shared" si="5"/>
        <v>17.663869328951741</v>
      </c>
    </row>
    <row r="30" spans="1:10" x14ac:dyDescent="0.45">
      <c r="A30" s="3">
        <v>18.899999999999999</v>
      </c>
      <c r="B30" s="3">
        <v>5128</v>
      </c>
      <c r="C30" s="3">
        <v>1953</v>
      </c>
      <c r="D30" s="3">
        <v>10.3</v>
      </c>
      <c r="F30" s="5">
        <f t="shared" si="1"/>
        <v>18.899999999999999</v>
      </c>
      <c r="G30" s="3">
        <f t="shared" si="2"/>
        <v>1.9500780031201249E-4</v>
      </c>
      <c r="H30" s="3">
        <f t="shared" si="3"/>
        <v>5.1203277009728623E-4</v>
      </c>
      <c r="I30" s="3">
        <f t="shared" si="4"/>
        <v>9.7087378640776698E-2</v>
      </c>
      <c r="J30" s="20">
        <f t="shared" si="5"/>
        <v>17.986938860108083</v>
      </c>
    </row>
  </sheetData>
  <mergeCells count="1">
    <mergeCell ref="M12:P12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4097" r:id="rId3">
          <objectPr defaultSize="0" autoPict="0" r:id="rId4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5</xdr:col>
                <xdr:colOff>139700</xdr:colOff>
                <xdr:row>2</xdr:row>
                <xdr:rowOff>127000</xdr:rowOff>
              </to>
            </anchor>
          </objectPr>
        </oleObject>
      </mc:Choice>
      <mc:Fallback>
        <oleObject progId="Equation.3" shapeId="4097" r:id="rId3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DC19-BA7B-47E7-B6D2-3ACA28CB2354}">
  <dimension ref="A1:R30"/>
  <sheetViews>
    <sheetView zoomScale="64" workbookViewId="0">
      <selection activeCell="I13" sqref="I13"/>
    </sheetView>
  </sheetViews>
  <sheetFormatPr defaultRowHeight="18.5" x14ac:dyDescent="0.45"/>
  <cols>
    <col min="1" max="1" width="5.6328125" style="13" bestFit="1" customWidth="1"/>
    <col min="2" max="2" width="11.36328125" style="13" customWidth="1"/>
    <col min="3" max="3" width="8.1796875" style="13" bestFit="1" customWidth="1"/>
    <col min="4" max="4" width="5.6328125" style="13" bestFit="1" customWidth="1"/>
    <col min="5" max="6" width="8.7265625" style="13"/>
    <col min="7" max="7" width="4.36328125" style="13" bestFit="1" customWidth="1"/>
    <col min="8" max="9" width="8.1796875" style="13" bestFit="1" customWidth="1"/>
    <col min="10" max="10" width="5.6328125" style="13" bestFit="1" customWidth="1"/>
    <col min="11" max="11" width="7.7265625" style="13" customWidth="1"/>
    <col min="12" max="13" width="5.6328125" style="13" bestFit="1" customWidth="1"/>
    <col min="14" max="15" width="6.6328125" style="13" bestFit="1" customWidth="1"/>
    <col min="16" max="16384" width="8.7265625" style="13"/>
  </cols>
  <sheetData>
    <row r="1" spans="1:18" ht="21" x14ac:dyDescent="0.45">
      <c r="A1" s="12" t="s">
        <v>23</v>
      </c>
      <c r="B1" s="12"/>
      <c r="C1" s="12"/>
      <c r="D1" s="12"/>
      <c r="E1" s="12"/>
    </row>
    <row r="3" spans="1:18" ht="20.5" x14ac:dyDescent="0.45">
      <c r="B3" s="14" t="s">
        <v>24</v>
      </c>
      <c r="C3" s="14"/>
      <c r="D3" s="14"/>
      <c r="E3" s="14"/>
      <c r="F3" s="14"/>
      <c r="G3" s="14"/>
      <c r="K3" s="14" t="s">
        <v>25</v>
      </c>
      <c r="L3" s="14"/>
      <c r="M3" s="14"/>
      <c r="N3" s="14"/>
      <c r="O3" s="14"/>
      <c r="P3" s="14"/>
      <c r="Q3" s="14"/>
    </row>
    <row r="5" spans="1:18" ht="20.5" x14ac:dyDescent="0.45">
      <c r="A5" s="15" t="s">
        <v>1</v>
      </c>
      <c r="B5" s="15" t="s">
        <v>5</v>
      </c>
      <c r="C5" s="15" t="s">
        <v>6</v>
      </c>
      <c r="D5" s="15" t="s">
        <v>7</v>
      </c>
      <c r="G5" s="15" t="s">
        <v>1</v>
      </c>
      <c r="H5" s="15" t="s">
        <v>5</v>
      </c>
      <c r="I5" s="15" t="s">
        <v>6</v>
      </c>
      <c r="J5" s="15" t="s">
        <v>7</v>
      </c>
      <c r="K5" s="18" t="s">
        <v>26</v>
      </c>
      <c r="L5" s="13">
        <f t="array" ref="L5:O9">LINEST(G6:G30,H6:J30,TRUE,TRUE)</f>
        <v>1.6933626056779817E-2</v>
      </c>
      <c r="M5" s="13">
        <v>1.1243874401776264E-4</v>
      </c>
      <c r="N5" s="13">
        <v>4.5295556843109667E-5</v>
      </c>
      <c r="O5" s="13">
        <v>2.2792522975408334</v>
      </c>
    </row>
    <row r="6" spans="1:18" x14ac:dyDescent="0.45">
      <c r="A6" s="15">
        <v>10.4</v>
      </c>
      <c r="B6" s="15">
        <v>865</v>
      </c>
      <c r="C6" s="15">
        <v>651</v>
      </c>
      <c r="D6" s="15">
        <v>4.2</v>
      </c>
      <c r="G6" s="13">
        <f>LN(A6)</f>
        <v>2.341805806147327</v>
      </c>
      <c r="H6" s="15">
        <f>B6</f>
        <v>865</v>
      </c>
      <c r="I6" s="15">
        <f t="shared" ref="I6:J6" si="0">C6</f>
        <v>651</v>
      </c>
      <c r="J6" s="15">
        <f t="shared" si="0"/>
        <v>4.2</v>
      </c>
      <c r="K6" s="18">
        <f>$O$11*$N$11^H6*$M$11^I6*$L$11^J6</f>
        <v>11.737065268301992</v>
      </c>
      <c r="L6" s="13">
        <v>1.2549106920851519E-2</v>
      </c>
      <c r="M6" s="13">
        <v>6.354824392687739E-5</v>
      </c>
      <c r="N6" s="13">
        <v>1.3181112855598091E-5</v>
      </c>
      <c r="O6" s="13">
        <v>8.7939168156290756E-2</v>
      </c>
    </row>
    <row r="7" spans="1:18" x14ac:dyDescent="0.45">
      <c r="A7" s="15">
        <v>19.7</v>
      </c>
      <c r="B7" s="15">
        <v>9571</v>
      </c>
      <c r="C7" s="15">
        <v>865</v>
      </c>
      <c r="D7" s="15">
        <v>13.1</v>
      </c>
      <c r="G7" s="13">
        <f t="shared" ref="G7:G30" si="1">LN(A7)</f>
        <v>2.9806186357439426</v>
      </c>
      <c r="H7" s="15">
        <f t="shared" ref="H7:H30" si="2">B7</f>
        <v>9571</v>
      </c>
      <c r="I7" s="15">
        <f t="shared" ref="I7:I30" si="3">C7</f>
        <v>865</v>
      </c>
      <c r="J7" s="15">
        <f t="shared" ref="J7:J30" si="4">D7</f>
        <v>13.1</v>
      </c>
      <c r="K7" s="18">
        <f t="shared" ref="K7:K30" si="5">$O$11*$N$11^H7*$M$11^I7*$L$11^J7</f>
        <v>20.735891485362018</v>
      </c>
      <c r="L7" s="13">
        <v>0.64167117023560372</v>
      </c>
      <c r="M7" s="13">
        <v>0.13313072518003621</v>
      </c>
      <c r="N7" s="13" t="e">
        <v>#N/A</v>
      </c>
      <c r="O7" s="13" t="e">
        <v>#N/A</v>
      </c>
    </row>
    <row r="8" spans="1:18" x14ac:dyDescent="0.45">
      <c r="A8" s="15">
        <v>17.7</v>
      </c>
      <c r="B8" s="15">
        <v>1334</v>
      </c>
      <c r="C8" s="15">
        <v>915</v>
      </c>
      <c r="D8" s="15">
        <v>4</v>
      </c>
      <c r="G8" s="13">
        <f t="shared" si="1"/>
        <v>2.8735646395797834</v>
      </c>
      <c r="H8" s="15">
        <f t="shared" si="2"/>
        <v>1334</v>
      </c>
      <c r="I8" s="15">
        <f t="shared" si="3"/>
        <v>915</v>
      </c>
      <c r="J8" s="15">
        <f t="shared" si="4"/>
        <v>4</v>
      </c>
      <c r="K8" s="18">
        <f t="shared" si="5"/>
        <v>12.308530091288592</v>
      </c>
      <c r="L8" s="13">
        <v>12.53512924037552</v>
      </c>
      <c r="M8" s="13">
        <v>21</v>
      </c>
      <c r="N8" s="13" t="e">
        <v>#N/A</v>
      </c>
      <c r="O8" s="13" t="e">
        <v>#N/A</v>
      </c>
    </row>
    <row r="9" spans="1:18" x14ac:dyDescent="0.45">
      <c r="A9" s="15">
        <v>17.5</v>
      </c>
      <c r="B9" s="15">
        <v>6944</v>
      </c>
      <c r="C9" s="15">
        <v>944</v>
      </c>
      <c r="D9" s="15">
        <v>5.6</v>
      </c>
      <c r="G9" s="13">
        <f t="shared" si="1"/>
        <v>2.8622008809294686</v>
      </c>
      <c r="H9" s="15">
        <f t="shared" si="2"/>
        <v>6944</v>
      </c>
      <c r="I9" s="15">
        <f t="shared" si="3"/>
        <v>944</v>
      </c>
      <c r="J9" s="15">
        <f t="shared" si="4"/>
        <v>5.6</v>
      </c>
      <c r="K9" s="18">
        <f t="shared" si="5"/>
        <v>16.358622437283959</v>
      </c>
      <c r="L9" s="13">
        <v>0.66650999434753899</v>
      </c>
      <c r="M9" s="13">
        <v>0.37219958972620892</v>
      </c>
      <c r="N9" s="13" t="e">
        <v>#N/A</v>
      </c>
      <c r="O9" s="13" t="e">
        <v>#N/A</v>
      </c>
    </row>
    <row r="10" spans="1:18" x14ac:dyDescent="0.45">
      <c r="A10" s="15">
        <v>13.1</v>
      </c>
      <c r="B10" s="15">
        <v>4425</v>
      </c>
      <c r="C10" s="15">
        <v>1084</v>
      </c>
      <c r="D10" s="15">
        <v>4.0999999999999996</v>
      </c>
      <c r="G10" s="13">
        <f t="shared" si="1"/>
        <v>2.5726122302071057</v>
      </c>
      <c r="H10" s="15">
        <f t="shared" si="2"/>
        <v>4425</v>
      </c>
      <c r="I10" s="15">
        <f t="shared" si="3"/>
        <v>1084</v>
      </c>
      <c r="J10" s="15">
        <f t="shared" si="4"/>
        <v>4.0999999999999996</v>
      </c>
      <c r="K10" s="18">
        <f t="shared" si="5"/>
        <v>14.454367267195975</v>
      </c>
    </row>
    <row r="11" spans="1:18" x14ac:dyDescent="0.45">
      <c r="A11" s="15">
        <v>14.4</v>
      </c>
      <c r="B11" s="15">
        <v>4662</v>
      </c>
      <c r="C11" s="15">
        <v>1260</v>
      </c>
      <c r="D11" s="15">
        <v>7.3</v>
      </c>
      <c r="G11" s="13">
        <f t="shared" si="1"/>
        <v>2.6672282065819548</v>
      </c>
      <c r="H11" s="15">
        <f t="shared" si="2"/>
        <v>4662</v>
      </c>
      <c r="I11" s="15">
        <f t="shared" si="3"/>
        <v>1260</v>
      </c>
      <c r="J11" s="15">
        <f t="shared" si="4"/>
        <v>7.3</v>
      </c>
      <c r="K11" s="18">
        <f t="shared" si="5"/>
        <v>15.732182754203189</v>
      </c>
      <c r="L11" s="13">
        <f>EXP(L5)</f>
        <v>1.0170778126198374</v>
      </c>
      <c r="M11" s="13">
        <f t="shared" ref="M11:O11" si="6">EXP(M5)</f>
        <v>1.0001124450654904</v>
      </c>
      <c r="N11" s="13">
        <f t="shared" si="6"/>
        <v>1.0000452965827022</v>
      </c>
      <c r="O11" s="13">
        <f t="shared" si="6"/>
        <v>9.7693730937336447</v>
      </c>
    </row>
    <row r="12" spans="1:18" x14ac:dyDescent="0.45">
      <c r="A12" s="15">
        <v>15.1</v>
      </c>
      <c r="B12" s="15">
        <v>2100</v>
      </c>
      <c r="C12" s="15">
        <v>1212</v>
      </c>
      <c r="D12" s="15">
        <v>8.6999999999999993</v>
      </c>
      <c r="G12" s="13">
        <f t="shared" si="1"/>
        <v>2.7146947438208788</v>
      </c>
      <c r="H12" s="15">
        <f t="shared" si="2"/>
        <v>2100</v>
      </c>
      <c r="I12" s="15">
        <f t="shared" si="3"/>
        <v>1212</v>
      </c>
      <c r="J12" s="15">
        <f t="shared" si="4"/>
        <v>8.6999999999999993</v>
      </c>
      <c r="K12" s="18">
        <f t="shared" si="5"/>
        <v>14.267315207480994</v>
      </c>
    </row>
    <row r="13" spans="1:18" x14ac:dyDescent="0.45">
      <c r="A13" s="15">
        <v>11.9</v>
      </c>
      <c r="B13" s="15">
        <v>1215</v>
      </c>
      <c r="C13" s="15">
        <v>625</v>
      </c>
      <c r="D13" s="15">
        <v>6.6</v>
      </c>
      <c r="G13" s="13">
        <f t="shared" si="1"/>
        <v>2.4765384001174837</v>
      </c>
      <c r="H13" s="15">
        <f t="shared" si="2"/>
        <v>1215</v>
      </c>
      <c r="I13" s="15">
        <f t="shared" si="3"/>
        <v>625</v>
      </c>
      <c r="J13" s="15">
        <f t="shared" si="4"/>
        <v>6.6</v>
      </c>
      <c r="K13" s="18">
        <f t="shared" si="5"/>
        <v>12.382975009372903</v>
      </c>
      <c r="R13" s="16"/>
    </row>
    <row r="14" spans="1:18" x14ac:dyDescent="0.45">
      <c r="A14" s="15">
        <v>13.9</v>
      </c>
      <c r="B14" s="15">
        <v>5191</v>
      </c>
      <c r="C14" s="15">
        <v>1795</v>
      </c>
      <c r="D14" s="15">
        <v>10.1</v>
      </c>
      <c r="G14" s="13">
        <f t="shared" si="1"/>
        <v>2.631888840136646</v>
      </c>
      <c r="H14" s="15">
        <f t="shared" si="2"/>
        <v>5191</v>
      </c>
      <c r="I14" s="15">
        <f t="shared" si="3"/>
        <v>1795</v>
      </c>
      <c r="J14" s="15">
        <f t="shared" si="4"/>
        <v>10.1</v>
      </c>
      <c r="K14" s="18">
        <f t="shared" si="5"/>
        <v>17.943693242412461</v>
      </c>
      <c r="L14" s="17"/>
      <c r="M14" s="17"/>
      <c r="N14" s="17"/>
      <c r="O14" s="17"/>
      <c r="P14" s="17"/>
      <c r="R14" s="16"/>
    </row>
    <row r="15" spans="1:18" x14ac:dyDescent="0.45">
      <c r="A15" s="15">
        <v>19.5</v>
      </c>
      <c r="B15" s="15">
        <v>4965</v>
      </c>
      <c r="C15" s="15">
        <v>2851</v>
      </c>
      <c r="D15" s="15">
        <v>12</v>
      </c>
      <c r="G15" s="13">
        <f t="shared" si="1"/>
        <v>2.9704144655697009</v>
      </c>
      <c r="H15" s="15">
        <f t="shared" si="2"/>
        <v>4965</v>
      </c>
      <c r="I15" s="15">
        <f t="shared" si="3"/>
        <v>2851</v>
      </c>
      <c r="J15" s="15">
        <f t="shared" si="4"/>
        <v>12</v>
      </c>
      <c r="K15" s="18">
        <f t="shared" si="5"/>
        <v>20.654043453858208</v>
      </c>
      <c r="R15" s="16"/>
    </row>
    <row r="16" spans="1:18" x14ac:dyDescent="0.45">
      <c r="A16" s="15">
        <v>14.5</v>
      </c>
      <c r="B16" s="15">
        <v>2067</v>
      </c>
      <c r="C16" s="15">
        <v>1156</v>
      </c>
      <c r="D16" s="15">
        <v>9.1999999999999993</v>
      </c>
      <c r="G16" s="13">
        <f t="shared" si="1"/>
        <v>2.6741486494265287</v>
      </c>
      <c r="H16" s="15">
        <f t="shared" si="2"/>
        <v>2067</v>
      </c>
      <c r="I16" s="15">
        <f t="shared" si="3"/>
        <v>1156</v>
      </c>
      <c r="J16" s="15">
        <f t="shared" si="4"/>
        <v>9.1999999999999993</v>
      </c>
      <c r="K16" s="18">
        <f t="shared" si="5"/>
        <v>14.276955891779446</v>
      </c>
      <c r="R16" s="16"/>
    </row>
    <row r="17" spans="1:11" x14ac:dyDescent="0.45">
      <c r="A17" s="15">
        <v>12.5</v>
      </c>
      <c r="B17" s="15">
        <v>2262</v>
      </c>
      <c r="C17" s="15">
        <v>1040</v>
      </c>
      <c r="D17" s="15">
        <v>3</v>
      </c>
      <c r="G17" s="13">
        <f t="shared" si="1"/>
        <v>2.5257286443082556</v>
      </c>
      <c r="H17" s="15">
        <f t="shared" si="2"/>
        <v>2262</v>
      </c>
      <c r="I17" s="15">
        <f t="shared" si="3"/>
        <v>1040</v>
      </c>
      <c r="J17" s="15">
        <f t="shared" si="4"/>
        <v>3</v>
      </c>
      <c r="K17" s="18">
        <f t="shared" si="5"/>
        <v>12.800036456282369</v>
      </c>
    </row>
    <row r="18" spans="1:11" x14ac:dyDescent="0.45">
      <c r="A18" s="15">
        <v>19.8</v>
      </c>
      <c r="B18" s="15">
        <v>3210</v>
      </c>
      <c r="C18" s="15">
        <v>1421</v>
      </c>
      <c r="D18" s="15">
        <v>10.9</v>
      </c>
      <c r="G18" s="13">
        <f t="shared" si="1"/>
        <v>2.9856819377004897</v>
      </c>
      <c r="H18" s="15">
        <f t="shared" si="2"/>
        <v>3210</v>
      </c>
      <c r="I18" s="15">
        <f t="shared" si="3"/>
        <v>1421</v>
      </c>
      <c r="J18" s="15">
        <f t="shared" si="4"/>
        <v>10.9</v>
      </c>
      <c r="K18" s="18">
        <f t="shared" si="5"/>
        <v>15.94273140814782</v>
      </c>
    </row>
    <row r="19" spans="1:11" x14ac:dyDescent="0.45">
      <c r="A19" s="15">
        <v>19.600000000000001</v>
      </c>
      <c r="B19" s="15">
        <v>5719</v>
      </c>
      <c r="C19" s="15">
        <v>1872</v>
      </c>
      <c r="D19" s="15">
        <v>7.3</v>
      </c>
      <c r="G19" s="13">
        <f t="shared" si="1"/>
        <v>2.9755295662364718</v>
      </c>
      <c r="H19" s="15">
        <f t="shared" si="2"/>
        <v>5719</v>
      </c>
      <c r="I19" s="15">
        <f t="shared" si="3"/>
        <v>1872</v>
      </c>
      <c r="J19" s="15">
        <f t="shared" si="4"/>
        <v>7.3</v>
      </c>
      <c r="K19" s="18">
        <f t="shared" si="5"/>
        <v>17.679369346770777</v>
      </c>
    </row>
    <row r="20" spans="1:11" x14ac:dyDescent="0.45">
      <c r="A20" s="15">
        <v>18.7</v>
      </c>
      <c r="B20" s="15">
        <v>6334</v>
      </c>
      <c r="C20" s="15">
        <v>1446</v>
      </c>
      <c r="D20" s="15">
        <v>9.1999999999999993</v>
      </c>
      <c r="G20" s="13">
        <f t="shared" si="1"/>
        <v>2.9285235238605409</v>
      </c>
      <c r="H20" s="15">
        <f t="shared" si="2"/>
        <v>6334</v>
      </c>
      <c r="I20" s="15">
        <f t="shared" si="3"/>
        <v>1446</v>
      </c>
      <c r="J20" s="15">
        <f t="shared" si="4"/>
        <v>9.1999999999999993</v>
      </c>
      <c r="K20" s="18">
        <f t="shared" si="5"/>
        <v>17.895157368221199</v>
      </c>
    </row>
    <row r="21" spans="1:11" x14ac:dyDescent="0.45">
      <c r="A21" s="15">
        <v>14.8</v>
      </c>
      <c r="B21" s="15">
        <v>3841</v>
      </c>
      <c r="C21" s="15">
        <v>1320</v>
      </c>
      <c r="D21" s="15">
        <v>8.9</v>
      </c>
      <c r="G21" s="13">
        <f t="shared" si="1"/>
        <v>2.6946271807700692</v>
      </c>
      <c r="H21" s="15">
        <f t="shared" si="2"/>
        <v>3841</v>
      </c>
      <c r="I21" s="15">
        <f t="shared" si="3"/>
        <v>1320</v>
      </c>
      <c r="J21" s="15">
        <f t="shared" si="4"/>
        <v>8.9</v>
      </c>
      <c r="K21" s="18">
        <f t="shared" si="5"/>
        <v>15.679606914561726</v>
      </c>
    </row>
    <row r="22" spans="1:11" x14ac:dyDescent="0.45">
      <c r="A22" s="15">
        <v>10.1</v>
      </c>
      <c r="B22" s="15">
        <v>1320</v>
      </c>
      <c r="C22" s="15">
        <v>781</v>
      </c>
      <c r="D22" s="15">
        <v>3.5</v>
      </c>
      <c r="G22" s="13">
        <f t="shared" si="1"/>
        <v>2.3125354238472138</v>
      </c>
      <c r="H22" s="15">
        <f t="shared" si="2"/>
        <v>1320</v>
      </c>
      <c r="I22" s="15">
        <f t="shared" si="3"/>
        <v>781</v>
      </c>
      <c r="J22" s="15">
        <f t="shared" si="4"/>
        <v>3.5</v>
      </c>
      <c r="K22" s="18">
        <f t="shared" si="5"/>
        <v>12.014626503452094</v>
      </c>
    </row>
    <row r="23" spans="1:11" x14ac:dyDescent="0.45">
      <c r="A23" s="15">
        <v>15.8</v>
      </c>
      <c r="B23" s="15">
        <v>2148</v>
      </c>
      <c r="C23" s="15">
        <v>1340</v>
      </c>
      <c r="D23" s="15">
        <v>9.6</v>
      </c>
      <c r="G23" s="13">
        <f t="shared" si="1"/>
        <v>2.760009940032921</v>
      </c>
      <c r="H23" s="15">
        <f t="shared" si="2"/>
        <v>2148</v>
      </c>
      <c r="I23" s="15">
        <f t="shared" si="3"/>
        <v>1340</v>
      </c>
      <c r="J23" s="15">
        <f t="shared" si="4"/>
        <v>9.6</v>
      </c>
      <c r="K23" s="18">
        <f t="shared" si="5"/>
        <v>14.728404095290726</v>
      </c>
    </row>
    <row r="24" spans="1:11" x14ac:dyDescent="0.45">
      <c r="A24" s="15">
        <v>17.600000000000001</v>
      </c>
      <c r="B24" s="15">
        <v>6509</v>
      </c>
      <c r="C24" s="15">
        <v>1242</v>
      </c>
      <c r="D24" s="15">
        <v>8.5</v>
      </c>
      <c r="G24" s="13">
        <f t="shared" si="1"/>
        <v>2.8678989020441064</v>
      </c>
      <c r="H24" s="15">
        <f t="shared" si="2"/>
        <v>6509</v>
      </c>
      <c r="I24" s="15">
        <f t="shared" si="3"/>
        <v>1242</v>
      </c>
      <c r="J24" s="15">
        <f t="shared" si="4"/>
        <v>8.5</v>
      </c>
      <c r="K24" s="18">
        <f t="shared" si="5"/>
        <v>17.420816096647332</v>
      </c>
    </row>
    <row r="25" spans="1:11" x14ac:dyDescent="0.45">
      <c r="A25" s="15">
        <v>14.3</v>
      </c>
      <c r="B25" s="15">
        <v>2485</v>
      </c>
      <c r="C25" s="15">
        <v>1098</v>
      </c>
      <c r="D25" s="15">
        <v>10.8</v>
      </c>
      <c r="G25" s="13">
        <f t="shared" si="1"/>
        <v>2.6602595372658615</v>
      </c>
      <c r="H25" s="15">
        <f t="shared" si="2"/>
        <v>2485</v>
      </c>
      <c r="I25" s="15">
        <f t="shared" si="3"/>
        <v>1098</v>
      </c>
      <c r="J25" s="15">
        <f t="shared" si="4"/>
        <v>10.8</v>
      </c>
      <c r="K25" s="18">
        <f t="shared" si="5"/>
        <v>14.852269155219325</v>
      </c>
    </row>
    <row r="26" spans="1:11" x14ac:dyDescent="0.45">
      <c r="A26" s="15">
        <v>19.100000000000001</v>
      </c>
      <c r="B26" s="15">
        <v>5322</v>
      </c>
      <c r="C26" s="15">
        <v>1488</v>
      </c>
      <c r="D26" s="15">
        <v>8.8000000000000007</v>
      </c>
      <c r="G26" s="13">
        <f t="shared" si="1"/>
        <v>2.9496883350525844</v>
      </c>
      <c r="H26" s="15">
        <f t="shared" si="2"/>
        <v>5322</v>
      </c>
      <c r="I26" s="15">
        <f t="shared" si="3"/>
        <v>1488</v>
      </c>
      <c r="J26" s="15">
        <f t="shared" si="4"/>
        <v>8.8000000000000007</v>
      </c>
      <c r="K26" s="18">
        <f t="shared" si="5"/>
        <v>17.058353267341055</v>
      </c>
    </row>
    <row r="27" spans="1:11" x14ac:dyDescent="0.45">
      <c r="A27" s="15">
        <v>11.5</v>
      </c>
      <c r="B27" s="15">
        <v>1648</v>
      </c>
      <c r="C27" s="15">
        <v>596</v>
      </c>
      <c r="D27" s="15">
        <v>5.8</v>
      </c>
      <c r="G27" s="13">
        <f t="shared" si="1"/>
        <v>2.4423470353692043</v>
      </c>
      <c r="H27" s="15">
        <f t="shared" si="2"/>
        <v>1648</v>
      </c>
      <c r="I27" s="15">
        <f t="shared" si="3"/>
        <v>596</v>
      </c>
      <c r="J27" s="15">
        <f t="shared" si="4"/>
        <v>5.8</v>
      </c>
      <c r="K27" s="18">
        <f t="shared" si="5"/>
        <v>12.417762381848291</v>
      </c>
    </row>
    <row r="28" spans="1:11" x14ac:dyDescent="0.45">
      <c r="A28" s="15">
        <v>18.8</v>
      </c>
      <c r="B28" s="15">
        <v>7546</v>
      </c>
      <c r="C28" s="15">
        <v>1255</v>
      </c>
      <c r="D28" s="15">
        <v>6.9</v>
      </c>
      <c r="G28" s="13">
        <f t="shared" si="1"/>
        <v>2.9338568698359038</v>
      </c>
      <c r="H28" s="15">
        <f t="shared" si="2"/>
        <v>7546</v>
      </c>
      <c r="I28" s="15">
        <f t="shared" si="3"/>
        <v>1255</v>
      </c>
      <c r="J28" s="15">
        <f t="shared" si="4"/>
        <v>6.9</v>
      </c>
      <c r="K28" s="18">
        <f t="shared" si="5"/>
        <v>17.796560584045842</v>
      </c>
    </row>
    <row r="29" spans="1:11" x14ac:dyDescent="0.45">
      <c r="A29" s="15">
        <v>16.2</v>
      </c>
      <c r="B29" s="15">
        <v>3654</v>
      </c>
      <c r="C29" s="15">
        <v>2149</v>
      </c>
      <c r="D29" s="15">
        <v>9.8000000000000007</v>
      </c>
      <c r="G29" s="13">
        <f t="shared" si="1"/>
        <v>2.7850112422383382</v>
      </c>
      <c r="H29" s="15">
        <f t="shared" si="2"/>
        <v>3654</v>
      </c>
      <c r="I29" s="15">
        <f t="shared" si="3"/>
        <v>2149</v>
      </c>
      <c r="J29" s="15">
        <f t="shared" si="4"/>
        <v>9.8000000000000007</v>
      </c>
      <c r="K29" s="18">
        <f t="shared" si="5"/>
        <v>17.328328684732966</v>
      </c>
    </row>
    <row r="30" spans="1:11" x14ac:dyDescent="0.45">
      <c r="A30" s="15">
        <v>18.899999999999999</v>
      </c>
      <c r="B30" s="15">
        <v>5128</v>
      </c>
      <c r="C30" s="15">
        <v>1953</v>
      </c>
      <c r="D30" s="15">
        <v>10.3</v>
      </c>
      <c r="G30" s="13">
        <f t="shared" si="1"/>
        <v>2.9391619220655967</v>
      </c>
      <c r="H30" s="15">
        <f t="shared" si="2"/>
        <v>5128</v>
      </c>
      <c r="I30" s="15">
        <f t="shared" si="3"/>
        <v>1953</v>
      </c>
      <c r="J30" s="15">
        <f t="shared" si="4"/>
        <v>10.3</v>
      </c>
      <c r="K30" s="18">
        <f t="shared" si="5"/>
        <v>18.275057070127517</v>
      </c>
    </row>
  </sheetData>
  <mergeCells count="2">
    <mergeCell ref="A1:E1"/>
    <mergeCell ref="L14:P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A7733-46CA-4A2C-BF79-127AF67D4777}">
  <dimension ref="A1:E26"/>
  <sheetViews>
    <sheetView tabSelected="1" topLeftCell="A35" workbookViewId="0">
      <selection activeCell="B46" sqref="B46"/>
    </sheetView>
  </sheetViews>
  <sheetFormatPr defaultColWidth="8.90625" defaultRowHeight="18.5" x14ac:dyDescent="0.45"/>
  <cols>
    <col min="1" max="1" width="8.90625" style="5"/>
    <col min="2" max="2" width="9" style="5" bestFit="1" customWidth="1"/>
    <col min="3" max="4" width="9.26953125" style="5" bestFit="1" customWidth="1"/>
    <col min="5" max="5" width="9" style="5" bestFit="1" customWidth="1"/>
    <col min="6" max="6" width="8.90625" style="5"/>
    <col min="7" max="8" width="9" style="5" bestFit="1" customWidth="1"/>
    <col min="9" max="9" width="12" style="5" bestFit="1" customWidth="1"/>
    <col min="10" max="10" width="9" style="5" bestFit="1" customWidth="1"/>
    <col min="11" max="16384" width="8.90625" style="5"/>
  </cols>
  <sheetData>
    <row r="1" spans="1:5" x14ac:dyDescent="0.45">
      <c r="A1" s="4"/>
      <c r="B1" s="3" t="s">
        <v>27</v>
      </c>
      <c r="C1" s="3" t="s">
        <v>28</v>
      </c>
      <c r="D1" s="3" t="s">
        <v>29</v>
      </c>
      <c r="E1" s="3" t="s">
        <v>30</v>
      </c>
    </row>
    <row r="2" spans="1:5" x14ac:dyDescent="0.45">
      <c r="A2" s="4"/>
      <c r="B2" s="11">
        <v>10.4</v>
      </c>
      <c r="C2" s="11">
        <v>865</v>
      </c>
      <c r="D2" s="11">
        <v>651</v>
      </c>
      <c r="E2" s="11">
        <v>4.2</v>
      </c>
    </row>
    <row r="3" spans="1:5" x14ac:dyDescent="0.45">
      <c r="A3" s="4"/>
      <c r="B3" s="11">
        <v>19.7</v>
      </c>
      <c r="C3" s="11">
        <v>9571</v>
      </c>
      <c r="D3" s="11">
        <v>865</v>
      </c>
      <c r="E3" s="11">
        <v>13.1</v>
      </c>
    </row>
    <row r="4" spans="1:5" x14ac:dyDescent="0.45">
      <c r="A4" s="4"/>
      <c r="B4" s="11">
        <v>17.7</v>
      </c>
      <c r="C4" s="11">
        <v>1334</v>
      </c>
      <c r="D4" s="11">
        <v>915</v>
      </c>
      <c r="E4" s="11">
        <v>4</v>
      </c>
    </row>
    <row r="5" spans="1:5" x14ac:dyDescent="0.45">
      <c r="A5" s="4"/>
      <c r="B5" s="11">
        <v>17.5</v>
      </c>
      <c r="C5" s="11">
        <v>6944</v>
      </c>
      <c r="D5" s="11">
        <v>944</v>
      </c>
      <c r="E5" s="11">
        <v>5.6</v>
      </c>
    </row>
    <row r="6" spans="1:5" x14ac:dyDescent="0.45">
      <c r="A6" s="4"/>
      <c r="B6" s="11">
        <v>13.1</v>
      </c>
      <c r="C6" s="11">
        <v>4425</v>
      </c>
      <c r="D6" s="11">
        <v>1084</v>
      </c>
      <c r="E6" s="11">
        <v>4.0999999999999996</v>
      </c>
    </row>
    <row r="7" spans="1:5" x14ac:dyDescent="0.45">
      <c r="A7" s="4"/>
      <c r="B7" s="11">
        <v>14.4</v>
      </c>
      <c r="C7" s="11">
        <v>4662</v>
      </c>
      <c r="D7" s="11">
        <v>1260</v>
      </c>
      <c r="E7" s="11">
        <v>7.3</v>
      </c>
    </row>
    <row r="8" spans="1:5" x14ac:dyDescent="0.45">
      <c r="A8" s="4"/>
      <c r="B8" s="11">
        <v>15.1</v>
      </c>
      <c r="C8" s="11">
        <v>2100</v>
      </c>
      <c r="D8" s="11">
        <v>1212</v>
      </c>
      <c r="E8" s="11">
        <v>8.6999999999999993</v>
      </c>
    </row>
    <row r="9" spans="1:5" x14ac:dyDescent="0.45">
      <c r="A9" s="4"/>
      <c r="B9" s="11">
        <v>11.9</v>
      </c>
      <c r="C9" s="11">
        <v>1215</v>
      </c>
      <c r="D9" s="11">
        <v>625</v>
      </c>
      <c r="E9" s="11">
        <v>6.6</v>
      </c>
    </row>
    <row r="10" spans="1:5" x14ac:dyDescent="0.45">
      <c r="A10" s="4"/>
      <c r="B10" s="11">
        <v>13.9</v>
      </c>
      <c r="C10" s="11">
        <v>5191</v>
      </c>
      <c r="D10" s="11">
        <v>1795</v>
      </c>
      <c r="E10" s="11">
        <v>10.1</v>
      </c>
    </row>
    <row r="11" spans="1:5" x14ac:dyDescent="0.45">
      <c r="A11" s="4"/>
      <c r="B11" s="11">
        <v>19.5</v>
      </c>
      <c r="C11" s="11">
        <v>4965</v>
      </c>
      <c r="D11" s="11">
        <v>2851</v>
      </c>
      <c r="E11" s="11">
        <v>12</v>
      </c>
    </row>
    <row r="12" spans="1:5" x14ac:dyDescent="0.45">
      <c r="A12" s="4"/>
      <c r="B12" s="11">
        <v>14.5</v>
      </c>
      <c r="C12" s="11">
        <v>2067</v>
      </c>
      <c r="D12" s="11">
        <v>1156</v>
      </c>
      <c r="E12" s="11">
        <v>9.1999999999999993</v>
      </c>
    </row>
    <row r="13" spans="1:5" x14ac:dyDescent="0.45">
      <c r="A13" s="4"/>
      <c r="B13" s="11">
        <v>12.5</v>
      </c>
      <c r="C13" s="11">
        <v>2262</v>
      </c>
      <c r="D13" s="11">
        <v>1040</v>
      </c>
      <c r="E13" s="11">
        <v>3</v>
      </c>
    </row>
    <row r="14" spans="1:5" x14ac:dyDescent="0.45">
      <c r="A14" s="4"/>
      <c r="B14" s="11">
        <v>19.8</v>
      </c>
      <c r="C14" s="11">
        <v>3210</v>
      </c>
      <c r="D14" s="11">
        <v>1421</v>
      </c>
      <c r="E14" s="11">
        <v>10.9</v>
      </c>
    </row>
    <row r="15" spans="1:5" x14ac:dyDescent="0.45">
      <c r="A15" s="4"/>
      <c r="B15" s="11">
        <v>19.600000000000001</v>
      </c>
      <c r="C15" s="11">
        <v>5719</v>
      </c>
      <c r="D15" s="11">
        <v>1872</v>
      </c>
      <c r="E15" s="11">
        <v>7.3</v>
      </c>
    </row>
    <row r="16" spans="1:5" x14ac:dyDescent="0.45">
      <c r="A16" s="4"/>
      <c r="B16" s="11">
        <v>18.7</v>
      </c>
      <c r="C16" s="11">
        <v>6334</v>
      </c>
      <c r="D16" s="11">
        <v>1446</v>
      </c>
      <c r="E16" s="11">
        <v>9.1999999999999993</v>
      </c>
    </row>
    <row r="17" spans="1:5" x14ac:dyDescent="0.45">
      <c r="A17" s="4"/>
      <c r="B17" s="11">
        <v>14.8</v>
      </c>
      <c r="C17" s="11">
        <v>3841</v>
      </c>
      <c r="D17" s="11">
        <v>1320</v>
      </c>
      <c r="E17" s="11">
        <v>8.9</v>
      </c>
    </row>
    <row r="18" spans="1:5" x14ac:dyDescent="0.45">
      <c r="A18" s="4"/>
      <c r="B18" s="11">
        <v>10.1</v>
      </c>
      <c r="C18" s="11">
        <v>1320</v>
      </c>
      <c r="D18" s="11">
        <v>781</v>
      </c>
      <c r="E18" s="11">
        <v>3.5</v>
      </c>
    </row>
    <row r="19" spans="1:5" x14ac:dyDescent="0.45">
      <c r="A19" s="4"/>
      <c r="B19" s="11">
        <v>15.8</v>
      </c>
      <c r="C19" s="11">
        <v>2148</v>
      </c>
      <c r="D19" s="11">
        <v>1340</v>
      </c>
      <c r="E19" s="11">
        <v>9.6</v>
      </c>
    </row>
    <row r="20" spans="1:5" x14ac:dyDescent="0.45">
      <c r="A20" s="4"/>
      <c r="B20" s="11">
        <v>17.600000000000001</v>
      </c>
      <c r="C20" s="11">
        <v>6509</v>
      </c>
      <c r="D20" s="11">
        <v>1242</v>
      </c>
      <c r="E20" s="11">
        <v>8.5</v>
      </c>
    </row>
    <row r="21" spans="1:5" x14ac:dyDescent="0.45">
      <c r="A21" s="4"/>
      <c r="B21" s="11">
        <v>14.3</v>
      </c>
      <c r="C21" s="11">
        <v>2485</v>
      </c>
      <c r="D21" s="11">
        <v>1098</v>
      </c>
      <c r="E21" s="11">
        <v>10.8</v>
      </c>
    </row>
    <row r="22" spans="1:5" x14ac:dyDescent="0.45">
      <c r="A22" s="4"/>
      <c r="B22" s="11">
        <v>19.100000000000001</v>
      </c>
      <c r="C22" s="11">
        <v>5322</v>
      </c>
      <c r="D22" s="11">
        <v>1488</v>
      </c>
      <c r="E22" s="11">
        <v>8.8000000000000007</v>
      </c>
    </row>
    <row r="23" spans="1:5" x14ac:dyDescent="0.45">
      <c r="A23" s="4"/>
      <c r="B23" s="11">
        <v>11.5</v>
      </c>
      <c r="C23" s="11">
        <v>1648</v>
      </c>
      <c r="D23" s="11">
        <v>596</v>
      </c>
      <c r="E23" s="11">
        <v>5.8</v>
      </c>
    </row>
    <row r="24" spans="1:5" x14ac:dyDescent="0.45">
      <c r="A24" s="4"/>
      <c r="B24" s="11">
        <v>18.8</v>
      </c>
      <c r="C24" s="11">
        <v>7546</v>
      </c>
      <c r="D24" s="11">
        <v>1255</v>
      </c>
      <c r="E24" s="11">
        <v>6.9</v>
      </c>
    </row>
    <row r="25" spans="1:5" x14ac:dyDescent="0.45">
      <c r="A25" s="4"/>
      <c r="B25" s="11">
        <v>16.2</v>
      </c>
      <c r="C25" s="11">
        <v>3654</v>
      </c>
      <c r="D25" s="11">
        <v>2149</v>
      </c>
      <c r="E25" s="11">
        <v>9.8000000000000007</v>
      </c>
    </row>
    <row r="26" spans="1:5" x14ac:dyDescent="0.45">
      <c r="B26" s="11">
        <v>18.899999999999999</v>
      </c>
      <c r="C26" s="11">
        <v>5128</v>
      </c>
      <c r="D26" s="11">
        <v>1953</v>
      </c>
      <c r="E26" s="11">
        <v>10.3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дано</vt:lpstr>
      <vt:lpstr>квадратичная </vt:lpstr>
      <vt:lpstr>степенная</vt:lpstr>
      <vt:lpstr>гиперболическая</vt:lpstr>
      <vt:lpstr>показательная</vt:lpstr>
      <vt:lpstr>gretl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Екатерина</cp:lastModifiedBy>
  <dcterms:created xsi:type="dcterms:W3CDTF">2015-06-05T18:19:34Z</dcterms:created>
  <dcterms:modified xsi:type="dcterms:W3CDTF">2023-10-19T17:11:36Z</dcterms:modified>
</cp:coreProperties>
</file>