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hr\Documents\git-repos\eemb148-stream-stats\data\"/>
    </mc:Choice>
  </mc:AlternateContent>
  <xr:revisionPtr revIDLastSave="0" documentId="13_ncr:1_{78ED3D20-9436-4331-89B8-7210CBBCBABF}" xr6:coauthVersionLast="44" xr6:coauthVersionMax="44" xr10:uidLastSave="{00000000-0000-0000-0000-000000000000}"/>
  <bookViews>
    <workbookView xWindow="-96" yWindow="-96" windowWidth="23232" windowHeight="12552" xr2:uid="{BDA42F9F-8B55-496D-8E62-6CCBBCDE272C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7" i="1" l="1"/>
  <c r="I47" i="1"/>
  <c r="J47" i="1"/>
  <c r="K47" i="1"/>
  <c r="L47" i="1"/>
  <c r="M47" i="1"/>
  <c r="N47" i="1"/>
  <c r="H48" i="1"/>
  <c r="I48" i="1"/>
  <c r="J48" i="1"/>
  <c r="K48" i="1"/>
  <c r="L48" i="1"/>
  <c r="M48" i="1"/>
  <c r="N48" i="1"/>
  <c r="H49" i="1"/>
  <c r="I49" i="1"/>
  <c r="J49" i="1"/>
  <c r="K49" i="1"/>
  <c r="L49" i="1"/>
  <c r="M49" i="1"/>
  <c r="N49" i="1"/>
  <c r="H50" i="1"/>
  <c r="I50" i="1"/>
  <c r="J50" i="1"/>
  <c r="K50" i="1"/>
  <c r="L50" i="1"/>
  <c r="M50" i="1"/>
  <c r="N50" i="1"/>
  <c r="H51" i="1"/>
  <c r="I51" i="1"/>
  <c r="J51" i="1"/>
  <c r="K51" i="1"/>
  <c r="L51" i="1"/>
  <c r="M51" i="1"/>
  <c r="N51" i="1"/>
  <c r="H52" i="1"/>
  <c r="I52" i="1"/>
  <c r="J52" i="1"/>
  <c r="K52" i="1"/>
  <c r="L52" i="1"/>
  <c r="M52" i="1"/>
  <c r="N52" i="1"/>
  <c r="H53" i="1"/>
  <c r="I53" i="1"/>
  <c r="J53" i="1"/>
  <c r="K53" i="1"/>
  <c r="L53" i="1"/>
  <c r="M53" i="1"/>
  <c r="N53" i="1"/>
  <c r="G53" i="1"/>
  <c r="G52" i="1"/>
  <c r="G51" i="1"/>
  <c r="G50" i="1"/>
  <c r="G49" i="1"/>
  <c r="G48" i="1"/>
  <c r="G47" i="1"/>
  <c r="G43" i="1"/>
  <c r="N44" i="1"/>
  <c r="M44" i="1"/>
  <c r="L44" i="1"/>
  <c r="K44" i="1"/>
  <c r="J44" i="1"/>
  <c r="I44" i="1"/>
  <c r="H44" i="1"/>
  <c r="G44" i="1"/>
  <c r="N43" i="1"/>
  <c r="M43" i="1"/>
  <c r="L43" i="1"/>
  <c r="K43" i="1"/>
  <c r="J43" i="1"/>
  <c r="I43" i="1"/>
  <c r="H43" i="1"/>
</calcChain>
</file>

<file path=xl/sharedStrings.xml><?xml version="1.0" encoding="utf-8"?>
<sst xmlns="http://schemas.openxmlformats.org/spreadsheetml/2006/main" count="230" uniqueCount="98">
  <si>
    <t>Order</t>
    <phoneticPr fontId="0" type="noConversion"/>
  </si>
  <si>
    <t>Family</t>
    <phoneticPr fontId="0" type="noConversion"/>
  </si>
  <si>
    <t>Genus/Species</t>
    <phoneticPr fontId="0" type="noConversion"/>
  </si>
  <si>
    <t>Life Stage</t>
    <phoneticPr fontId="0" type="noConversion"/>
  </si>
  <si>
    <t>Tolerance Value</t>
    <phoneticPr fontId="0" type="noConversion"/>
  </si>
  <si>
    <t>FFG</t>
  </si>
  <si>
    <t>Site 1</t>
    <phoneticPr fontId="0" type="noConversion"/>
  </si>
  <si>
    <t>Site 2</t>
  </si>
  <si>
    <t>Site 3</t>
  </si>
  <si>
    <t>Site 4</t>
  </si>
  <si>
    <t>Site 5</t>
  </si>
  <si>
    <t>Site 6</t>
  </si>
  <si>
    <t>Site 7</t>
  </si>
  <si>
    <t>Site 8</t>
  </si>
  <si>
    <t>Coleoptera</t>
  </si>
  <si>
    <t>Dryopidae</t>
  </si>
  <si>
    <t>Postelichius</t>
  </si>
  <si>
    <t>Adult</t>
  </si>
  <si>
    <t>G</t>
  </si>
  <si>
    <t>Dytiscidae</t>
  </si>
  <si>
    <t>UNID</t>
  </si>
  <si>
    <t>Larvae</t>
  </si>
  <si>
    <t>P</t>
  </si>
  <si>
    <t>Elmidae</t>
  </si>
  <si>
    <t>Microcylloepus pusillius</t>
  </si>
  <si>
    <t>Optioservus</t>
  </si>
  <si>
    <t>Diptera</t>
  </si>
  <si>
    <t>Ceratopogonidae</t>
  </si>
  <si>
    <t>CG</t>
  </si>
  <si>
    <t>Probezzia</t>
  </si>
  <si>
    <t>Chironomidae</t>
  </si>
  <si>
    <t>Chironominae</t>
  </si>
  <si>
    <t>Orthocladiinae</t>
  </si>
  <si>
    <t>Tanypodinae</t>
  </si>
  <si>
    <t>CF</t>
  </si>
  <si>
    <t>Pupae</t>
  </si>
  <si>
    <t>Empididae</t>
  </si>
  <si>
    <t>Hemerodromia</t>
  </si>
  <si>
    <t>Simuliidae</t>
  </si>
  <si>
    <t>Simulium</t>
  </si>
  <si>
    <t xml:space="preserve">Simulium </t>
  </si>
  <si>
    <t>Stratiomyidae</t>
  </si>
  <si>
    <t>Caloparyphus</t>
  </si>
  <si>
    <t>Tipulidae</t>
  </si>
  <si>
    <t>Hexatoma</t>
  </si>
  <si>
    <t>Ephemeroptera</t>
  </si>
  <si>
    <t>Baetidae</t>
  </si>
  <si>
    <t>Baetis</t>
  </si>
  <si>
    <t>Fallceon quilleri</t>
  </si>
  <si>
    <t>Ephemerellidae</t>
  </si>
  <si>
    <t>Drunella coloradensis/flavilinea</t>
  </si>
  <si>
    <t>Leptohypidae</t>
  </si>
  <si>
    <t>Tricorythodes</t>
  </si>
  <si>
    <t>Heptageniidae</t>
  </si>
  <si>
    <t>Gastropoda</t>
  </si>
  <si>
    <t>Physidae</t>
  </si>
  <si>
    <t>Physa</t>
  </si>
  <si>
    <t>Hemiptera</t>
  </si>
  <si>
    <t>Sadidae</t>
  </si>
  <si>
    <t>Lepidoptera</t>
  </si>
  <si>
    <t>Pyralidae</t>
  </si>
  <si>
    <t>Petrophila</t>
  </si>
  <si>
    <t>Nematoda</t>
  </si>
  <si>
    <t>Odonata</t>
  </si>
  <si>
    <t>Coenagrionidae</t>
  </si>
  <si>
    <t>Argia</t>
  </si>
  <si>
    <t>Libellulidae</t>
  </si>
  <si>
    <t>Paltothemis lineatipes</t>
  </si>
  <si>
    <t>Oligochaeta</t>
  </si>
  <si>
    <t>Plecoptera</t>
  </si>
  <si>
    <t>Capniidae</t>
  </si>
  <si>
    <t>Eucapnosis brevicauda</t>
  </si>
  <si>
    <t>Nemouridae</t>
  </si>
  <si>
    <t>Malenka</t>
  </si>
  <si>
    <t>Trichoptera</t>
  </si>
  <si>
    <t>Hydropsychidae</t>
  </si>
  <si>
    <t>Hydropsyche</t>
  </si>
  <si>
    <t>Hydroptilidae</t>
  </si>
  <si>
    <t>Hydroptila</t>
  </si>
  <si>
    <t>Philopotamidae</t>
  </si>
  <si>
    <t>Wormaldia</t>
  </si>
  <si>
    <t>Polycentropidae</t>
  </si>
  <si>
    <t>Polycentropus</t>
  </si>
  <si>
    <t>Psychomyiidae</t>
  </si>
  <si>
    <t>Tinodes</t>
  </si>
  <si>
    <t>Seriocostomatidae</t>
  </si>
  <si>
    <t>Gumaga</t>
  </si>
  <si>
    <t>So Cal IBI data</t>
  </si>
  <si>
    <t>Site Values</t>
    <phoneticPr fontId="0" type="noConversion"/>
  </si>
  <si>
    <t>Number of Coleoptera Taxa</t>
    <phoneticPr fontId="0" type="noConversion"/>
  </si>
  <si>
    <t>Number EPT Taxa</t>
  </si>
  <si>
    <t>Number Predator Taxa</t>
  </si>
  <si>
    <t>% CF+ CG Individuals</t>
  </si>
  <si>
    <t>% Intolerant Individuals</t>
  </si>
  <si>
    <t>% Non-insect Taxa</t>
  </si>
  <si>
    <t>% Tolerant Taxa</t>
  </si>
  <si>
    <t>Abundance</t>
  </si>
  <si>
    <t>Richness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</si>
</sst>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5" xfId="0" applyNumberFormat="1" applyFont="1" applyBorder="1" applyAlignment="1">
      <alignment horizontal="left"/>
    </xf>
    <xf numFmtId="1" fontId="2" fillId="0" borderId="8" xfId="0" applyNumberFormat="1" applyFont="1" applyBorder="1" applyAlignment="1">
      <alignment horizontal="left"/>
    </xf>
    <xf numFmtId="1" fontId="2" fillId="0" borderId="9" xfId="0" applyNumberFormat="1" applyFont="1" applyBorder="1" applyAlignment="1">
      <alignment horizontal="left"/>
    </xf>
    <xf numFmtId="1" fontId="2" fillId="0" borderId="11" xfId="0" applyNumberFormat="1" applyFont="1" applyBorder="1" applyAlignment="1">
      <alignment horizontal="left"/>
    </xf>
    <xf numFmtId="1" fontId="2" fillId="0" borderId="12" xfId="0" applyNumberFormat="1" applyFont="1" applyBorder="1" applyAlignment="1">
      <alignment horizontal="left"/>
    </xf>
    <xf numFmtId="0" fontId="2" fillId="0" borderId="20" xfId="0" applyFont="1" applyBorder="1" applyAlignment="1">
      <alignment horizontal="right"/>
    </xf>
    <xf numFmtId="0" fontId="2" fillId="0" borderId="21" xfId="0" applyFont="1" applyBorder="1"/>
    <xf numFmtId="0" fontId="2" fillId="0" borderId="21" xfId="0" applyFont="1" applyBorder="1" applyAlignment="1">
      <alignment horizontal="left"/>
    </xf>
    <xf numFmtId="1" fontId="2" fillId="0" borderId="21" xfId="0" applyNumberFormat="1" applyFont="1" applyBorder="1" applyAlignment="1">
      <alignment horizontal="left"/>
    </xf>
    <xf numFmtId="1" fontId="2" fillId="0" borderId="22" xfId="0" applyNumberFormat="1" applyFont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1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1" fillId="0" borderId="0" xfId="0" applyFont="1"/>
    <xf numFmtId="0" fontId="4" fillId="0" borderId="5" xfId="0" applyFont="1" applyBorder="1"/>
    <xf numFmtId="0" fontId="4" fillId="0" borderId="11" xfId="0" applyFont="1" applyBorder="1" applyAlignment="1">
      <alignment horizontal="right"/>
    </xf>
    <xf numFmtId="0" fontId="2" fillId="0" borderId="23" xfId="0" applyFont="1" applyBorder="1"/>
    <xf numFmtId="0" fontId="2" fillId="0" borderId="24" xfId="0" applyFont="1" applyBorder="1"/>
    <xf numFmtId="0" fontId="4" fillId="0" borderId="24" xfId="0" applyFont="1" applyBorder="1" applyAlignment="1">
      <alignment horizontal="right"/>
    </xf>
    <xf numFmtId="0" fontId="2" fillId="0" borderId="25" xfId="0" applyFont="1" applyBorder="1"/>
    <xf numFmtId="0" fontId="2" fillId="0" borderId="26" xfId="0" applyFont="1" applyBorder="1" applyAlignment="1">
      <alignment horizontal="left"/>
    </xf>
    <xf numFmtId="0" fontId="2" fillId="0" borderId="24" xfId="0" applyFont="1" applyBorder="1" applyAlignment="1">
      <alignment horizontal="left"/>
    </xf>
    <xf numFmtId="1" fontId="2" fillId="0" borderId="24" xfId="0" applyNumberFormat="1" applyFont="1" applyBorder="1" applyAlignment="1">
      <alignment horizontal="left"/>
    </xf>
    <xf numFmtId="1" fontId="2" fillId="0" borderId="27" xfId="0" applyNumberFormat="1" applyFont="1" applyBorder="1" applyAlignment="1">
      <alignment horizontal="left"/>
    </xf>
    <xf numFmtId="0" fontId="3" fillId="0" borderId="21" xfId="0" applyFont="1" applyBorder="1"/>
    <xf numFmtId="0" fontId="3" fillId="0" borderId="5" xfId="0" applyFont="1" applyBorder="1"/>
    <xf numFmtId="0" fontId="3" fillId="0" borderId="11" xfId="0" applyFont="1" applyBorder="1"/>
    <xf numFmtId="0" fontId="3" fillId="0" borderId="15" xfId="0" applyFont="1" applyBorder="1"/>
    <xf numFmtId="0" fontId="2" fillId="0" borderId="8" xfId="0" applyNumberFormat="1" applyFont="1" applyBorder="1" applyAlignment="1">
      <alignment horizontal="left"/>
    </xf>
    <xf numFmtId="0" fontId="2" fillId="0" borderId="1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CE755-2440-4308-894C-08CBE6D43768}">
  <dimension ref="A1:N53"/>
  <sheetViews>
    <sheetView tabSelected="1" workbookViewId="0">
      <pane ySplit="1" topLeftCell="A36" activePane="bottomLeft" state="frozen"/>
      <selection pane="bottomLeft" activeCell="O39" sqref="O39"/>
    </sheetView>
  </sheetViews>
  <sheetFormatPr defaultRowHeight="15.6" x14ac:dyDescent="0.6"/>
  <cols>
    <col min="1" max="1" width="13.68359375" style="32" customWidth="1"/>
    <col min="2" max="2" width="15.05078125" style="32" customWidth="1"/>
    <col min="3" max="4" width="13.41796875" style="32" customWidth="1"/>
    <col min="5" max="6" width="13.41796875" style="33" customWidth="1"/>
    <col min="7" max="14" width="8.41796875" style="33" customWidth="1"/>
  </cols>
  <sheetData>
    <row r="1" spans="1:14" s="38" customFormat="1" ht="15.9" thickBot="1" x14ac:dyDescent="0.65">
      <c r="A1" s="34" t="s">
        <v>0</v>
      </c>
      <c r="B1" s="35" t="s">
        <v>1</v>
      </c>
      <c r="C1" s="35" t="s">
        <v>2</v>
      </c>
      <c r="D1" s="35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6" t="s">
        <v>11</v>
      </c>
      <c r="M1" s="36" t="s">
        <v>12</v>
      </c>
      <c r="N1" s="37" t="s">
        <v>13</v>
      </c>
    </row>
    <row r="2" spans="1:14" x14ac:dyDescent="0.6">
      <c r="A2" s="1" t="s">
        <v>14</v>
      </c>
      <c r="B2" s="2" t="s">
        <v>15</v>
      </c>
      <c r="C2" s="2" t="s">
        <v>16</v>
      </c>
      <c r="D2" s="3" t="s">
        <v>17</v>
      </c>
      <c r="E2" s="4">
        <v>5</v>
      </c>
      <c r="F2" s="5" t="s">
        <v>18</v>
      </c>
      <c r="G2" s="5"/>
      <c r="H2" s="5"/>
      <c r="I2" s="5"/>
      <c r="J2" s="5"/>
      <c r="K2" s="5">
        <v>1</v>
      </c>
      <c r="L2" s="5">
        <v>1</v>
      </c>
      <c r="M2" s="5">
        <v>1</v>
      </c>
      <c r="N2" s="6">
        <v>9</v>
      </c>
    </row>
    <row r="3" spans="1:14" x14ac:dyDescent="0.6">
      <c r="A3" s="7" t="s">
        <v>14</v>
      </c>
      <c r="B3" s="8" t="s">
        <v>19</v>
      </c>
      <c r="C3" s="8" t="s">
        <v>20</v>
      </c>
      <c r="D3" s="9" t="s">
        <v>21</v>
      </c>
      <c r="E3" s="10">
        <v>5</v>
      </c>
      <c r="F3" s="11" t="s">
        <v>22</v>
      </c>
      <c r="G3" s="11"/>
      <c r="H3" s="11"/>
      <c r="I3" s="11"/>
      <c r="J3" s="11"/>
      <c r="K3" s="11">
        <v>2</v>
      </c>
      <c r="L3" s="11">
        <v>2</v>
      </c>
      <c r="M3" s="11">
        <v>3</v>
      </c>
      <c r="N3" s="12">
        <v>4</v>
      </c>
    </row>
    <row r="4" spans="1:14" x14ac:dyDescent="0.6">
      <c r="A4" s="7" t="s">
        <v>14</v>
      </c>
      <c r="B4" s="8" t="s">
        <v>19</v>
      </c>
      <c r="C4" s="8" t="s">
        <v>20</v>
      </c>
      <c r="D4" s="9" t="s">
        <v>17</v>
      </c>
      <c r="E4" s="10">
        <v>5</v>
      </c>
      <c r="F4" s="11" t="s">
        <v>22</v>
      </c>
      <c r="G4" s="11"/>
      <c r="H4" s="11"/>
      <c r="I4" s="11"/>
      <c r="J4" s="11"/>
      <c r="K4" s="11">
        <v>1</v>
      </c>
      <c r="L4" s="11">
        <v>4</v>
      </c>
      <c r="M4" s="11">
        <v>2</v>
      </c>
      <c r="N4" s="12">
        <v>2</v>
      </c>
    </row>
    <row r="5" spans="1:14" x14ac:dyDescent="0.6">
      <c r="A5" s="7" t="s">
        <v>14</v>
      </c>
      <c r="B5" s="8" t="s">
        <v>23</v>
      </c>
      <c r="C5" s="8" t="s">
        <v>24</v>
      </c>
      <c r="D5" s="9" t="s">
        <v>21</v>
      </c>
      <c r="E5" s="10">
        <v>4</v>
      </c>
      <c r="F5" s="11" t="s">
        <v>18</v>
      </c>
      <c r="G5" s="11"/>
      <c r="H5" s="11"/>
      <c r="I5" s="11"/>
      <c r="J5" s="11"/>
      <c r="K5" s="11">
        <v>4</v>
      </c>
      <c r="L5" s="11">
        <v>3</v>
      </c>
      <c r="M5" s="11">
        <v>6</v>
      </c>
      <c r="N5" s="12">
        <v>2</v>
      </c>
    </row>
    <row r="6" spans="1:14" x14ac:dyDescent="0.6">
      <c r="A6" s="7" t="s">
        <v>14</v>
      </c>
      <c r="B6" s="8" t="s">
        <v>23</v>
      </c>
      <c r="C6" s="8" t="s">
        <v>25</v>
      </c>
      <c r="D6" s="9" t="s">
        <v>21</v>
      </c>
      <c r="E6" s="10">
        <v>4</v>
      </c>
      <c r="F6" s="11" t="s">
        <v>18</v>
      </c>
      <c r="G6" s="11"/>
      <c r="H6" s="11"/>
      <c r="I6" s="11"/>
      <c r="J6" s="11"/>
      <c r="K6" s="11">
        <v>2</v>
      </c>
      <c r="L6" s="11">
        <v>3</v>
      </c>
      <c r="M6" s="11">
        <v>4</v>
      </c>
      <c r="N6" s="12">
        <v>1</v>
      </c>
    </row>
    <row r="7" spans="1:14" x14ac:dyDescent="0.6">
      <c r="A7" s="7" t="s">
        <v>26</v>
      </c>
      <c r="B7" s="8" t="s">
        <v>27</v>
      </c>
      <c r="C7" s="8" t="s">
        <v>29</v>
      </c>
      <c r="D7" s="9" t="s">
        <v>21</v>
      </c>
      <c r="E7" s="10">
        <v>6</v>
      </c>
      <c r="F7" s="11" t="s">
        <v>22</v>
      </c>
      <c r="G7" s="11">
        <v>4</v>
      </c>
      <c r="H7" s="11">
        <v>1</v>
      </c>
      <c r="I7" s="11">
        <v>5</v>
      </c>
      <c r="J7" s="11">
        <v>3</v>
      </c>
      <c r="K7" s="11"/>
      <c r="L7" s="11"/>
      <c r="M7" s="11">
        <v>1</v>
      </c>
      <c r="N7" s="12"/>
    </row>
    <row r="8" spans="1:14" x14ac:dyDescent="0.6">
      <c r="A8" s="7" t="s">
        <v>26</v>
      </c>
      <c r="B8" s="8" t="s">
        <v>30</v>
      </c>
      <c r="C8" s="8" t="s">
        <v>31</v>
      </c>
      <c r="D8" s="9" t="s">
        <v>21</v>
      </c>
      <c r="E8" s="10">
        <v>6</v>
      </c>
      <c r="F8" s="11" t="s">
        <v>28</v>
      </c>
      <c r="G8" s="11"/>
      <c r="H8" s="11">
        <v>3</v>
      </c>
      <c r="I8" s="11">
        <v>19</v>
      </c>
      <c r="J8" s="11"/>
      <c r="K8" s="11">
        <v>1</v>
      </c>
      <c r="L8" s="11">
        <v>3</v>
      </c>
      <c r="M8" s="11">
        <v>8</v>
      </c>
      <c r="N8" s="12">
        <v>2</v>
      </c>
    </row>
    <row r="9" spans="1:14" x14ac:dyDescent="0.6">
      <c r="A9" s="7" t="s">
        <v>26</v>
      </c>
      <c r="B9" s="8" t="s">
        <v>30</v>
      </c>
      <c r="C9" s="8" t="s">
        <v>32</v>
      </c>
      <c r="D9" s="9" t="s">
        <v>21</v>
      </c>
      <c r="E9" s="10">
        <v>6</v>
      </c>
      <c r="F9" s="11" t="s">
        <v>28</v>
      </c>
      <c r="G9" s="11">
        <v>1</v>
      </c>
      <c r="H9" s="11">
        <v>8</v>
      </c>
      <c r="I9" s="11">
        <v>14</v>
      </c>
      <c r="J9" s="11">
        <v>1</v>
      </c>
      <c r="K9" s="11">
        <v>13</v>
      </c>
      <c r="L9" s="11"/>
      <c r="M9" s="11">
        <v>3</v>
      </c>
      <c r="N9" s="12">
        <v>3</v>
      </c>
    </row>
    <row r="10" spans="1:14" x14ac:dyDescent="0.6">
      <c r="A10" s="7" t="s">
        <v>26</v>
      </c>
      <c r="B10" s="8" t="s">
        <v>30</v>
      </c>
      <c r="C10" s="8" t="s">
        <v>33</v>
      </c>
      <c r="D10" s="9" t="s">
        <v>21</v>
      </c>
      <c r="E10" s="10">
        <v>6</v>
      </c>
      <c r="F10" s="11" t="s">
        <v>22</v>
      </c>
      <c r="G10" s="11">
        <v>2</v>
      </c>
      <c r="H10" s="11">
        <v>8</v>
      </c>
      <c r="I10" s="11">
        <v>41</v>
      </c>
      <c r="J10" s="11">
        <v>4</v>
      </c>
      <c r="K10" s="11">
        <v>4</v>
      </c>
      <c r="L10" s="11">
        <v>4</v>
      </c>
      <c r="M10" s="11">
        <v>7</v>
      </c>
      <c r="N10" s="12">
        <v>1</v>
      </c>
    </row>
    <row r="11" spans="1:14" x14ac:dyDescent="0.6">
      <c r="A11" s="7" t="s">
        <v>26</v>
      </c>
      <c r="B11" s="8" t="s">
        <v>30</v>
      </c>
      <c r="C11" s="8" t="s">
        <v>20</v>
      </c>
      <c r="D11" s="9" t="s">
        <v>17</v>
      </c>
      <c r="E11" s="10">
        <v>6</v>
      </c>
      <c r="F11" s="11" t="s">
        <v>34</v>
      </c>
      <c r="G11" s="11">
        <v>3</v>
      </c>
      <c r="H11" s="11"/>
      <c r="I11" s="11">
        <v>1</v>
      </c>
      <c r="J11" s="11"/>
      <c r="K11" s="11"/>
      <c r="L11" s="11"/>
      <c r="M11" s="11"/>
      <c r="N11" s="12"/>
    </row>
    <row r="12" spans="1:14" x14ac:dyDescent="0.6">
      <c r="A12" s="7" t="s">
        <v>26</v>
      </c>
      <c r="B12" s="8" t="s">
        <v>30</v>
      </c>
      <c r="C12" s="8" t="s">
        <v>20</v>
      </c>
      <c r="D12" s="9" t="s">
        <v>35</v>
      </c>
      <c r="E12" s="10">
        <v>6</v>
      </c>
      <c r="F12" s="11" t="s">
        <v>34</v>
      </c>
      <c r="G12" s="11">
        <v>1</v>
      </c>
      <c r="H12" s="11">
        <v>2</v>
      </c>
      <c r="I12" s="11">
        <v>18</v>
      </c>
      <c r="J12" s="11"/>
      <c r="K12" s="11">
        <v>4</v>
      </c>
      <c r="L12" s="11">
        <v>2</v>
      </c>
      <c r="M12" s="11"/>
      <c r="N12" s="12">
        <v>9</v>
      </c>
    </row>
    <row r="13" spans="1:14" x14ac:dyDescent="0.6">
      <c r="A13" s="7" t="s">
        <v>26</v>
      </c>
      <c r="B13" s="8" t="s">
        <v>36</v>
      </c>
      <c r="C13" s="8" t="s">
        <v>37</v>
      </c>
      <c r="D13" s="9" t="s">
        <v>21</v>
      </c>
      <c r="E13" s="10">
        <v>6</v>
      </c>
      <c r="F13" s="11" t="s">
        <v>22</v>
      </c>
      <c r="G13" s="11"/>
      <c r="H13" s="11"/>
      <c r="I13" s="11"/>
      <c r="J13" s="11"/>
      <c r="K13" s="11">
        <v>1</v>
      </c>
      <c r="L13" s="11"/>
      <c r="M13" s="11"/>
      <c r="N13" s="12"/>
    </row>
    <row r="14" spans="1:14" x14ac:dyDescent="0.6">
      <c r="A14" s="7" t="s">
        <v>26</v>
      </c>
      <c r="B14" s="8" t="s">
        <v>38</v>
      </c>
      <c r="C14" s="8" t="s">
        <v>39</v>
      </c>
      <c r="D14" s="9" t="s">
        <v>21</v>
      </c>
      <c r="E14" s="10">
        <v>6</v>
      </c>
      <c r="F14" s="11" t="s">
        <v>34</v>
      </c>
      <c r="G14" s="11"/>
      <c r="H14" s="11"/>
      <c r="I14" s="11"/>
      <c r="J14" s="11"/>
      <c r="K14" s="11">
        <v>8</v>
      </c>
      <c r="L14" s="11"/>
      <c r="M14" s="11"/>
      <c r="N14" s="12">
        <v>1</v>
      </c>
    </row>
    <row r="15" spans="1:14" x14ac:dyDescent="0.6">
      <c r="A15" s="7" t="s">
        <v>26</v>
      </c>
      <c r="B15" s="8" t="s">
        <v>38</v>
      </c>
      <c r="C15" s="8" t="s">
        <v>40</v>
      </c>
      <c r="D15" s="9" t="s">
        <v>35</v>
      </c>
      <c r="E15" s="10">
        <v>6</v>
      </c>
      <c r="F15" s="11" t="s">
        <v>34</v>
      </c>
      <c r="G15" s="11"/>
      <c r="H15" s="11"/>
      <c r="I15" s="11"/>
      <c r="J15" s="11"/>
      <c r="K15" s="11">
        <v>1</v>
      </c>
      <c r="L15" s="11"/>
      <c r="M15" s="11"/>
      <c r="N15" s="12"/>
    </row>
    <row r="16" spans="1:14" x14ac:dyDescent="0.6">
      <c r="A16" s="7" t="s">
        <v>26</v>
      </c>
      <c r="B16" s="8" t="s">
        <v>41</v>
      </c>
      <c r="C16" s="8" t="s">
        <v>42</v>
      </c>
      <c r="D16" s="9" t="s">
        <v>21</v>
      </c>
      <c r="E16" s="10">
        <v>7</v>
      </c>
      <c r="F16" s="11" t="s">
        <v>34</v>
      </c>
      <c r="G16" s="11">
        <v>17</v>
      </c>
      <c r="H16" s="11">
        <v>39</v>
      </c>
      <c r="I16" s="11">
        <v>11</v>
      </c>
      <c r="J16" s="11">
        <v>11</v>
      </c>
      <c r="K16" s="11">
        <v>1</v>
      </c>
      <c r="L16" s="11">
        <v>1</v>
      </c>
      <c r="M16" s="11">
        <v>3</v>
      </c>
      <c r="N16" s="12">
        <v>2</v>
      </c>
    </row>
    <row r="17" spans="1:14" x14ac:dyDescent="0.6">
      <c r="A17" s="7" t="s">
        <v>26</v>
      </c>
      <c r="B17" s="8" t="s">
        <v>43</v>
      </c>
      <c r="C17" s="8" t="s">
        <v>44</v>
      </c>
      <c r="D17" s="9" t="s">
        <v>21</v>
      </c>
      <c r="E17" s="10">
        <v>4</v>
      </c>
      <c r="F17" s="11" t="s">
        <v>22</v>
      </c>
      <c r="G17" s="11"/>
      <c r="H17" s="11"/>
      <c r="I17" s="11"/>
      <c r="J17" s="11"/>
      <c r="K17" s="11">
        <v>1</v>
      </c>
      <c r="L17" s="11">
        <v>1</v>
      </c>
      <c r="M17" s="11"/>
      <c r="N17" s="12">
        <v>2</v>
      </c>
    </row>
    <row r="18" spans="1:14" x14ac:dyDescent="0.6">
      <c r="A18" s="7" t="s">
        <v>45</v>
      </c>
      <c r="B18" s="8" t="s">
        <v>46</v>
      </c>
      <c r="C18" s="8" t="s">
        <v>47</v>
      </c>
      <c r="D18" s="9" t="s">
        <v>21</v>
      </c>
      <c r="E18" s="10">
        <v>5</v>
      </c>
      <c r="F18" s="11" t="s">
        <v>28</v>
      </c>
      <c r="G18" s="11">
        <v>210</v>
      </c>
      <c r="H18" s="11">
        <v>183</v>
      </c>
      <c r="I18" s="11">
        <v>208</v>
      </c>
      <c r="J18" s="11">
        <v>66</v>
      </c>
      <c r="K18" s="11">
        <v>13</v>
      </c>
      <c r="L18" s="11">
        <v>47</v>
      </c>
      <c r="M18" s="11">
        <v>56</v>
      </c>
      <c r="N18" s="12">
        <v>32</v>
      </c>
    </row>
    <row r="19" spans="1:14" x14ac:dyDescent="0.6">
      <c r="A19" s="7" t="s">
        <v>45</v>
      </c>
      <c r="B19" s="8" t="s">
        <v>46</v>
      </c>
      <c r="C19" s="8" t="s">
        <v>48</v>
      </c>
      <c r="D19" s="9" t="s">
        <v>21</v>
      </c>
      <c r="E19" s="10">
        <v>4</v>
      </c>
      <c r="F19" s="11" t="s">
        <v>28</v>
      </c>
      <c r="G19" s="11">
        <v>34</v>
      </c>
      <c r="H19" s="11">
        <v>31</v>
      </c>
      <c r="I19" s="11">
        <v>20</v>
      </c>
      <c r="J19" s="11">
        <v>18</v>
      </c>
      <c r="K19" s="11">
        <v>3</v>
      </c>
      <c r="L19" s="11">
        <v>8</v>
      </c>
      <c r="M19" s="11">
        <v>9</v>
      </c>
      <c r="N19" s="12">
        <v>3</v>
      </c>
    </row>
    <row r="20" spans="1:14" x14ac:dyDescent="0.6">
      <c r="A20" s="7" t="s">
        <v>45</v>
      </c>
      <c r="B20" s="8" t="s">
        <v>46</v>
      </c>
      <c r="C20" s="8" t="s">
        <v>20</v>
      </c>
      <c r="D20" s="9" t="s">
        <v>21</v>
      </c>
      <c r="E20" s="10">
        <v>4</v>
      </c>
      <c r="F20" s="11" t="s">
        <v>28</v>
      </c>
      <c r="G20" s="11">
        <v>1</v>
      </c>
      <c r="H20" s="11">
        <v>2</v>
      </c>
      <c r="I20" s="11">
        <v>3</v>
      </c>
      <c r="J20" s="11">
        <v>2</v>
      </c>
      <c r="K20" s="11">
        <v>2</v>
      </c>
      <c r="L20" s="11">
        <v>1</v>
      </c>
      <c r="M20" s="11">
        <v>2</v>
      </c>
      <c r="N20" s="12">
        <v>1</v>
      </c>
    </row>
    <row r="21" spans="1:14" x14ac:dyDescent="0.6">
      <c r="A21" s="7" t="s">
        <v>45</v>
      </c>
      <c r="B21" s="8" t="s">
        <v>49</v>
      </c>
      <c r="C21" s="8" t="s">
        <v>50</v>
      </c>
      <c r="D21" s="9" t="s">
        <v>21</v>
      </c>
      <c r="E21" s="10">
        <v>1</v>
      </c>
      <c r="F21" s="11" t="s">
        <v>18</v>
      </c>
      <c r="G21" s="11">
        <v>1</v>
      </c>
      <c r="H21" s="11"/>
      <c r="I21" s="11">
        <v>2</v>
      </c>
      <c r="J21" s="11"/>
      <c r="K21" s="11">
        <v>1</v>
      </c>
      <c r="L21" s="11">
        <v>2</v>
      </c>
      <c r="M21" s="11">
        <v>2</v>
      </c>
      <c r="N21" s="12">
        <v>4</v>
      </c>
    </row>
    <row r="22" spans="1:14" x14ac:dyDescent="0.6">
      <c r="A22" s="7" t="s">
        <v>45</v>
      </c>
      <c r="B22" s="8" t="s">
        <v>51</v>
      </c>
      <c r="C22" s="8" t="s">
        <v>52</v>
      </c>
      <c r="D22" s="9" t="s">
        <v>21</v>
      </c>
      <c r="E22" s="10">
        <v>5</v>
      </c>
      <c r="F22" s="11" t="s">
        <v>28</v>
      </c>
      <c r="G22" s="11">
        <v>22</v>
      </c>
      <c r="H22" s="11">
        <v>39</v>
      </c>
      <c r="I22" s="11">
        <v>79</v>
      </c>
      <c r="J22" s="11">
        <v>45</v>
      </c>
      <c r="K22" s="11">
        <v>1</v>
      </c>
      <c r="L22" s="11"/>
      <c r="M22" s="11">
        <v>9</v>
      </c>
      <c r="N22" s="12">
        <v>4</v>
      </c>
    </row>
    <row r="23" spans="1:14" x14ac:dyDescent="0.6">
      <c r="A23" s="7" t="s">
        <v>45</v>
      </c>
      <c r="B23" s="8" t="s">
        <v>53</v>
      </c>
      <c r="C23" s="8" t="s">
        <v>20</v>
      </c>
      <c r="D23" s="9" t="s">
        <v>21</v>
      </c>
      <c r="E23" s="10">
        <v>4</v>
      </c>
      <c r="F23" s="11" t="s">
        <v>18</v>
      </c>
      <c r="G23" s="11"/>
      <c r="H23" s="11"/>
      <c r="I23" s="11"/>
      <c r="J23" s="11"/>
      <c r="K23" s="11">
        <v>2</v>
      </c>
      <c r="L23" s="11">
        <v>1</v>
      </c>
      <c r="M23" s="11">
        <v>4</v>
      </c>
      <c r="N23" s="12">
        <v>3</v>
      </c>
    </row>
    <row r="24" spans="1:14" x14ac:dyDescent="0.6">
      <c r="A24" s="7" t="s">
        <v>54</v>
      </c>
      <c r="B24" s="8" t="s">
        <v>55</v>
      </c>
      <c r="C24" s="8" t="s">
        <v>56</v>
      </c>
      <c r="D24" s="9" t="s">
        <v>17</v>
      </c>
      <c r="E24" s="10">
        <v>8</v>
      </c>
      <c r="F24" s="11" t="s">
        <v>18</v>
      </c>
      <c r="G24" s="11"/>
      <c r="H24" s="11"/>
      <c r="I24" s="11"/>
      <c r="J24" s="11"/>
      <c r="K24" s="11">
        <v>2</v>
      </c>
      <c r="L24" s="11"/>
      <c r="M24" s="11"/>
      <c r="N24" s="12">
        <v>2</v>
      </c>
    </row>
    <row r="25" spans="1:14" x14ac:dyDescent="0.6">
      <c r="A25" s="7" t="s">
        <v>57</v>
      </c>
      <c r="B25" s="8" t="s">
        <v>58</v>
      </c>
      <c r="C25" s="8" t="s">
        <v>20</v>
      </c>
      <c r="D25" s="9" t="s">
        <v>17</v>
      </c>
      <c r="E25" s="10">
        <v>10</v>
      </c>
      <c r="F25" s="11" t="s">
        <v>22</v>
      </c>
      <c r="G25" s="11">
        <v>2</v>
      </c>
      <c r="H25" s="11">
        <v>3</v>
      </c>
      <c r="I25" s="11">
        <v>7</v>
      </c>
      <c r="J25" s="11">
        <v>4</v>
      </c>
      <c r="K25" s="11">
        <v>1</v>
      </c>
      <c r="L25" s="11">
        <v>3</v>
      </c>
      <c r="M25" s="11">
        <v>1</v>
      </c>
      <c r="N25" s="12">
        <v>2</v>
      </c>
    </row>
    <row r="26" spans="1:14" x14ac:dyDescent="0.6">
      <c r="A26" s="7" t="s">
        <v>59</v>
      </c>
      <c r="B26" s="8" t="s">
        <v>60</v>
      </c>
      <c r="C26" s="8" t="s">
        <v>61</v>
      </c>
      <c r="D26" s="9" t="s">
        <v>21</v>
      </c>
      <c r="E26" s="10">
        <v>5</v>
      </c>
      <c r="F26" s="11" t="s">
        <v>18</v>
      </c>
      <c r="G26" s="11"/>
      <c r="H26" s="11"/>
      <c r="I26" s="11"/>
      <c r="J26" s="11"/>
      <c r="K26" s="11"/>
      <c r="L26" s="11"/>
      <c r="M26" s="11"/>
      <c r="N26" s="12">
        <v>3</v>
      </c>
    </row>
    <row r="27" spans="1:14" x14ac:dyDescent="0.6">
      <c r="A27" s="7" t="s">
        <v>62</v>
      </c>
      <c r="B27" s="8" t="s">
        <v>20</v>
      </c>
      <c r="C27" s="8" t="s">
        <v>20</v>
      </c>
      <c r="D27" s="9" t="s">
        <v>17</v>
      </c>
      <c r="E27" s="10">
        <v>5</v>
      </c>
      <c r="F27" s="11" t="s">
        <v>22</v>
      </c>
      <c r="G27" s="11"/>
      <c r="H27" s="11"/>
      <c r="I27" s="11"/>
      <c r="J27" s="11"/>
      <c r="K27" s="11"/>
      <c r="L27" s="11"/>
      <c r="M27" s="11">
        <v>1</v>
      </c>
      <c r="N27" s="12"/>
    </row>
    <row r="28" spans="1:14" x14ac:dyDescent="0.6">
      <c r="A28" s="7" t="s">
        <v>63</v>
      </c>
      <c r="B28" s="8" t="s">
        <v>64</v>
      </c>
      <c r="C28" s="8" t="s">
        <v>65</v>
      </c>
      <c r="D28" s="9" t="s">
        <v>21</v>
      </c>
      <c r="E28" s="10">
        <v>9</v>
      </c>
      <c r="F28" s="11" t="s">
        <v>22</v>
      </c>
      <c r="G28" s="11">
        <v>3</v>
      </c>
      <c r="H28" s="11">
        <v>4</v>
      </c>
      <c r="I28" s="11">
        <v>7</v>
      </c>
      <c r="J28" s="11">
        <v>5</v>
      </c>
      <c r="K28" s="11">
        <v>2</v>
      </c>
      <c r="L28" s="11">
        <v>1</v>
      </c>
      <c r="M28" s="11">
        <v>4</v>
      </c>
      <c r="N28" s="12">
        <v>2</v>
      </c>
    </row>
    <row r="29" spans="1:14" x14ac:dyDescent="0.6">
      <c r="A29" s="7" t="s">
        <v>63</v>
      </c>
      <c r="B29" s="8" t="s">
        <v>66</v>
      </c>
      <c r="C29" s="8" t="s">
        <v>67</v>
      </c>
      <c r="D29" s="9" t="s">
        <v>21</v>
      </c>
      <c r="E29" s="10">
        <v>9</v>
      </c>
      <c r="F29" s="11" t="s">
        <v>22</v>
      </c>
      <c r="G29" s="11">
        <v>1</v>
      </c>
      <c r="H29" s="11">
        <v>2</v>
      </c>
      <c r="I29" s="11">
        <v>9</v>
      </c>
      <c r="J29" s="11">
        <v>1</v>
      </c>
      <c r="K29" s="11">
        <v>3</v>
      </c>
      <c r="L29" s="11">
        <v>4</v>
      </c>
      <c r="M29" s="11">
        <v>2</v>
      </c>
      <c r="N29" s="12">
        <v>5</v>
      </c>
    </row>
    <row r="30" spans="1:14" x14ac:dyDescent="0.6">
      <c r="A30" s="7" t="s">
        <v>68</v>
      </c>
      <c r="B30" s="8" t="s">
        <v>20</v>
      </c>
      <c r="C30" s="8" t="s">
        <v>20</v>
      </c>
      <c r="D30" s="9" t="s">
        <v>17</v>
      </c>
      <c r="E30" s="10">
        <v>8</v>
      </c>
      <c r="F30" s="11" t="s">
        <v>28</v>
      </c>
      <c r="G30" s="11">
        <v>3</v>
      </c>
      <c r="H30" s="11">
        <v>4</v>
      </c>
      <c r="I30" s="11">
        <v>2</v>
      </c>
      <c r="J30" s="11">
        <v>5</v>
      </c>
      <c r="K30" s="11">
        <v>1</v>
      </c>
      <c r="L30" s="11">
        <v>1</v>
      </c>
      <c r="M30" s="11">
        <v>1</v>
      </c>
      <c r="N30" s="12">
        <v>2</v>
      </c>
    </row>
    <row r="31" spans="1:14" x14ac:dyDescent="0.6">
      <c r="A31" s="7" t="s">
        <v>69</v>
      </c>
      <c r="B31" s="8" t="s">
        <v>70</v>
      </c>
      <c r="C31" s="8" t="s">
        <v>71</v>
      </c>
      <c r="D31" s="9" t="s">
        <v>21</v>
      </c>
      <c r="E31" s="10">
        <v>1</v>
      </c>
      <c r="F31" s="11" t="s">
        <v>18</v>
      </c>
      <c r="G31" s="11"/>
      <c r="H31" s="11"/>
      <c r="I31" s="11">
        <v>1</v>
      </c>
      <c r="J31" s="11"/>
      <c r="K31" s="11">
        <v>3</v>
      </c>
      <c r="L31" s="11">
        <v>5</v>
      </c>
      <c r="M31" s="11">
        <v>8</v>
      </c>
      <c r="N31" s="12">
        <v>7</v>
      </c>
    </row>
    <row r="32" spans="1:14" x14ac:dyDescent="0.6">
      <c r="A32" s="7" t="s">
        <v>69</v>
      </c>
      <c r="B32" s="8" t="s">
        <v>72</v>
      </c>
      <c r="C32" s="8" t="s">
        <v>73</v>
      </c>
      <c r="D32" s="9" t="s">
        <v>21</v>
      </c>
      <c r="E32" s="10">
        <v>2</v>
      </c>
      <c r="F32" s="11" t="s">
        <v>18</v>
      </c>
      <c r="G32" s="11"/>
      <c r="H32" s="11"/>
      <c r="I32" s="11"/>
      <c r="J32" s="11"/>
      <c r="K32" s="11">
        <v>2</v>
      </c>
      <c r="L32" s="11">
        <v>4</v>
      </c>
      <c r="M32" s="11">
        <v>6</v>
      </c>
      <c r="N32" s="12">
        <v>4</v>
      </c>
    </row>
    <row r="33" spans="1:14" x14ac:dyDescent="0.6">
      <c r="A33" s="7" t="s">
        <v>74</v>
      </c>
      <c r="B33" s="8" t="s">
        <v>75</v>
      </c>
      <c r="C33" s="8" t="s">
        <v>76</v>
      </c>
      <c r="D33" s="9" t="s">
        <v>21</v>
      </c>
      <c r="E33" s="10">
        <v>4</v>
      </c>
      <c r="F33" s="11" t="s">
        <v>34</v>
      </c>
      <c r="G33" s="11">
        <v>52</v>
      </c>
      <c r="H33" s="11">
        <v>58</v>
      </c>
      <c r="I33" s="11">
        <v>63</v>
      </c>
      <c r="J33" s="11">
        <v>83</v>
      </c>
      <c r="K33" s="11">
        <v>4</v>
      </c>
      <c r="L33" s="11">
        <v>5</v>
      </c>
      <c r="M33" s="11">
        <v>3</v>
      </c>
      <c r="N33" s="12">
        <v>5</v>
      </c>
    </row>
    <row r="34" spans="1:14" x14ac:dyDescent="0.6">
      <c r="A34" s="7" t="s">
        <v>74</v>
      </c>
      <c r="B34" s="8" t="s">
        <v>75</v>
      </c>
      <c r="C34" s="8" t="s">
        <v>20</v>
      </c>
      <c r="D34" s="9" t="s">
        <v>21</v>
      </c>
      <c r="E34" s="10">
        <v>4</v>
      </c>
      <c r="F34" s="11" t="s">
        <v>34</v>
      </c>
      <c r="G34" s="11">
        <v>12</v>
      </c>
      <c r="H34" s="11">
        <v>5</v>
      </c>
      <c r="I34" s="11">
        <v>24</v>
      </c>
      <c r="J34" s="11">
        <v>19</v>
      </c>
      <c r="K34" s="11">
        <v>2</v>
      </c>
      <c r="L34" s="11"/>
      <c r="M34" s="11">
        <v>1</v>
      </c>
      <c r="N34" s="12">
        <v>3</v>
      </c>
    </row>
    <row r="35" spans="1:14" x14ac:dyDescent="0.6">
      <c r="A35" s="7" t="s">
        <v>74</v>
      </c>
      <c r="B35" s="8" t="s">
        <v>77</v>
      </c>
      <c r="C35" s="8" t="s">
        <v>78</v>
      </c>
      <c r="D35" s="9" t="s">
        <v>21</v>
      </c>
      <c r="E35" s="10">
        <v>6</v>
      </c>
      <c r="F35" s="11" t="s">
        <v>18</v>
      </c>
      <c r="G35" s="11"/>
      <c r="H35" s="11"/>
      <c r="I35" s="11"/>
      <c r="J35" s="11"/>
      <c r="K35" s="11">
        <v>3</v>
      </c>
      <c r="L35" s="11">
        <v>4</v>
      </c>
      <c r="M35" s="11">
        <v>5</v>
      </c>
      <c r="N35" s="12">
        <v>6</v>
      </c>
    </row>
    <row r="36" spans="1:14" x14ac:dyDescent="0.6">
      <c r="A36" s="7" t="s">
        <v>74</v>
      </c>
      <c r="B36" s="8" t="s">
        <v>77</v>
      </c>
      <c r="C36" s="8" t="s">
        <v>20</v>
      </c>
      <c r="D36" s="9" t="s">
        <v>35</v>
      </c>
      <c r="E36" s="10">
        <v>4</v>
      </c>
      <c r="F36" s="11" t="s">
        <v>18</v>
      </c>
      <c r="G36" s="11"/>
      <c r="H36" s="11"/>
      <c r="I36" s="11"/>
      <c r="J36" s="11"/>
      <c r="K36" s="11">
        <v>4</v>
      </c>
      <c r="L36" s="11">
        <v>3</v>
      </c>
      <c r="M36" s="11">
        <v>2</v>
      </c>
      <c r="N36" s="12">
        <v>2</v>
      </c>
    </row>
    <row r="37" spans="1:14" x14ac:dyDescent="0.6">
      <c r="A37" s="7" t="s">
        <v>74</v>
      </c>
      <c r="B37" s="8" t="s">
        <v>79</v>
      </c>
      <c r="C37" s="8" t="s">
        <v>20</v>
      </c>
      <c r="D37" s="9" t="s">
        <v>35</v>
      </c>
      <c r="E37" s="10">
        <v>3</v>
      </c>
      <c r="F37" s="11" t="s">
        <v>34</v>
      </c>
      <c r="G37" s="11">
        <v>4</v>
      </c>
      <c r="H37" s="11">
        <v>2</v>
      </c>
      <c r="I37" s="11">
        <v>3</v>
      </c>
      <c r="J37" s="11">
        <v>5</v>
      </c>
      <c r="K37" s="11">
        <v>1</v>
      </c>
      <c r="L37" s="11"/>
      <c r="M37" s="11">
        <v>3</v>
      </c>
      <c r="N37" s="12">
        <v>1</v>
      </c>
    </row>
    <row r="38" spans="1:14" x14ac:dyDescent="0.6">
      <c r="A38" s="7" t="s">
        <v>74</v>
      </c>
      <c r="B38" s="8" t="s">
        <v>79</v>
      </c>
      <c r="C38" s="8" t="s">
        <v>20</v>
      </c>
      <c r="D38" s="9" t="s">
        <v>21</v>
      </c>
      <c r="E38" s="10">
        <v>3</v>
      </c>
      <c r="F38" s="11" t="s">
        <v>34</v>
      </c>
      <c r="G38" s="11">
        <v>1</v>
      </c>
      <c r="H38" s="11">
        <v>6</v>
      </c>
      <c r="I38" s="11">
        <v>5</v>
      </c>
      <c r="J38" s="11">
        <v>2</v>
      </c>
      <c r="K38" s="11">
        <v>1</v>
      </c>
      <c r="L38" s="11">
        <v>2</v>
      </c>
      <c r="M38" s="11">
        <v>1</v>
      </c>
      <c r="N38" s="12">
        <v>1</v>
      </c>
    </row>
    <row r="39" spans="1:14" x14ac:dyDescent="0.6">
      <c r="A39" s="7" t="s">
        <v>74</v>
      </c>
      <c r="B39" s="8" t="s">
        <v>79</v>
      </c>
      <c r="C39" s="8" t="s">
        <v>80</v>
      </c>
      <c r="D39" s="9" t="s">
        <v>21</v>
      </c>
      <c r="E39" s="10">
        <v>3</v>
      </c>
      <c r="F39" s="11" t="s">
        <v>34</v>
      </c>
      <c r="G39" s="11">
        <v>34</v>
      </c>
      <c r="H39" s="11">
        <v>42</v>
      </c>
      <c r="I39" s="11">
        <v>34</v>
      </c>
      <c r="J39" s="11">
        <v>61</v>
      </c>
      <c r="K39" s="11">
        <v>3</v>
      </c>
      <c r="L39" s="11">
        <v>5</v>
      </c>
      <c r="M39" s="11">
        <v>6</v>
      </c>
      <c r="N39" s="12">
        <v>2</v>
      </c>
    </row>
    <row r="40" spans="1:14" x14ac:dyDescent="0.6">
      <c r="A40" s="7" t="s">
        <v>74</v>
      </c>
      <c r="B40" s="8" t="s">
        <v>81</v>
      </c>
      <c r="C40" s="8" t="s">
        <v>82</v>
      </c>
      <c r="D40" s="9" t="s">
        <v>21</v>
      </c>
      <c r="E40" s="10">
        <v>6</v>
      </c>
      <c r="F40" s="11" t="s">
        <v>22</v>
      </c>
      <c r="G40" s="11"/>
      <c r="H40" s="11"/>
      <c r="I40" s="11"/>
      <c r="J40" s="11"/>
      <c r="K40" s="11">
        <v>3</v>
      </c>
      <c r="L40" s="11">
        <v>1</v>
      </c>
      <c r="M40" s="11">
        <v>2</v>
      </c>
      <c r="N40" s="12">
        <v>2</v>
      </c>
    </row>
    <row r="41" spans="1:14" x14ac:dyDescent="0.6">
      <c r="A41" s="7" t="s">
        <v>74</v>
      </c>
      <c r="B41" s="8" t="s">
        <v>83</v>
      </c>
      <c r="C41" s="8" t="s">
        <v>84</v>
      </c>
      <c r="D41" s="9" t="s">
        <v>21</v>
      </c>
      <c r="E41" s="10">
        <v>2</v>
      </c>
      <c r="F41" s="11" t="s">
        <v>18</v>
      </c>
      <c r="G41" s="11"/>
      <c r="H41" s="11"/>
      <c r="I41" s="11"/>
      <c r="J41" s="11"/>
      <c r="K41" s="11">
        <v>1</v>
      </c>
      <c r="L41" s="11"/>
      <c r="M41" s="11"/>
      <c r="N41" s="12">
        <v>1</v>
      </c>
    </row>
    <row r="42" spans="1:14" ht="15.9" thickBot="1" x14ac:dyDescent="0.65">
      <c r="A42" s="13" t="s">
        <v>74</v>
      </c>
      <c r="B42" s="14" t="s">
        <v>85</v>
      </c>
      <c r="C42" s="14" t="s">
        <v>86</v>
      </c>
      <c r="D42" s="15" t="s">
        <v>21</v>
      </c>
      <c r="E42" s="16">
        <v>3</v>
      </c>
      <c r="F42" s="17" t="s">
        <v>18</v>
      </c>
      <c r="G42" s="17"/>
      <c r="H42" s="18"/>
      <c r="I42" s="18"/>
      <c r="J42" s="18"/>
      <c r="K42" s="18"/>
      <c r="L42" s="18">
        <v>2</v>
      </c>
      <c r="M42" s="18"/>
      <c r="N42" s="19">
        <v>1</v>
      </c>
    </row>
    <row r="43" spans="1:14" x14ac:dyDescent="0.6">
      <c r="A43" s="1"/>
      <c r="B43" s="2"/>
      <c r="C43" s="39" t="s">
        <v>96</v>
      </c>
      <c r="D43" s="3"/>
      <c r="E43" s="20"/>
      <c r="F43" s="21"/>
      <c r="G43" s="22">
        <f>SUM(G2:G42)</f>
        <v>408</v>
      </c>
      <c r="H43" s="23">
        <f>SUM(H2:H42)</f>
        <v>442</v>
      </c>
      <c r="I43" s="23">
        <f>SUM(I2:I42)</f>
        <v>576</v>
      </c>
      <c r="J43" s="23">
        <f>SUM(J2:J42)</f>
        <v>335</v>
      </c>
      <c r="K43" s="23">
        <f>SUM(K2:K42)</f>
        <v>102</v>
      </c>
      <c r="L43" s="23">
        <f>SUM(L2:L42)</f>
        <v>123</v>
      </c>
      <c r="M43" s="23">
        <f>SUM(M2:M42)</f>
        <v>166</v>
      </c>
      <c r="N43" s="24">
        <f>SUM(N2:N42)</f>
        <v>136</v>
      </c>
    </row>
    <row r="44" spans="1:14" x14ac:dyDescent="0.6">
      <c r="A44" s="7"/>
      <c r="B44" s="8"/>
      <c r="C44" s="40" t="s">
        <v>97</v>
      </c>
      <c r="D44" s="9"/>
      <c r="E44" s="10"/>
      <c r="F44" s="11"/>
      <c r="G44" s="25">
        <f>COUNT(G2:G42)</f>
        <v>20</v>
      </c>
      <c r="H44" s="25">
        <f>COUNT(H2:H42)</f>
        <v>19</v>
      </c>
      <c r="I44" s="25">
        <f>COUNT(I2:I42)</f>
        <v>22</v>
      </c>
      <c r="J44" s="25">
        <f>COUNT(J2:J42)</f>
        <v>17</v>
      </c>
      <c r="K44" s="25">
        <f>COUNT(K2:K42)</f>
        <v>36</v>
      </c>
      <c r="L44" s="25">
        <f>COUNT(L2:L42)</f>
        <v>28</v>
      </c>
      <c r="M44" s="25">
        <f>COUNT(M2:M42)</f>
        <v>31</v>
      </c>
      <c r="N44" s="26">
        <f>COUNT(N2:N42)</f>
        <v>36</v>
      </c>
    </row>
    <row r="45" spans="1:14" ht="15.9" thickBot="1" x14ac:dyDescent="0.65">
      <c r="A45" s="41"/>
      <c r="B45" s="42"/>
      <c r="C45" s="43"/>
      <c r="D45" s="44"/>
      <c r="E45" s="45"/>
      <c r="F45" s="46"/>
      <c r="G45" s="47"/>
      <c r="H45" s="47"/>
      <c r="I45" s="47"/>
      <c r="J45" s="47"/>
      <c r="K45" s="47"/>
      <c r="L45" s="47"/>
      <c r="M45" s="47"/>
      <c r="N45" s="48"/>
    </row>
    <row r="46" spans="1:14" ht="15.9" thickBot="1" x14ac:dyDescent="0.65">
      <c r="A46" s="27"/>
      <c r="B46" s="28"/>
      <c r="C46" s="49" t="s">
        <v>87</v>
      </c>
      <c r="D46" s="28"/>
      <c r="E46" s="29"/>
      <c r="F46" s="29"/>
      <c r="G46" s="30"/>
      <c r="H46" s="30"/>
      <c r="I46" s="30"/>
      <c r="J46" s="30"/>
      <c r="K46" s="30"/>
      <c r="L46" s="30"/>
      <c r="M46" s="30"/>
      <c r="N46" s="31"/>
    </row>
    <row r="47" spans="1:14" x14ac:dyDescent="0.6">
      <c r="A47" s="1"/>
      <c r="B47" s="2" t="s">
        <v>88</v>
      </c>
      <c r="C47" s="50" t="s">
        <v>89</v>
      </c>
      <c r="D47" s="3"/>
      <c r="E47" s="4"/>
      <c r="F47" s="5"/>
      <c r="G47" s="53">
        <f>COUNT(G2:G6)</f>
        <v>0</v>
      </c>
      <c r="H47" s="53">
        <f t="shared" ref="H47:N47" si="0">COUNT(H2:H6)</f>
        <v>0</v>
      </c>
      <c r="I47" s="53">
        <f t="shared" si="0"/>
        <v>0</v>
      </c>
      <c r="J47" s="53">
        <f t="shared" si="0"/>
        <v>0</v>
      </c>
      <c r="K47" s="53">
        <f t="shared" si="0"/>
        <v>5</v>
      </c>
      <c r="L47" s="53">
        <f t="shared" si="0"/>
        <v>5</v>
      </c>
      <c r="M47" s="53">
        <f t="shared" si="0"/>
        <v>5</v>
      </c>
      <c r="N47" s="53">
        <f t="shared" si="0"/>
        <v>5</v>
      </c>
    </row>
    <row r="48" spans="1:14" x14ac:dyDescent="0.6">
      <c r="A48" s="7"/>
      <c r="B48" s="8"/>
      <c r="C48" s="51" t="s">
        <v>90</v>
      </c>
      <c r="D48" s="9"/>
      <c r="E48" s="10"/>
      <c r="F48" s="11"/>
      <c r="G48" s="54">
        <f>COUNT(G31:G42,G18:G23)</f>
        <v>10</v>
      </c>
      <c r="H48" s="54">
        <f t="shared" ref="H48:N48" si="1">COUNT(H31:H42,H18:H23)</f>
        <v>9</v>
      </c>
      <c r="I48" s="54">
        <f t="shared" si="1"/>
        <v>11</v>
      </c>
      <c r="J48" s="54">
        <f t="shared" si="1"/>
        <v>9</v>
      </c>
      <c r="K48" s="54">
        <f t="shared" si="1"/>
        <v>17</v>
      </c>
      <c r="L48" s="54">
        <f t="shared" si="1"/>
        <v>14</v>
      </c>
      <c r="M48" s="54">
        <f t="shared" si="1"/>
        <v>16</v>
      </c>
      <c r="N48" s="54">
        <f t="shared" si="1"/>
        <v>18</v>
      </c>
    </row>
    <row r="49" spans="1:14" x14ac:dyDescent="0.6">
      <c r="A49" s="7"/>
      <c r="B49" s="8"/>
      <c r="C49" s="51" t="s">
        <v>91</v>
      </c>
      <c r="D49" s="9"/>
      <c r="E49" s="10"/>
      <c r="F49" s="11"/>
      <c r="G49" s="54">
        <f>COUNT(G3,G4,G7,G10,G13:G13,G17,G25:G25,G27:G29,G40)</f>
        <v>5</v>
      </c>
      <c r="H49" s="54">
        <f t="shared" ref="H49:N49" si="2">COUNT(H3,H4,H7,H10,H13:H13,H17,H25:H25,H27:H29,H40)</f>
        <v>5</v>
      </c>
      <c r="I49" s="54">
        <f t="shared" si="2"/>
        <v>5</v>
      </c>
      <c r="J49" s="54">
        <f t="shared" si="2"/>
        <v>5</v>
      </c>
      <c r="K49" s="54">
        <f t="shared" si="2"/>
        <v>9</v>
      </c>
      <c r="L49" s="54">
        <f t="shared" si="2"/>
        <v>8</v>
      </c>
      <c r="M49" s="54">
        <f t="shared" si="2"/>
        <v>9</v>
      </c>
      <c r="N49" s="54">
        <f t="shared" si="2"/>
        <v>8</v>
      </c>
    </row>
    <row r="50" spans="1:14" x14ac:dyDescent="0.6">
      <c r="A50" s="7"/>
      <c r="B50" s="8"/>
      <c r="C50" s="51" t="s">
        <v>92</v>
      </c>
      <c r="D50" s="9"/>
      <c r="E50" s="10"/>
      <c r="F50" s="11"/>
      <c r="G50" s="54">
        <f>ROUND(SUM(,G8:G9,G11:G12,G14:G16,G18:G20,G22:G22,G30,G33:G34,G37:G39)/G43*100,1)</f>
        <v>96.8</v>
      </c>
      <c r="H50" s="54">
        <f t="shared" ref="H50:N50" si="3">ROUND(SUM(,H8:H9,H11:H12,H14:H16,H18:H20,H22:H22,H30,H33:H34,H37:H39)/H43*100,1)</f>
        <v>95.9</v>
      </c>
      <c r="I50" s="54">
        <f t="shared" si="3"/>
        <v>87.5</v>
      </c>
      <c r="J50" s="54">
        <f t="shared" si="3"/>
        <v>94.9</v>
      </c>
      <c r="K50" s="54">
        <f t="shared" si="3"/>
        <v>57.8</v>
      </c>
      <c r="L50" s="54">
        <f t="shared" si="3"/>
        <v>61</v>
      </c>
      <c r="M50" s="54">
        <f t="shared" si="3"/>
        <v>63.3</v>
      </c>
      <c r="N50" s="54">
        <f t="shared" si="3"/>
        <v>52.2</v>
      </c>
    </row>
    <row r="51" spans="1:14" x14ac:dyDescent="0.6">
      <c r="A51" s="7"/>
      <c r="B51" s="8"/>
      <c r="C51" s="51" t="s">
        <v>93</v>
      </c>
      <c r="D51" s="9"/>
      <c r="E51" s="10"/>
      <c r="F51" s="11"/>
      <c r="G51" s="54">
        <f>ROUND(SUM(G31:G32,G41,G21,G42,G37:G39)/G43,1)</f>
        <v>0.1</v>
      </c>
      <c r="H51" s="54">
        <f t="shared" ref="H51:N51" si="4">ROUND(SUM(H31:H32,H41,H21,H42,H37:H39)/H43,1)</f>
        <v>0.1</v>
      </c>
      <c r="I51" s="54">
        <f t="shared" si="4"/>
        <v>0.1</v>
      </c>
      <c r="J51" s="54">
        <f t="shared" si="4"/>
        <v>0.2</v>
      </c>
      <c r="K51" s="54">
        <f t="shared" si="4"/>
        <v>0.1</v>
      </c>
      <c r="L51" s="54">
        <f t="shared" si="4"/>
        <v>0.2</v>
      </c>
      <c r="M51" s="54">
        <f t="shared" si="4"/>
        <v>0.2</v>
      </c>
      <c r="N51" s="54">
        <f t="shared" si="4"/>
        <v>0.2</v>
      </c>
    </row>
    <row r="52" spans="1:14" x14ac:dyDescent="0.6">
      <c r="A52" s="7"/>
      <c r="B52" s="8"/>
      <c r="C52" s="51" t="s">
        <v>94</v>
      </c>
      <c r="D52" s="9"/>
      <c r="E52" s="10"/>
      <c r="F52" s="11"/>
      <c r="G52" s="54">
        <f>ROUND(COUNT(G30,G27,G24)/G44*100,1)</f>
        <v>5</v>
      </c>
      <c r="H52" s="54">
        <f t="shared" ref="H52:N52" si="5">ROUND(COUNT(H30,H27,H24)/H44*100,1)</f>
        <v>5.3</v>
      </c>
      <c r="I52" s="54">
        <f t="shared" si="5"/>
        <v>4.5</v>
      </c>
      <c r="J52" s="54">
        <f t="shared" si="5"/>
        <v>5.9</v>
      </c>
      <c r="K52" s="54">
        <f t="shared" si="5"/>
        <v>5.6</v>
      </c>
      <c r="L52" s="54">
        <f t="shared" si="5"/>
        <v>3.6</v>
      </c>
      <c r="M52" s="54">
        <f t="shared" si="5"/>
        <v>6.5</v>
      </c>
      <c r="N52" s="54">
        <f t="shared" si="5"/>
        <v>5.6</v>
      </c>
    </row>
    <row r="53" spans="1:14" ht="15.9" thickBot="1" x14ac:dyDescent="0.65">
      <c r="A53" s="13"/>
      <c r="B53" s="14"/>
      <c r="C53" s="52" t="s">
        <v>95</v>
      </c>
      <c r="D53" s="15"/>
      <c r="E53" s="10"/>
      <c r="F53" s="11"/>
      <c r="G53" s="54">
        <f>ROUND(COUNT(G24,G25,G28,#REF!,G29:G30)/G44*100,1)</f>
        <v>20</v>
      </c>
      <c r="H53" s="54">
        <f>ROUND(COUNT(H24,H25,H28,#REF!,H29:H30)/H44*100,1)</f>
        <v>21.1</v>
      </c>
      <c r="I53" s="54">
        <f>ROUND(COUNT(I24,I25,I28,#REF!,I29:I30)/I44*100,1)</f>
        <v>18.2</v>
      </c>
      <c r="J53" s="54">
        <f>ROUND(COUNT(J24,J25,J28,#REF!,J29:J30)/J44*100,1)</f>
        <v>23.5</v>
      </c>
      <c r="K53" s="54">
        <f>ROUND(COUNT(K24,K25,K28,#REF!,K29:K30)/K44*100,1)</f>
        <v>13.9</v>
      </c>
      <c r="L53" s="54">
        <f>ROUND(COUNT(L24,L25,L28,#REF!,L29:L30)/L44*100,1)</f>
        <v>14.3</v>
      </c>
      <c r="M53" s="54">
        <f>ROUND(COUNT(M24,M25,M28,#REF!,M29:M30)/M44*100,1)</f>
        <v>12.9</v>
      </c>
      <c r="N53" s="54">
        <f>ROUND(COUNT(N24,N25,N28,#REF!,N29:N30)/N44*100,1)</f>
        <v>13.9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Culhane</dc:creator>
  <cp:lastModifiedBy>Kate Culhane</cp:lastModifiedBy>
  <dcterms:created xsi:type="dcterms:W3CDTF">2020-05-06T22:45:58Z</dcterms:created>
  <dcterms:modified xsi:type="dcterms:W3CDTF">2020-05-06T23:18:46Z</dcterms:modified>
</cp:coreProperties>
</file>