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373HWS\440 HIVE\CensusData\"/>
    </mc:Choice>
  </mc:AlternateContent>
  <xr:revisionPtr revIDLastSave="0" documentId="13_ncr:1_{C94262A2-048B-4268-8EDC-1E49F8FA6905}" xr6:coauthVersionLast="47" xr6:coauthVersionMax="47" xr10:uidLastSave="{00000000-0000-0000-0000-000000000000}"/>
  <bookViews>
    <workbookView xWindow="-83" yWindow="0" windowWidth="14566" windowHeight="15563" activeTab="4" xr2:uid="{37292BC7-E951-4F14-A991-2C38EC8220FE}"/>
  </bookViews>
  <sheets>
    <sheet name="New York" sheetId="1" r:id="rId1"/>
    <sheet name="Chicago" sheetId="2" r:id="rId2"/>
    <sheet name="Pheonix" sheetId="3" r:id="rId3"/>
    <sheet name="Houston" sheetId="4" r:id="rId4"/>
    <sheet name="L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F8" i="5"/>
  <c r="B8" i="5"/>
  <c r="B6" i="5"/>
  <c r="B6" i="4"/>
  <c r="H8" i="3"/>
  <c r="F8" i="3"/>
  <c r="B8" i="3"/>
  <c r="B6" i="3"/>
  <c r="H8" i="2"/>
  <c r="F8" i="2"/>
  <c r="B8" i="2"/>
  <c r="B6" i="2"/>
  <c r="L4" i="1"/>
  <c r="E8" i="1"/>
</calcChain>
</file>

<file path=xl/sharedStrings.xml><?xml version="1.0" encoding="utf-8"?>
<sst xmlns="http://schemas.openxmlformats.org/spreadsheetml/2006/main" count="338" uniqueCount="78">
  <si>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</si>
  <si>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</si>
  <si>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</si>
  <si>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</si>
  <si>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</si>
  <si>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</si>
  <si>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</si>
  <si>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</si>
  <si>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</si>
  <si>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</si>
  <si>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</si>
  <si>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</si>
  <si>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</si>
  <si>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</si>
  <si>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</si>
  <si>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</si>
  <si>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</si>
  <si>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</si>
  <si>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</si>
  <si>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Year</t>
  </si>
  <si>
    <t>City</t>
  </si>
  <si>
    <t>Total Households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</si>
  <si>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</si>
  <si>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</si>
  <si>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</si>
  <si>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</si>
  <si>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</si>
  <si>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</si>
  <si>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</si>
  <si>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</si>
  <si>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</si>
  <si>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</si>
  <si>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+</t>
  </si>
  <si>
    <t>Median Household Income</t>
  </si>
  <si>
    <t>Total Hispanic or Latino</t>
  </si>
  <si>
    <t>Total White alone</t>
  </si>
  <si>
    <t>Total Black alone</t>
  </si>
  <si>
    <t>Total American Indian / Alaskan Native alone</t>
  </si>
  <si>
    <t>Total Asian alone</t>
  </si>
  <si>
    <t>Total Native Hawaiian and Other Pacific Islander alone</t>
  </si>
  <si>
    <t>Total Other alone</t>
  </si>
  <si>
    <t>Population 25+</t>
  </si>
  <si>
    <t>Less than 9th Grade</t>
  </si>
  <si>
    <t>9-12th Grade, No Diploma</t>
  </si>
  <si>
    <t>High School Graduate</t>
  </si>
  <si>
    <t>Some College, No Degree</t>
  </si>
  <si>
    <t>Associate's Degree</t>
  </si>
  <si>
    <t>Bachelor's Degree</t>
  </si>
  <si>
    <t>Graduate or Professional Degree</t>
  </si>
  <si>
    <t>High School or Higher</t>
  </si>
  <si>
    <t>Bachelor's Degree or Higher</t>
  </si>
  <si>
    <t>New York</t>
  </si>
  <si>
    <t>This was same category</t>
  </si>
  <si>
    <t>This is one cat &lt; 10000</t>
  </si>
  <si>
    <t>Adjusted for 1999 dollars</t>
  </si>
  <si>
    <t>Chicago</t>
  </si>
  <si>
    <t>4 192 002</t>
  </si>
  <si>
    <t>1 020 911</t>
  </si>
  <si>
    <t>$100,000 +</t>
  </si>
  <si>
    <t>Adjusted for 1989 dollars</t>
  </si>
  <si>
    <t>1 746 997</t>
  </si>
  <si>
    <t>2 122 101</t>
  </si>
  <si>
    <t>Pheonix</t>
  </si>
  <si>
    <t>2 003 741</t>
  </si>
  <si>
    <t>1 241 758</t>
  </si>
  <si>
    <t>770 608</t>
  </si>
  <si>
    <t>2 818 199</t>
  </si>
  <si>
    <t>Houston</t>
  </si>
  <si>
    <t>7 961 899</t>
  </si>
  <si>
    <t>Something is werid here, it should be percentage anyway</t>
  </si>
  <si>
    <t>33 136</t>
  </si>
  <si>
    <t>Could only find by state</t>
  </si>
  <si>
    <t>3 485 398</t>
  </si>
  <si>
    <t>LA</t>
  </si>
  <si>
    <t>11 455 970</t>
  </si>
  <si>
    <t>Again, smth off here use percentages</t>
  </si>
  <si>
    <t>2 179 904</t>
  </si>
  <si>
    <t>Only median here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</si>
</sst>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E6FF-439E-44DA-814A-6E151C7D8D04}">
  <dimension ref="A1:U8"/>
  <sheetViews>
    <sheetView workbookViewId="0">
      <selection sqref="A1:XFD1048576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s="2">
        <v>7322564</v>
      </c>
      <c r="B2">
        <v>7</v>
      </c>
      <c r="C2">
        <v>6.2</v>
      </c>
      <c r="D2">
        <v>6.1</v>
      </c>
      <c r="E2">
        <v>6.4</v>
      </c>
      <c r="F2">
        <v>7.9</v>
      </c>
      <c r="G2">
        <v>9.5</v>
      </c>
      <c r="H2">
        <v>9.1999999999999993</v>
      </c>
      <c r="I2">
        <v>8.1</v>
      </c>
      <c r="J2">
        <v>7.2</v>
      </c>
      <c r="K2">
        <v>5.7</v>
      </c>
      <c r="L2">
        <v>4.9000000000000004</v>
      </c>
      <c r="M2">
        <v>4.4000000000000004</v>
      </c>
      <c r="N2">
        <v>4.4000000000000004</v>
      </c>
      <c r="O2">
        <v>4.0999999999999996</v>
      </c>
      <c r="P2">
        <v>3.2</v>
      </c>
      <c r="Q2">
        <v>2.6</v>
      </c>
      <c r="R2">
        <v>1.8</v>
      </c>
      <c r="S2">
        <v>1.4</v>
      </c>
      <c r="T2">
        <v>1990</v>
      </c>
      <c r="U2" t="s">
        <v>51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19</v>
      </c>
      <c r="O3" s="1" t="s">
        <v>20</v>
      </c>
    </row>
    <row r="4" spans="1:21" x14ac:dyDescent="0.45">
      <c r="A4" s="2">
        <v>2816274</v>
      </c>
      <c r="B4">
        <v>461100</v>
      </c>
      <c r="C4" t="s">
        <v>53</v>
      </c>
      <c r="D4">
        <v>190400</v>
      </c>
      <c r="E4">
        <v>328800</v>
      </c>
      <c r="G4">
        <v>334500</v>
      </c>
      <c r="H4">
        <v>431600</v>
      </c>
      <c r="I4">
        <v>488100</v>
      </c>
      <c r="J4">
        <v>198300</v>
      </c>
      <c r="K4">
        <v>198300</v>
      </c>
      <c r="L4">
        <f>61200+58700</f>
        <v>119900</v>
      </c>
      <c r="M4">
        <v>38909</v>
      </c>
      <c r="N4">
        <v>1990</v>
      </c>
      <c r="O4" t="s">
        <v>51</v>
      </c>
      <c r="P4" t="s">
        <v>54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>
        <v>7322564</v>
      </c>
      <c r="B6">
        <v>24.4</v>
      </c>
      <c r="C6">
        <v>43.2</v>
      </c>
      <c r="D6">
        <v>25.2</v>
      </c>
      <c r="E6">
        <v>0.2</v>
      </c>
      <c r="F6">
        <v>6.7</v>
      </c>
      <c r="G6" t="s">
        <v>52</v>
      </c>
      <c r="H6">
        <v>0.3</v>
      </c>
      <c r="I6">
        <v>1990</v>
      </c>
      <c r="J6" t="s">
        <v>51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s="2">
        <v>4884274</v>
      </c>
      <c r="B8">
        <v>688490</v>
      </c>
      <c r="C8">
        <v>858657</v>
      </c>
      <c r="D8">
        <v>1285196</v>
      </c>
      <c r="E8">
        <f>929603-F8</f>
        <v>704762</v>
      </c>
      <c r="F8">
        <v>224841</v>
      </c>
      <c r="G8">
        <v>631961</v>
      </c>
      <c r="H8">
        <v>490367</v>
      </c>
      <c r="K8">
        <v>1990</v>
      </c>
      <c r="L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BBAF-7BFE-4E67-9D36-40050187883A}">
  <dimension ref="A1:U8"/>
  <sheetViews>
    <sheetView workbookViewId="0">
      <selection sqref="A1:XFD1048576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s="2" t="s">
        <v>56</v>
      </c>
      <c r="B2">
        <v>325364</v>
      </c>
      <c r="C2">
        <v>303061</v>
      </c>
      <c r="D2">
        <v>282990</v>
      </c>
      <c r="E2">
        <v>316293</v>
      </c>
      <c r="F2">
        <v>373444</v>
      </c>
      <c r="G2">
        <v>405381</v>
      </c>
      <c r="H2">
        <v>378808</v>
      </c>
      <c r="I2">
        <v>318340</v>
      </c>
      <c r="J2">
        <v>262106</v>
      </c>
      <c r="K2">
        <v>203050</v>
      </c>
      <c r="L2">
        <v>176802</v>
      </c>
      <c r="M2">
        <v>165454</v>
      </c>
      <c r="N2">
        <v>169386</v>
      </c>
      <c r="O2">
        <v>160511</v>
      </c>
      <c r="P2">
        <v>130081</v>
      </c>
      <c r="Q2">
        <v>102227</v>
      </c>
      <c r="R2">
        <v>66637</v>
      </c>
      <c r="S2">
        <v>52067</v>
      </c>
      <c r="T2">
        <v>1990</v>
      </c>
      <c r="U2" t="s">
        <v>55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1" x14ac:dyDescent="0.45">
      <c r="A4" s="2" t="s">
        <v>57</v>
      </c>
      <c r="B4">
        <v>108634</v>
      </c>
      <c r="C4">
        <v>104202</v>
      </c>
      <c r="D4">
        <v>90406</v>
      </c>
      <c r="E4">
        <v>183624</v>
      </c>
      <c r="G4">
        <v>157138</v>
      </c>
      <c r="H4">
        <v>169045</v>
      </c>
      <c r="I4">
        <v>130806</v>
      </c>
      <c r="J4">
        <v>41181</v>
      </c>
      <c r="L4">
        <v>35875</v>
      </c>
      <c r="M4">
        <v>26301</v>
      </c>
      <c r="N4">
        <v>1990</v>
      </c>
      <c r="O4" t="s">
        <v>55</v>
      </c>
      <c r="P4" t="s">
        <v>59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>
        <v>5105067</v>
      </c>
      <c r="B6">
        <f>289313+15951+10289+2546+7280+379104</f>
        <v>704483</v>
      </c>
      <c r="C6">
        <v>3204947</v>
      </c>
      <c r="D6">
        <v>1317147</v>
      </c>
      <c r="E6">
        <v>7743</v>
      </c>
      <c r="F6">
        <v>181285</v>
      </c>
      <c r="G6" t="s">
        <v>52</v>
      </c>
      <c r="H6">
        <v>5015</v>
      </c>
      <c r="I6">
        <v>1990</v>
      </c>
      <c r="J6" t="s">
        <v>55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t="s">
        <v>60</v>
      </c>
      <c r="B8">
        <f>79032+187807</f>
        <v>266839</v>
      </c>
      <c r="C8">
        <v>326287</v>
      </c>
      <c r="D8">
        <v>430618</v>
      </c>
      <c r="E8">
        <v>302514</v>
      </c>
      <c r="F8">
        <f>42764+38113</f>
        <v>80877</v>
      </c>
      <c r="G8">
        <v>209523</v>
      </c>
      <c r="H8">
        <f>82420+36343</f>
        <v>118763</v>
      </c>
      <c r="K8">
        <v>1990</v>
      </c>
      <c r="L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5D42-379F-4182-B262-CD146AD90C00}">
  <dimension ref="A1:U8"/>
  <sheetViews>
    <sheetView workbookViewId="0">
      <selection sqref="A1:XFD1048576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t="s">
        <v>63</v>
      </c>
      <c r="B2">
        <v>161884</v>
      </c>
      <c r="C2">
        <v>148178</v>
      </c>
      <c r="D2">
        <v>132515</v>
      </c>
      <c r="E2">
        <v>143486</v>
      </c>
      <c r="F2">
        <v>176317</v>
      </c>
      <c r="G2">
        <v>198231</v>
      </c>
      <c r="H2">
        <v>187116</v>
      </c>
      <c r="I2">
        <v>159846</v>
      </c>
      <c r="J2">
        <v>138014</v>
      </c>
      <c r="K2">
        <v>105937</v>
      </c>
      <c r="L2">
        <v>83630</v>
      </c>
      <c r="M2">
        <v>75697</v>
      </c>
      <c r="N2">
        <v>73657</v>
      </c>
      <c r="O2">
        <v>72915</v>
      </c>
      <c r="P2">
        <v>57727</v>
      </c>
      <c r="Q2">
        <v>42920</v>
      </c>
      <c r="R2">
        <v>27377</v>
      </c>
      <c r="S2">
        <v>19294</v>
      </c>
      <c r="T2">
        <v>1990</v>
      </c>
      <c r="U2" t="s">
        <v>62</v>
      </c>
    </row>
    <row r="3" spans="1:21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1" x14ac:dyDescent="0.45">
      <c r="A4" t="s">
        <v>65</v>
      </c>
      <c r="B4">
        <v>47120</v>
      </c>
      <c r="C4">
        <v>66143</v>
      </c>
      <c r="D4">
        <v>73616</v>
      </c>
      <c r="E4">
        <v>151735</v>
      </c>
      <c r="G4">
        <v>129429</v>
      </c>
      <c r="H4">
        <v>136587</v>
      </c>
      <c r="I4">
        <v>104938</v>
      </c>
      <c r="J4">
        <v>33444</v>
      </c>
      <c r="L4">
        <v>27551</v>
      </c>
      <c r="M4">
        <v>28237</v>
      </c>
      <c r="N4">
        <v>1990</v>
      </c>
      <c r="O4" t="s">
        <v>62</v>
      </c>
      <c r="P4" t="s">
        <v>59</v>
      </c>
    </row>
    <row r="5" spans="1:21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1" x14ac:dyDescent="0.45">
      <c r="A6" s="2" t="s">
        <v>61</v>
      </c>
      <c r="B6">
        <f>162344+3414+5747+2298+171695</f>
        <v>345498</v>
      </c>
      <c r="C6">
        <v>1799420</v>
      </c>
      <c r="D6">
        <v>70843</v>
      </c>
      <c r="E6">
        <v>32270</v>
      </c>
      <c r="F6">
        <v>33996</v>
      </c>
      <c r="G6" t="s">
        <v>52</v>
      </c>
      <c r="H6">
        <v>174113</v>
      </c>
      <c r="I6">
        <v>1990</v>
      </c>
      <c r="J6" t="s">
        <v>62</v>
      </c>
    </row>
    <row r="7" spans="1:21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1" x14ac:dyDescent="0.45">
      <c r="A8" t="s">
        <v>64</v>
      </c>
      <c r="B8">
        <f>25949+69514</f>
        <v>95463</v>
      </c>
      <c r="C8">
        <v>139900</v>
      </c>
      <c r="D8">
        <v>308860</v>
      </c>
      <c r="E8">
        <v>328865</v>
      </c>
      <c r="F8">
        <f>46162+45492</f>
        <v>91654</v>
      </c>
      <c r="G8">
        <v>183692</v>
      </c>
      <c r="H8">
        <f>61379+22519</f>
        <v>83898</v>
      </c>
      <c r="K8">
        <v>1990</v>
      </c>
      <c r="L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F110-3A7E-41E5-955E-DC8A243C20FB}">
  <dimension ref="A1:V8"/>
  <sheetViews>
    <sheetView topLeftCell="G1" workbookViewId="0">
      <selection activeCell="I15" sqref="I15"/>
    </sheetView>
  </sheetViews>
  <sheetFormatPr defaultRowHeight="14.25" x14ac:dyDescent="0.45"/>
  <cols>
    <col min="1" max="1" width="15.6640625" customWidth="1"/>
    <col min="2" max="2" width="15.46484375" customWidth="1"/>
    <col min="3" max="3" width="20.33203125" customWidth="1"/>
    <col min="4" max="4" width="13.9296875" customWidth="1"/>
    <col min="5" max="5" width="18.46484375" customWidth="1"/>
    <col min="6" max="6" width="17.1328125" customWidth="1"/>
    <col min="7" max="7" width="17.6640625" customWidth="1"/>
    <col min="8" max="8" width="20" customWidth="1"/>
    <col min="9" max="9" width="21.33203125" customWidth="1"/>
    <col min="10" max="10" width="16.73046875" customWidth="1"/>
    <col min="11" max="11" width="19.53125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5">
      <c r="A2" t="s">
        <v>68</v>
      </c>
      <c r="B2">
        <v>660327</v>
      </c>
      <c r="C2">
        <v>632508</v>
      </c>
      <c r="D2">
        <v>563329</v>
      </c>
      <c r="E2">
        <v>615155</v>
      </c>
      <c r="F2">
        <v>738800</v>
      </c>
      <c r="G2">
        <v>804740</v>
      </c>
      <c r="H2">
        <v>747791</v>
      </c>
      <c r="I2">
        <v>630440</v>
      </c>
      <c r="J2">
        <v>516139</v>
      </c>
      <c r="K2">
        <v>392574</v>
      </c>
      <c r="L2">
        <v>316962</v>
      </c>
      <c r="M2">
        <v>295656</v>
      </c>
      <c r="N2">
        <v>285884</v>
      </c>
      <c r="O2">
        <v>261732</v>
      </c>
      <c r="P2">
        <v>189962</v>
      </c>
      <c r="Q2">
        <v>147004</v>
      </c>
      <c r="R2">
        <v>96357</v>
      </c>
      <c r="S2">
        <v>75539</v>
      </c>
      <c r="T2">
        <v>1990</v>
      </c>
      <c r="U2" t="s">
        <v>67</v>
      </c>
      <c r="V2" t="s">
        <v>69</v>
      </c>
    </row>
    <row r="3" spans="1:22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2" x14ac:dyDescent="0.45">
      <c r="A4" t="s">
        <v>70</v>
      </c>
      <c r="B4">
        <v>1085</v>
      </c>
      <c r="C4">
        <v>1571</v>
      </c>
      <c r="D4">
        <v>1742</v>
      </c>
      <c r="E4">
        <v>4206</v>
      </c>
      <c r="G4">
        <v>5263</v>
      </c>
      <c r="H4">
        <v>7524</v>
      </c>
      <c r="I4">
        <v>7709</v>
      </c>
      <c r="J4">
        <v>2374</v>
      </c>
      <c r="L4">
        <v>1662</v>
      </c>
      <c r="M4">
        <v>40328</v>
      </c>
      <c r="N4">
        <v>1990</v>
      </c>
      <c r="O4" t="s">
        <v>67</v>
      </c>
      <c r="P4" t="s">
        <v>59</v>
      </c>
    </row>
    <row r="5" spans="1:22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2" x14ac:dyDescent="0.45">
      <c r="A6" t="s">
        <v>66</v>
      </c>
      <c r="B6">
        <f>296024+13216+1901+4251+329373</f>
        <v>644765</v>
      </c>
      <c r="C6">
        <v>1528113</v>
      </c>
      <c r="D6">
        <v>527964</v>
      </c>
      <c r="E6">
        <v>6143</v>
      </c>
      <c r="F6">
        <v>106327</v>
      </c>
      <c r="G6" t="s">
        <v>52</v>
      </c>
      <c r="H6">
        <v>4717</v>
      </c>
      <c r="I6">
        <v>1990</v>
      </c>
      <c r="J6" t="s">
        <v>67</v>
      </c>
    </row>
    <row r="7" spans="1:22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2" x14ac:dyDescent="0.45">
      <c r="A8" s="2">
        <v>10310605</v>
      </c>
      <c r="B8">
        <v>1387528</v>
      </c>
      <c r="C8">
        <v>1485031</v>
      </c>
      <c r="D8">
        <v>2640162</v>
      </c>
      <c r="E8">
        <v>2171162</v>
      </c>
      <c r="F8">
        <v>531540</v>
      </c>
      <c r="G8">
        <v>1428031</v>
      </c>
      <c r="H8">
        <v>666874</v>
      </c>
      <c r="K8">
        <v>1990</v>
      </c>
      <c r="L8" t="s">
        <v>67</v>
      </c>
      <c r="M8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B704-DAE4-47B5-894B-529B9E81FE3D}">
  <dimension ref="A1:V8"/>
  <sheetViews>
    <sheetView tabSelected="1" topLeftCell="H1" workbookViewId="0">
      <selection activeCell="L27" sqref="L26:M27"/>
    </sheetView>
  </sheetViews>
  <sheetFormatPr defaultRowHeight="14.25" x14ac:dyDescent="0.45"/>
  <cols>
    <col min="1" max="1" width="14.9296875" bestFit="1" customWidth="1"/>
    <col min="2" max="2" width="19.86328125" bestFit="1" customWidth="1"/>
    <col min="3" max="3" width="21.265625" bestFit="1" customWidth="1"/>
    <col min="4" max="4" width="17.796875" bestFit="1" customWidth="1"/>
    <col min="5" max="5" width="37.86328125" bestFit="1" customWidth="1"/>
    <col min="6" max="6" width="16.3984375" bestFit="1" customWidth="1"/>
    <col min="7" max="7" width="45.33203125" bestFit="1" customWidth="1"/>
    <col min="8" max="8" width="26" bestFit="1" customWidth="1"/>
    <col min="9" max="9" width="17.59765625" bestFit="1" customWidth="1"/>
    <col min="10" max="10" width="22.33203125" bestFit="1" customWidth="1"/>
    <col min="11" max="11" width="18.46484375" bestFit="1" customWidth="1"/>
    <col min="12" max="12" width="11.46484375" bestFit="1" customWidth="1"/>
    <col min="13" max="13" width="22.9296875" bestFit="1" customWidth="1"/>
    <col min="14" max="15" width="11.46484375" bestFit="1" customWidth="1"/>
    <col min="16" max="16" width="20.19921875" bestFit="1" customWidth="1"/>
    <col min="17" max="18" width="11.46484375" bestFit="1" customWidth="1"/>
    <col min="19" max="19" width="14.19921875" bestFit="1" customWidth="1"/>
    <col min="20" max="20" width="4.73046875" bestFit="1" customWidth="1"/>
    <col min="21" max="21" width="6.92968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5">
      <c r="A2" t="s">
        <v>74</v>
      </c>
      <c r="B2">
        <v>930949</v>
      </c>
      <c r="C2">
        <v>827420</v>
      </c>
      <c r="D2">
        <v>717170</v>
      </c>
      <c r="E2">
        <v>792940</v>
      </c>
      <c r="F2">
        <v>1084629</v>
      </c>
      <c r="G2">
        <v>1191678</v>
      </c>
      <c r="H2">
        <v>1123028</v>
      </c>
      <c r="I2">
        <v>960348</v>
      </c>
      <c r="J2">
        <v>789710</v>
      </c>
      <c r="K2">
        <v>581961</v>
      </c>
      <c r="L2">
        <v>458662</v>
      </c>
      <c r="M2">
        <v>406742</v>
      </c>
      <c r="N2">
        <v>397092</v>
      </c>
      <c r="O2">
        <v>384462</v>
      </c>
      <c r="P2">
        <v>298357</v>
      </c>
      <c r="Q2">
        <v>233224</v>
      </c>
      <c r="R2">
        <v>151723</v>
      </c>
      <c r="S2">
        <v>125875</v>
      </c>
      <c r="T2">
        <v>1990</v>
      </c>
      <c r="U2" t="s">
        <v>73</v>
      </c>
      <c r="V2" t="s">
        <v>75</v>
      </c>
    </row>
    <row r="3" spans="1:22" x14ac:dyDescent="0.4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58</v>
      </c>
      <c r="M3" s="1" t="s">
        <v>33</v>
      </c>
      <c r="N3" s="1" t="s">
        <v>19</v>
      </c>
      <c r="O3" s="1" t="s">
        <v>20</v>
      </c>
    </row>
    <row r="4" spans="1:22" x14ac:dyDescent="0.45">
      <c r="M4" s="2">
        <v>45600</v>
      </c>
      <c r="N4">
        <v>1990</v>
      </c>
      <c r="O4" t="s">
        <v>73</v>
      </c>
      <c r="P4" t="s">
        <v>59</v>
      </c>
      <c r="Q4" t="s">
        <v>77</v>
      </c>
    </row>
    <row r="5" spans="1:22" x14ac:dyDescent="0.45">
      <c r="A5" s="1" t="s">
        <v>0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19</v>
      </c>
      <c r="J5" s="1" t="s">
        <v>20</v>
      </c>
    </row>
    <row r="6" spans="1:22" x14ac:dyDescent="0.45">
      <c r="A6" t="s">
        <v>72</v>
      </c>
      <c r="B6">
        <f>541589+33385+6605+21139+788704</f>
        <v>1391422</v>
      </c>
      <c r="C6">
        <v>1299604</v>
      </c>
      <c r="D6">
        <v>454289</v>
      </c>
      <c r="E6">
        <v>9774</v>
      </c>
      <c r="F6">
        <v>320668</v>
      </c>
      <c r="G6" t="s">
        <v>52</v>
      </c>
      <c r="H6">
        <v>9652</v>
      </c>
      <c r="I6">
        <v>1990</v>
      </c>
      <c r="J6" t="s">
        <v>73</v>
      </c>
    </row>
    <row r="7" spans="1:22" x14ac:dyDescent="0.4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19</v>
      </c>
      <c r="L7" t="s">
        <v>20</v>
      </c>
    </row>
    <row r="8" spans="1:22" x14ac:dyDescent="0.45">
      <c r="A8" t="s">
        <v>76</v>
      </c>
      <c r="B8">
        <f>181333+219874</f>
        <v>401207</v>
      </c>
      <c r="C8">
        <v>318232</v>
      </c>
      <c r="D8">
        <v>419318</v>
      </c>
      <c r="E8">
        <v>396309</v>
      </c>
      <c r="F8">
        <f>65607+78770</f>
        <v>144377</v>
      </c>
      <c r="G8">
        <v>318802</v>
      </c>
      <c r="H8">
        <f>105277+55718</f>
        <v>160995</v>
      </c>
      <c r="K8">
        <v>1990</v>
      </c>
      <c r="L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York</vt:lpstr>
      <vt:lpstr>Chicago</vt:lpstr>
      <vt:lpstr>Pheonix</vt:lpstr>
      <vt:lpstr>Houston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Skylar Ogrinz</dc:creator>
  <cp:lastModifiedBy>Alexis Skylar Ogrinz</cp:lastModifiedBy>
  <dcterms:created xsi:type="dcterms:W3CDTF">2025-09-14T19:05:30Z</dcterms:created>
  <dcterms:modified xsi:type="dcterms:W3CDTF">2025-09-14T20:42:46Z</dcterms:modified>
</cp:coreProperties>
</file>