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0A03255-5805-4098-A1DF-A5733C6359E3}" xr6:coauthVersionLast="41" xr6:coauthVersionMax="41" xr10:uidLastSave="{00000000-0000-0000-0000-000000000000}"/>
  <bookViews>
    <workbookView xWindow="-96" yWindow="-96" windowWidth="19392" windowHeight="10392" activeTab="4" xr2:uid="{00000000-000D-0000-FFFF-FFFF00000000}"/>
  </bookViews>
  <sheets>
    <sheet name="Original Data" sheetId="1" r:id="rId1"/>
    <sheet name="Performance Measures" sheetId="6" r:id="rId2"/>
    <sheet name="Perferred Schedule" sheetId="4" r:id="rId3"/>
    <sheet name="Decision Variables" sheetId="3" r:id="rId4"/>
    <sheet name="Parameters" sheetId="2" r:id="rId5"/>
    <sheet name="Hours per Shift" sheetId="7" r:id="rId6"/>
  </sheets>
  <definedNames>
    <definedName name="solver_adj" localSheetId="0" hidden="1">'Original Data'!$C$3:$H$12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'Original Data'!$C$3:$H$12</definedName>
    <definedName name="solver_lhs2" localSheetId="0" hidden="1">'Original Data'!$C$3:$H$12</definedName>
    <definedName name="solver_lhs3" localSheetId="0" hidden="1">'Original Data'!$Q$6:$Z$6</definedName>
    <definedName name="solver_lhs4" localSheetId="0" hidden="1">'Original Data'!$Q$8:$Q$17</definedName>
    <definedName name="solver_lhs5" localSheetId="0" hidden="1">'Original Data'!$Q$8:$Q$17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'Original Data'!$Q$3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'Original Data'!$D$35:$I$44</definedName>
    <definedName name="solver_rhs2" localSheetId="0" hidden="1">binary</definedName>
    <definedName name="solver_rhs3" localSheetId="0" hidden="1">100</definedName>
    <definedName name="solver_rhs4" localSheetId="0" hidden="1">'Original Data'!$C$35:$C$44</definedName>
    <definedName name="solver_rhs5" localSheetId="0" hidden="1">'Original Data'!$B$35:$B$44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7" i="7"/>
  <c r="M6" i="7"/>
  <c r="M5" i="7"/>
  <c r="M4" i="7"/>
  <c r="M3" i="7"/>
  <c r="M2" i="7"/>
  <c r="Q20" i="1" l="1"/>
  <c r="Q25" i="1" l="1"/>
  <c r="Q24" i="1"/>
  <c r="Q23" i="1"/>
  <c r="Q22" i="1"/>
  <c r="Q21" i="1"/>
  <c r="M27" i="1"/>
  <c r="M28" i="1"/>
  <c r="M29" i="1"/>
  <c r="M30" i="1"/>
  <c r="M31" i="1"/>
  <c r="M26" i="1"/>
  <c r="M21" i="1"/>
  <c r="Q14" i="1" l="1"/>
  <c r="Q11" i="1"/>
  <c r="Q8" i="1"/>
  <c r="Q10" i="1"/>
  <c r="Q17" i="1"/>
  <c r="Q13" i="1"/>
  <c r="Q9" i="1"/>
  <c r="Q16" i="1"/>
  <c r="Q12" i="1"/>
  <c r="Q15" i="1"/>
  <c r="R6" i="1"/>
  <c r="Z6" i="1"/>
  <c r="S6" i="1"/>
  <c r="Q6" i="1"/>
  <c r="T6" i="1"/>
  <c r="U6" i="1"/>
  <c r="X6" i="1"/>
  <c r="V6" i="1"/>
  <c r="W6" i="1"/>
  <c r="Y6" i="1"/>
  <c r="Q3" i="1" l="1"/>
</calcChain>
</file>

<file path=xl/sharedStrings.xml><?xml version="1.0" encoding="utf-8"?>
<sst xmlns="http://schemas.openxmlformats.org/spreadsheetml/2006/main" count="284" uniqueCount="74">
  <si>
    <t>Decision variables</t>
  </si>
  <si>
    <t>Shift 1</t>
  </si>
  <si>
    <t>Shift 2</t>
  </si>
  <si>
    <t>Shift 3</t>
  </si>
  <si>
    <t>Shift 4</t>
  </si>
  <si>
    <t>Shift 5</t>
  </si>
  <si>
    <t>Shift 6</t>
  </si>
  <si>
    <t>Employee Assignments</t>
  </si>
  <si>
    <t>U/M</t>
  </si>
  <si>
    <t>boolean</t>
  </si>
  <si>
    <t>Performance Measures</t>
  </si>
  <si>
    <t>Demand Coverage</t>
  </si>
  <si>
    <t>Name</t>
  </si>
  <si>
    <t>pct of customers served</t>
  </si>
  <si>
    <t>Demand Period 1</t>
  </si>
  <si>
    <t>Demand Period 2</t>
  </si>
  <si>
    <t>Demand Period 3</t>
  </si>
  <si>
    <t>Demand Period 4</t>
  </si>
  <si>
    <t>Demand Period 5</t>
  </si>
  <si>
    <t>Demand Period 6</t>
  </si>
  <si>
    <t>Demand Period 7</t>
  </si>
  <si>
    <t>Demand Period 8</t>
  </si>
  <si>
    <t>hours/week</t>
  </si>
  <si>
    <t>Total Labor Cost</t>
  </si>
  <si>
    <t>$/week</t>
  </si>
  <si>
    <t>Parameters</t>
  </si>
  <si>
    <t>Demand Forecast</t>
  </si>
  <si>
    <t># customers</t>
  </si>
  <si>
    <t>Demand Period 9</t>
  </si>
  <si>
    <t>Demand Period 10</t>
  </si>
  <si>
    <t>hours</t>
  </si>
  <si>
    <t>Min Hours</t>
  </si>
  <si>
    <t>Max Hours</t>
  </si>
  <si>
    <t>Wage Rate</t>
  </si>
  <si>
    <t>Total</t>
  </si>
  <si>
    <t>Average Process Time</t>
  </si>
  <si>
    <t>hours/customer</t>
  </si>
  <si>
    <t>Shift-Period Overlap</t>
  </si>
  <si>
    <t>Load Employee 1</t>
  </si>
  <si>
    <t>Load Employee 2</t>
  </si>
  <si>
    <t>Load Employee 3</t>
  </si>
  <si>
    <t>Load Employee 4</t>
  </si>
  <si>
    <t>Load Employee 5</t>
  </si>
  <si>
    <t>Load Employee 6</t>
  </si>
  <si>
    <t>Load Employee 7</t>
  </si>
  <si>
    <t>Load Employee 8</t>
  </si>
  <si>
    <t>Load Employee 9</t>
  </si>
  <si>
    <t>Load Employee 10</t>
  </si>
  <si>
    <t>$/emp-hour</t>
  </si>
  <si>
    <t>binary</t>
  </si>
  <si>
    <t>Total Shift Hours</t>
  </si>
  <si>
    <t>employee</t>
  </si>
  <si>
    <t>Total Staff</t>
  </si>
  <si>
    <t>Mon &amp; Wed 5-10AM</t>
  </si>
  <si>
    <t>Mon &amp; Wed 11AM-4PM</t>
  </si>
  <si>
    <t>Mon &amp; Wed 5-11PM</t>
  </si>
  <si>
    <t>Tues &amp; Thurs 5-10AM</t>
  </si>
  <si>
    <t>Tues &amp; Thurs  11AM-4PM</t>
  </si>
  <si>
    <t>Tues &amp; Thurs 5-11PM</t>
  </si>
  <si>
    <t>Friday 5AM-11PM</t>
  </si>
  <si>
    <t>Sat &amp; Sun  5-10AM</t>
  </si>
  <si>
    <t>Sat &amp; Sun 11AM-4PM</t>
  </si>
  <si>
    <t>Sat &amp; Sun 5-11PM</t>
  </si>
  <si>
    <t>Aburie</t>
  </si>
  <si>
    <t>Louis</t>
  </si>
  <si>
    <t>Bryanne</t>
  </si>
  <si>
    <t>Ryleigh</t>
  </si>
  <si>
    <t>Victor</t>
  </si>
  <si>
    <t>Cathryn</t>
  </si>
  <si>
    <t>Dwayne</t>
  </si>
  <si>
    <t>Natasha</t>
  </si>
  <si>
    <t>Ronny</t>
  </si>
  <si>
    <t>Alycia</t>
  </si>
  <si>
    <t>Perferred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</si>
</sst>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opLeftCell="A7" zoomScale="60" zoomScaleNormal="60" workbookViewId="0">
      <selection activeCell="G21" sqref="G21"/>
    </sheetView>
  </sheetViews>
  <sheetFormatPr defaultRowHeight="14.4" x14ac:dyDescent="0.55000000000000004"/>
  <cols>
    <col min="1" max="1" width="22.15625" bestFit="1" customWidth="1"/>
    <col min="2" max="2" width="15.26171875" bestFit="1" customWidth="1"/>
    <col min="3" max="3" width="18.83984375" bestFit="1" customWidth="1"/>
    <col min="4" max="4" width="21.83984375" bestFit="1" customWidth="1"/>
    <col min="5" max="5" width="18.68359375" customWidth="1"/>
    <col min="6" max="6" width="18.83984375" bestFit="1" customWidth="1"/>
    <col min="7" max="7" width="21.83984375" bestFit="1" customWidth="1"/>
    <col min="8" max="8" width="18.68359375" customWidth="1"/>
    <col min="9" max="9" width="19.15625" bestFit="1" customWidth="1"/>
    <col min="10" max="10" width="23.15625" bestFit="1" customWidth="1"/>
    <col min="11" max="12" width="19.578125" bestFit="1" customWidth="1"/>
    <col min="13" max="13" width="20.68359375" bestFit="1" customWidth="1"/>
    <col min="14" max="14" width="15" bestFit="1" customWidth="1"/>
    <col min="15" max="15" width="22" bestFit="1" customWidth="1"/>
    <col min="16" max="16" width="22.41796875" bestFit="1" customWidth="1"/>
    <col min="17" max="17" width="18.41796875" style="3" bestFit="1" customWidth="1"/>
    <col min="18" max="25" width="19" style="3" bestFit="1" customWidth="1"/>
    <col min="26" max="26" width="19.68359375" style="3" bestFit="1" customWidth="1"/>
    <col min="27" max="28" width="9" customWidth="1"/>
  </cols>
  <sheetData>
    <row r="1" spans="1:26" s="1" customFormat="1" x14ac:dyDescent="0.55000000000000004">
      <c r="A1" s="1" t="s">
        <v>0</v>
      </c>
      <c r="O1" s="1" t="s">
        <v>10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55000000000000004">
      <c r="A2" t="s">
        <v>7</v>
      </c>
      <c r="B2" t="s">
        <v>8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2"/>
      <c r="O2" t="s">
        <v>12</v>
      </c>
      <c r="P2" t="s">
        <v>8</v>
      </c>
      <c r="Q2" s="6"/>
      <c r="R2" s="6"/>
      <c r="S2" s="6"/>
      <c r="T2" s="6"/>
      <c r="U2" s="6"/>
      <c r="V2" s="6"/>
      <c r="W2" s="6"/>
      <c r="X2" s="6"/>
      <c r="Y2" s="6"/>
    </row>
    <row r="3" spans="1:26" x14ac:dyDescent="0.55000000000000004">
      <c r="A3" t="s">
        <v>63</v>
      </c>
      <c r="B3" t="s">
        <v>9</v>
      </c>
      <c r="C3" s="5">
        <v>1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2"/>
      <c r="O3" t="s">
        <v>23</v>
      </c>
      <c r="P3" t="s">
        <v>24</v>
      </c>
      <c r="Q3" s="7">
        <f>SUMPRODUCT(J35:J44,Q8:Q17)</f>
        <v>2925</v>
      </c>
      <c r="R3" s="6"/>
      <c r="S3" s="6"/>
      <c r="T3" s="6"/>
      <c r="U3" s="6"/>
      <c r="V3" s="6"/>
      <c r="W3" s="6"/>
      <c r="X3" s="6"/>
      <c r="Y3" s="6"/>
    </row>
    <row r="4" spans="1:26" x14ac:dyDescent="0.55000000000000004">
      <c r="A4" t="s">
        <v>64</v>
      </c>
      <c r="B4" t="s">
        <v>9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2"/>
      <c r="O4" s="1"/>
      <c r="P4" s="1"/>
      <c r="Q4" s="6"/>
      <c r="R4" s="6"/>
      <c r="S4" s="6"/>
      <c r="T4" s="6"/>
      <c r="U4" s="6"/>
      <c r="V4" s="6"/>
      <c r="W4" s="6"/>
      <c r="X4" s="6"/>
      <c r="Y4" s="6"/>
    </row>
    <row r="5" spans="1:26" x14ac:dyDescent="0.55000000000000004">
      <c r="A5" t="s">
        <v>65</v>
      </c>
      <c r="B5" t="s">
        <v>9</v>
      </c>
      <c r="C5" s="5">
        <v>1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2"/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28</v>
      </c>
      <c r="Z5" s="3" t="s">
        <v>29</v>
      </c>
    </row>
    <row r="6" spans="1:26" x14ac:dyDescent="0.55000000000000004">
      <c r="A6" t="s">
        <v>66</v>
      </c>
      <c r="B6" t="s">
        <v>9</v>
      </c>
      <c r="C6" s="5">
        <v>0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2"/>
      <c r="O6" t="s">
        <v>11</v>
      </c>
      <c r="P6" t="s">
        <v>13</v>
      </c>
      <c r="Q6" s="8">
        <f>100*SUMPRODUCT($Q20:$Q25,C26:C31)/($C23*C21)</f>
        <v>179.79452054794521</v>
      </c>
      <c r="R6" s="8">
        <f t="shared" ref="R6:Z6" si="0">100*SUMPRODUCT($Q20:$Q25,D26:D31)/($C23*D21)</f>
        <v>143.4375</v>
      </c>
      <c r="S6" s="8">
        <f t="shared" si="0"/>
        <v>118.99999999999999</v>
      </c>
      <c r="T6" s="8">
        <f t="shared" si="0"/>
        <v>159.375</v>
      </c>
      <c r="U6" s="8">
        <f t="shared" si="0"/>
        <v>106.25</v>
      </c>
      <c r="V6" s="8">
        <f t="shared" si="0"/>
        <v>100.9375</v>
      </c>
      <c r="W6" s="8">
        <f t="shared" si="0"/>
        <v>314.5</v>
      </c>
      <c r="X6" s="8">
        <f t="shared" si="0"/>
        <v>111.5625</v>
      </c>
      <c r="Y6" s="8">
        <f t="shared" si="0"/>
        <v>212.5</v>
      </c>
      <c r="Z6" s="8">
        <f t="shared" si="0"/>
        <v>166.66666666666669</v>
      </c>
    </row>
    <row r="7" spans="1:26" x14ac:dyDescent="0.55000000000000004">
      <c r="A7" t="s">
        <v>67</v>
      </c>
      <c r="B7" t="s">
        <v>9</v>
      </c>
      <c r="C7" s="5">
        <v>1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2"/>
    </row>
    <row r="8" spans="1:26" x14ac:dyDescent="0.55000000000000004">
      <c r="A8" t="s">
        <v>68</v>
      </c>
      <c r="B8" t="s">
        <v>9</v>
      </c>
      <c r="C8" s="5">
        <v>0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2"/>
      <c r="O8" t="s">
        <v>38</v>
      </c>
      <c r="P8" t="s">
        <v>22</v>
      </c>
      <c r="Q8" s="9">
        <f>C3*M$26+D3*M$27+E3*M$28+F3*M$29+G3*M$30+H3*M$31</f>
        <v>36</v>
      </c>
    </row>
    <row r="9" spans="1:26" x14ac:dyDescent="0.55000000000000004">
      <c r="A9" t="s">
        <v>69</v>
      </c>
      <c r="B9" t="s">
        <v>9</v>
      </c>
      <c r="C9" s="5">
        <v>0</v>
      </c>
      <c r="D9" s="5">
        <v>0</v>
      </c>
      <c r="E9" s="5">
        <v>1</v>
      </c>
      <c r="F9" s="5">
        <v>1</v>
      </c>
      <c r="G9" s="5">
        <v>1</v>
      </c>
      <c r="H9" s="5">
        <v>0</v>
      </c>
      <c r="I9" s="2"/>
      <c r="O9" t="s">
        <v>39</v>
      </c>
      <c r="P9" t="s">
        <v>22</v>
      </c>
      <c r="Q9" s="9">
        <f t="shared" ref="Q9:Q17" si="1">C4*M$26+D4*M$27+E4*M$28+F4*M$29+G4*M$30+H4*M$31</f>
        <v>15</v>
      </c>
    </row>
    <row r="10" spans="1:26" x14ac:dyDescent="0.55000000000000004">
      <c r="A10" t="s">
        <v>70</v>
      </c>
      <c r="B10" t="s">
        <v>9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1</v>
      </c>
      <c r="I10" s="2"/>
      <c r="O10" t="s">
        <v>40</v>
      </c>
      <c r="P10" t="s">
        <v>22</v>
      </c>
      <c r="Q10" s="9">
        <f t="shared" si="1"/>
        <v>25</v>
      </c>
    </row>
    <row r="11" spans="1:26" x14ac:dyDescent="0.55000000000000004">
      <c r="A11" t="s">
        <v>71</v>
      </c>
      <c r="B11" t="s">
        <v>9</v>
      </c>
      <c r="C11" s="5">
        <v>1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2"/>
      <c r="O11" t="s">
        <v>41</v>
      </c>
      <c r="P11" t="s">
        <v>22</v>
      </c>
      <c r="Q11" s="9">
        <f t="shared" si="1"/>
        <v>25</v>
      </c>
    </row>
    <row r="12" spans="1:26" x14ac:dyDescent="0.55000000000000004">
      <c r="A12" t="s">
        <v>72</v>
      </c>
      <c r="B12" t="s">
        <v>9</v>
      </c>
      <c r="C12" s="5">
        <v>0</v>
      </c>
      <c r="D12" s="5">
        <v>1</v>
      </c>
      <c r="E12" s="5">
        <v>0</v>
      </c>
      <c r="F12" s="5">
        <v>1</v>
      </c>
      <c r="G12" s="5">
        <v>0</v>
      </c>
      <c r="H12" s="5">
        <v>0</v>
      </c>
      <c r="I12" s="2"/>
      <c r="O12" t="s">
        <v>42</v>
      </c>
      <c r="P12" t="s">
        <v>22</v>
      </c>
      <c r="Q12" s="9">
        <f t="shared" si="1"/>
        <v>25</v>
      </c>
    </row>
    <row r="13" spans="1:26" x14ac:dyDescent="0.55000000000000004">
      <c r="I13" s="2"/>
      <c r="O13" t="s">
        <v>43</v>
      </c>
      <c r="P13" t="s">
        <v>22</v>
      </c>
      <c r="Q13" s="9">
        <f t="shared" si="1"/>
        <v>39</v>
      </c>
    </row>
    <row r="14" spans="1:26" x14ac:dyDescent="0.55000000000000004">
      <c r="I14" s="2"/>
      <c r="O14" t="s">
        <v>44</v>
      </c>
      <c r="P14" t="s">
        <v>22</v>
      </c>
      <c r="Q14" s="9">
        <f t="shared" si="1"/>
        <v>40</v>
      </c>
    </row>
    <row r="15" spans="1:26" x14ac:dyDescent="0.55000000000000004">
      <c r="I15" s="2"/>
      <c r="O15" t="s">
        <v>45</v>
      </c>
      <c r="P15" t="s">
        <v>22</v>
      </c>
      <c r="Q15" s="9">
        <f t="shared" si="1"/>
        <v>25</v>
      </c>
    </row>
    <row r="16" spans="1:26" x14ac:dyDescent="0.55000000000000004">
      <c r="I16" s="2"/>
      <c r="O16" t="s">
        <v>46</v>
      </c>
      <c r="P16" t="s">
        <v>22</v>
      </c>
      <c r="Q16" s="9">
        <f t="shared" si="1"/>
        <v>24</v>
      </c>
    </row>
    <row r="17" spans="1:17" x14ac:dyDescent="0.55000000000000004">
      <c r="I17" s="2"/>
      <c r="O17" t="s">
        <v>47</v>
      </c>
      <c r="P17" t="s">
        <v>22</v>
      </c>
      <c r="Q17" s="9">
        <f t="shared" si="1"/>
        <v>27</v>
      </c>
    </row>
    <row r="19" spans="1:17" x14ac:dyDescent="0.55000000000000004">
      <c r="A19" s="1" t="s">
        <v>25</v>
      </c>
      <c r="O19" t="s">
        <v>52</v>
      </c>
    </row>
    <row r="20" spans="1:17" x14ac:dyDescent="0.55000000000000004">
      <c r="A20" t="s">
        <v>12</v>
      </c>
      <c r="B20" t="s">
        <v>8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28</v>
      </c>
      <c r="L20" t="s">
        <v>29</v>
      </c>
      <c r="M20" t="s">
        <v>34</v>
      </c>
      <c r="O20" t="s">
        <v>1</v>
      </c>
      <c r="P20" t="s">
        <v>51</v>
      </c>
      <c r="Q20" s="9">
        <f>SUM(C3:C12)</f>
        <v>4</v>
      </c>
    </row>
    <row r="21" spans="1:17" x14ac:dyDescent="0.55000000000000004">
      <c r="A21" t="s">
        <v>26</v>
      </c>
      <c r="B21" t="s">
        <v>27</v>
      </c>
      <c r="C21" s="10">
        <v>146</v>
      </c>
      <c r="D21" s="10">
        <v>235.29411764705881</v>
      </c>
      <c r="E21" s="10">
        <v>294.11764705882354</v>
      </c>
      <c r="F21" s="10">
        <v>235.29411764705881</v>
      </c>
      <c r="G21" s="10">
        <v>176.47058823529412</v>
      </c>
      <c r="H21" s="10">
        <v>235.29411764705881</v>
      </c>
      <c r="I21" s="10">
        <v>294.11764705882354</v>
      </c>
      <c r="J21" s="10">
        <v>235.29411764705881</v>
      </c>
      <c r="K21" s="10">
        <v>176.47058823529412</v>
      </c>
      <c r="L21" s="10">
        <v>120</v>
      </c>
      <c r="M21" s="10">
        <f>SUM(C21:L21)</f>
        <v>2148.3529411764703</v>
      </c>
      <c r="O21" t="s">
        <v>2</v>
      </c>
      <c r="P21" t="s">
        <v>51</v>
      </c>
      <c r="Q21" s="9">
        <f>SUM(D3:D12)</f>
        <v>3</v>
      </c>
    </row>
    <row r="22" spans="1:17" x14ac:dyDescent="0.55000000000000004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O22" t="s">
        <v>3</v>
      </c>
      <c r="P22" t="s">
        <v>51</v>
      </c>
      <c r="Q22" s="9">
        <f>SUM(E3:E12)</f>
        <v>6</v>
      </c>
    </row>
    <row r="23" spans="1:17" x14ac:dyDescent="0.55000000000000004">
      <c r="A23" t="s">
        <v>35</v>
      </c>
      <c r="B23" t="s">
        <v>36</v>
      </c>
      <c r="C23" s="4">
        <v>0.08</v>
      </c>
      <c r="D23" s="3"/>
      <c r="E23" s="3"/>
      <c r="F23" s="3"/>
      <c r="G23" s="3"/>
      <c r="H23" s="3"/>
      <c r="I23" s="3"/>
      <c r="J23" s="3"/>
      <c r="K23" s="3"/>
      <c r="L23" s="3"/>
      <c r="M23" s="3"/>
      <c r="O23" t="s">
        <v>4</v>
      </c>
      <c r="P23" t="s">
        <v>51</v>
      </c>
      <c r="Q23" s="9">
        <f>SUM(F3:F12)</f>
        <v>4</v>
      </c>
    </row>
    <row r="24" spans="1:17" x14ac:dyDescent="0.55000000000000004">
      <c r="O24" t="s">
        <v>5</v>
      </c>
      <c r="P24" t="s">
        <v>51</v>
      </c>
      <c r="Q24" s="9">
        <f>SUM(G3:G12)</f>
        <v>4</v>
      </c>
    </row>
    <row r="25" spans="1:17" x14ac:dyDescent="0.55000000000000004">
      <c r="A25" t="s">
        <v>37</v>
      </c>
      <c r="C25" s="3" t="s">
        <v>53</v>
      </c>
      <c r="D25" s="3" t="s">
        <v>54</v>
      </c>
      <c r="E25" s="3" t="s">
        <v>55</v>
      </c>
      <c r="F25" s="3" t="s">
        <v>56</v>
      </c>
      <c r="G25" s="3" t="s">
        <v>57</v>
      </c>
      <c r="H25" s="3" t="s">
        <v>58</v>
      </c>
      <c r="I25" s="3" t="s">
        <v>59</v>
      </c>
      <c r="J25" s="3" t="s">
        <v>60</v>
      </c>
      <c r="K25" s="3" t="s">
        <v>61</v>
      </c>
      <c r="L25" s="3" t="s">
        <v>62</v>
      </c>
      <c r="M25" s="3" t="s">
        <v>50</v>
      </c>
      <c r="O25" t="s">
        <v>6</v>
      </c>
      <c r="P25" t="s">
        <v>51</v>
      </c>
      <c r="Q25" s="9">
        <f>SUM(H3:H12)</f>
        <v>1</v>
      </c>
    </row>
    <row r="26" spans="1:17" x14ac:dyDescent="0.55000000000000004">
      <c r="A26" t="s">
        <v>1</v>
      </c>
      <c r="B26" t="s">
        <v>30</v>
      </c>
      <c r="C26" s="4">
        <v>3</v>
      </c>
      <c r="D26" s="4"/>
      <c r="E26" s="4"/>
      <c r="F26" s="4"/>
      <c r="G26" s="4">
        <v>3</v>
      </c>
      <c r="H26" s="4"/>
      <c r="I26" s="4">
        <v>3</v>
      </c>
      <c r="J26" s="4"/>
      <c r="K26" s="4"/>
      <c r="L26" s="4">
        <v>3</v>
      </c>
      <c r="M26" s="4">
        <f t="shared" ref="M26:M31" si="2">SUM(C26:L26)</f>
        <v>12</v>
      </c>
    </row>
    <row r="27" spans="1:17" x14ac:dyDescent="0.55000000000000004">
      <c r="A27" t="s">
        <v>2</v>
      </c>
      <c r="B27" t="s">
        <v>30</v>
      </c>
      <c r="C27" s="4">
        <v>3</v>
      </c>
      <c r="D27" s="4">
        <v>3</v>
      </c>
      <c r="E27" s="4"/>
      <c r="F27" s="4"/>
      <c r="G27" s="4"/>
      <c r="H27" s="4"/>
      <c r="I27" s="4">
        <v>3</v>
      </c>
      <c r="J27" s="4">
        <v>3</v>
      </c>
      <c r="K27" s="4"/>
      <c r="L27" s="4"/>
      <c r="M27" s="4">
        <f t="shared" si="2"/>
        <v>12</v>
      </c>
    </row>
    <row r="28" spans="1:17" x14ac:dyDescent="0.55000000000000004">
      <c r="A28" t="s">
        <v>3</v>
      </c>
      <c r="B28" t="s">
        <v>30</v>
      </c>
      <c r="C28" s="4"/>
      <c r="D28" s="4">
        <v>3</v>
      </c>
      <c r="E28" s="4"/>
      <c r="F28" s="4">
        <v>3</v>
      </c>
      <c r="G28" s="4"/>
      <c r="H28" s="4"/>
      <c r="I28" s="4">
        <v>3</v>
      </c>
      <c r="J28" s="4"/>
      <c r="K28" s="4">
        <v>3</v>
      </c>
      <c r="L28" s="4"/>
      <c r="M28" s="4">
        <f t="shared" si="2"/>
        <v>12</v>
      </c>
    </row>
    <row r="29" spans="1:17" x14ac:dyDescent="0.55000000000000004">
      <c r="A29" t="s">
        <v>4</v>
      </c>
      <c r="B29" t="s">
        <v>30</v>
      </c>
      <c r="C29" s="4"/>
      <c r="D29" s="4"/>
      <c r="E29" s="4">
        <v>7</v>
      </c>
      <c r="F29" s="4"/>
      <c r="G29" s="4"/>
      <c r="H29" s="4"/>
      <c r="I29" s="4">
        <v>5</v>
      </c>
      <c r="J29" s="4"/>
      <c r="K29" s="4">
        <v>3</v>
      </c>
      <c r="L29" s="4"/>
      <c r="M29" s="4">
        <f t="shared" si="2"/>
        <v>15</v>
      </c>
    </row>
    <row r="30" spans="1:17" x14ac:dyDescent="0.55000000000000004">
      <c r="A30" t="s">
        <v>5</v>
      </c>
      <c r="B30" t="s">
        <v>30</v>
      </c>
      <c r="C30" s="4"/>
      <c r="D30" s="4"/>
      <c r="E30" s="4"/>
      <c r="F30" s="4">
        <v>3</v>
      </c>
      <c r="G30" s="4"/>
      <c r="H30" s="4">
        <v>4</v>
      </c>
      <c r="I30" s="4">
        <v>3</v>
      </c>
      <c r="J30" s="4">
        <v>3</v>
      </c>
      <c r="K30" s="4"/>
      <c r="L30" s="4"/>
      <c r="M30" s="4">
        <f t="shared" si="2"/>
        <v>13</v>
      </c>
    </row>
    <row r="31" spans="1:17" x14ac:dyDescent="0.55000000000000004">
      <c r="A31" t="s">
        <v>6</v>
      </c>
      <c r="B31" t="s">
        <v>30</v>
      </c>
      <c r="C31" s="4"/>
      <c r="D31" s="4"/>
      <c r="E31" s="4"/>
      <c r="F31" s="4"/>
      <c r="G31" s="4">
        <v>3</v>
      </c>
      <c r="H31" s="4">
        <v>3</v>
      </c>
      <c r="I31" s="4">
        <v>3</v>
      </c>
      <c r="J31" s="4"/>
      <c r="K31" s="4"/>
      <c r="L31" s="4">
        <v>4</v>
      </c>
      <c r="M31" s="4">
        <f t="shared" si="2"/>
        <v>13</v>
      </c>
    </row>
    <row r="33" spans="1:10" x14ac:dyDescent="0.55000000000000004">
      <c r="A33" t="s">
        <v>73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>
        <v>48</v>
      </c>
    </row>
    <row r="34" spans="1:10" x14ac:dyDescent="0.55000000000000004">
      <c r="B34" t="s">
        <v>31</v>
      </c>
      <c r="C34" t="s">
        <v>32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33</v>
      </c>
    </row>
    <row r="35" spans="1:10" x14ac:dyDescent="0.55000000000000004">
      <c r="A35" t="s">
        <v>63</v>
      </c>
      <c r="B35" s="4">
        <v>35</v>
      </c>
      <c r="C35" s="4">
        <v>39</v>
      </c>
      <c r="D35" s="4">
        <v>1</v>
      </c>
      <c r="E35" s="4">
        <v>1</v>
      </c>
      <c r="F35" s="4">
        <v>1</v>
      </c>
      <c r="G35" s="4">
        <v>0</v>
      </c>
      <c r="H35" s="4">
        <v>0</v>
      </c>
      <c r="I35" s="4">
        <v>0</v>
      </c>
      <c r="J35" s="4">
        <v>9</v>
      </c>
    </row>
    <row r="36" spans="1:10" x14ac:dyDescent="0.55000000000000004">
      <c r="A36" t="s">
        <v>64</v>
      </c>
      <c r="B36" s="4">
        <v>15</v>
      </c>
      <c r="C36" s="4">
        <v>30</v>
      </c>
      <c r="D36" s="4">
        <v>0</v>
      </c>
      <c r="E36" s="4">
        <v>0</v>
      </c>
      <c r="F36" s="4">
        <v>1</v>
      </c>
      <c r="G36" s="4">
        <v>1</v>
      </c>
      <c r="H36" s="4">
        <v>1</v>
      </c>
      <c r="I36" s="4">
        <v>0</v>
      </c>
      <c r="J36" s="4">
        <v>9</v>
      </c>
    </row>
    <row r="37" spans="1:10" x14ac:dyDescent="0.55000000000000004">
      <c r="A37" t="s">
        <v>65</v>
      </c>
      <c r="B37" s="4">
        <v>20</v>
      </c>
      <c r="C37" s="4">
        <v>40</v>
      </c>
      <c r="D37" s="4">
        <v>1</v>
      </c>
      <c r="E37" s="4">
        <v>0</v>
      </c>
      <c r="F37" s="4">
        <v>1</v>
      </c>
      <c r="G37" s="4">
        <v>1</v>
      </c>
      <c r="H37" s="4">
        <v>1</v>
      </c>
      <c r="I37" s="4">
        <v>1</v>
      </c>
      <c r="J37" s="4">
        <v>12</v>
      </c>
    </row>
    <row r="38" spans="1:10" x14ac:dyDescent="0.55000000000000004">
      <c r="A38" t="s">
        <v>66</v>
      </c>
      <c r="B38" s="4">
        <v>20</v>
      </c>
      <c r="C38" s="4">
        <v>25</v>
      </c>
      <c r="D38" s="4">
        <v>0</v>
      </c>
      <c r="E38" s="4">
        <v>0</v>
      </c>
      <c r="F38" s="4">
        <v>1</v>
      </c>
      <c r="G38" s="4">
        <v>1</v>
      </c>
      <c r="H38" s="4">
        <v>1</v>
      </c>
      <c r="I38" s="4">
        <v>1</v>
      </c>
      <c r="J38" s="4">
        <v>9</v>
      </c>
    </row>
    <row r="39" spans="1:10" x14ac:dyDescent="0.55000000000000004">
      <c r="A39" t="s">
        <v>67</v>
      </c>
      <c r="B39" s="4">
        <v>20</v>
      </c>
      <c r="C39" s="4">
        <v>25</v>
      </c>
      <c r="D39" s="4">
        <v>1</v>
      </c>
      <c r="E39" s="4">
        <v>0</v>
      </c>
      <c r="F39" s="4">
        <v>0</v>
      </c>
      <c r="G39" s="4">
        <v>1</v>
      </c>
      <c r="H39" s="4">
        <v>1</v>
      </c>
      <c r="I39" s="4">
        <v>0</v>
      </c>
      <c r="J39" s="4">
        <v>12</v>
      </c>
    </row>
    <row r="40" spans="1:10" x14ac:dyDescent="0.55000000000000004">
      <c r="A40" t="s">
        <v>68</v>
      </c>
      <c r="B40" s="4">
        <v>35</v>
      </c>
      <c r="C40" s="4">
        <v>39</v>
      </c>
      <c r="D40" s="4">
        <v>0</v>
      </c>
      <c r="E40" s="4">
        <v>1</v>
      </c>
      <c r="F40" s="4">
        <v>1</v>
      </c>
      <c r="G40" s="4">
        <v>1</v>
      </c>
      <c r="H40" s="4">
        <v>0</v>
      </c>
      <c r="I40" s="4">
        <v>0</v>
      </c>
      <c r="J40" s="4">
        <v>10</v>
      </c>
    </row>
    <row r="41" spans="1:10" x14ac:dyDescent="0.55000000000000004">
      <c r="A41" t="s">
        <v>69</v>
      </c>
      <c r="B41" s="4">
        <v>30</v>
      </c>
      <c r="C41" s="4">
        <v>40</v>
      </c>
      <c r="D41" s="4">
        <v>1</v>
      </c>
      <c r="E41" s="4">
        <v>0</v>
      </c>
      <c r="F41" s="4">
        <v>1</v>
      </c>
      <c r="G41" s="4">
        <v>1</v>
      </c>
      <c r="H41" s="4">
        <v>1</v>
      </c>
      <c r="I41" s="4">
        <v>0</v>
      </c>
      <c r="J41" s="4">
        <v>11</v>
      </c>
    </row>
    <row r="42" spans="1:10" x14ac:dyDescent="0.55000000000000004">
      <c r="A42" t="s">
        <v>70</v>
      </c>
      <c r="B42" s="4">
        <v>20</v>
      </c>
      <c r="C42" s="4">
        <v>30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1</v>
      </c>
      <c r="J42" s="4">
        <v>13</v>
      </c>
    </row>
    <row r="43" spans="1:10" x14ac:dyDescent="0.55000000000000004">
      <c r="A43" t="s">
        <v>71</v>
      </c>
      <c r="B43" s="4">
        <v>20</v>
      </c>
      <c r="C43" s="4">
        <v>25</v>
      </c>
      <c r="D43" s="4">
        <v>1</v>
      </c>
      <c r="E43" s="4">
        <v>0</v>
      </c>
      <c r="F43" s="4">
        <v>1</v>
      </c>
      <c r="G43" s="4">
        <v>1</v>
      </c>
      <c r="H43" s="4">
        <v>0</v>
      </c>
      <c r="I43" s="4">
        <v>0</v>
      </c>
      <c r="J43" s="4">
        <v>9</v>
      </c>
    </row>
    <row r="44" spans="1:10" x14ac:dyDescent="0.55000000000000004">
      <c r="A44" t="s">
        <v>72</v>
      </c>
      <c r="B44" s="4">
        <v>20</v>
      </c>
      <c r="C44" s="4">
        <v>30</v>
      </c>
      <c r="D44" s="4">
        <v>0</v>
      </c>
      <c r="E44" s="4">
        <v>1</v>
      </c>
      <c r="F44" s="4">
        <v>0</v>
      </c>
      <c r="G44" s="4">
        <v>1</v>
      </c>
      <c r="H44" s="4">
        <v>1</v>
      </c>
      <c r="I44" s="4">
        <v>1</v>
      </c>
      <c r="J44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2DAA-6D1C-44D3-AEF0-FD0EAAF2494A}">
  <dimension ref="A1:L25"/>
  <sheetViews>
    <sheetView zoomScale="80" zoomScaleNormal="80" workbookViewId="0">
      <selection activeCell="E17" sqref="E17"/>
    </sheetView>
  </sheetViews>
  <sheetFormatPr defaultRowHeight="14.4" x14ac:dyDescent="0.55000000000000004"/>
  <cols>
    <col min="2" max="2" width="19.578125" bestFit="1" customWidth="1"/>
  </cols>
  <sheetData>
    <row r="1" spans="1:12" x14ac:dyDescent="0.55000000000000004">
      <c r="A1" s="1" t="s">
        <v>10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55000000000000004">
      <c r="A2" t="s">
        <v>12</v>
      </c>
      <c r="B2" t="s">
        <v>8</v>
      </c>
      <c r="C2" s="6"/>
      <c r="D2" s="6"/>
      <c r="E2" s="6"/>
      <c r="F2" s="6"/>
      <c r="G2" s="6"/>
      <c r="H2" s="6"/>
      <c r="I2" s="6"/>
      <c r="J2" s="6"/>
      <c r="K2" s="6"/>
      <c r="L2" s="3"/>
    </row>
    <row r="3" spans="1:12" x14ac:dyDescent="0.55000000000000004">
      <c r="A3" t="s">
        <v>23</v>
      </c>
      <c r="B3" t="s">
        <v>24</v>
      </c>
      <c r="C3" s="7">
        <v>2925</v>
      </c>
      <c r="D3" s="6"/>
      <c r="E3" s="6"/>
      <c r="F3" s="6"/>
      <c r="G3" s="6"/>
      <c r="H3" s="6"/>
      <c r="I3" s="6"/>
      <c r="J3" s="6"/>
      <c r="K3" s="6"/>
      <c r="L3" s="3"/>
    </row>
    <row r="4" spans="1:12" x14ac:dyDescent="0.55000000000000004">
      <c r="A4" s="1"/>
      <c r="B4" s="1"/>
      <c r="C4" s="6"/>
      <c r="D4" s="6"/>
      <c r="E4" s="6"/>
      <c r="F4" s="6"/>
      <c r="G4" s="6"/>
      <c r="H4" s="6"/>
      <c r="I4" s="6"/>
      <c r="J4" s="6"/>
      <c r="K4" s="6"/>
      <c r="L4" s="3"/>
    </row>
    <row r="5" spans="1:12" x14ac:dyDescent="0.55000000000000004"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28</v>
      </c>
      <c r="L5" s="3" t="s">
        <v>29</v>
      </c>
    </row>
    <row r="6" spans="1:12" x14ac:dyDescent="0.55000000000000004">
      <c r="A6" t="s">
        <v>11</v>
      </c>
      <c r="B6" t="s">
        <v>13</v>
      </c>
      <c r="C6" s="8">
        <v>179.79452054794521</v>
      </c>
      <c r="D6" s="8">
        <v>143.4375</v>
      </c>
      <c r="E6" s="8">
        <v>118.99999999999999</v>
      </c>
      <c r="F6" s="8">
        <v>159.375</v>
      </c>
      <c r="G6" s="8">
        <v>106.25</v>
      </c>
      <c r="H6" s="8">
        <v>100.9375</v>
      </c>
      <c r="I6" s="8">
        <v>314.5</v>
      </c>
      <c r="J6" s="8">
        <v>111.5625</v>
      </c>
      <c r="K6" s="8">
        <v>212.5</v>
      </c>
      <c r="L6" s="8">
        <v>166.66666666666669</v>
      </c>
    </row>
    <row r="7" spans="1:12" x14ac:dyDescent="0.55000000000000004"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55000000000000004">
      <c r="A8" t="s">
        <v>38</v>
      </c>
      <c r="B8" t="s">
        <v>22</v>
      </c>
      <c r="C8" s="9">
        <v>36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55000000000000004">
      <c r="A9" t="s">
        <v>39</v>
      </c>
      <c r="B9" t="s">
        <v>22</v>
      </c>
      <c r="C9" s="9">
        <v>15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55000000000000004">
      <c r="A10" t="s">
        <v>40</v>
      </c>
      <c r="B10" t="s">
        <v>22</v>
      </c>
      <c r="C10" s="9">
        <v>25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55000000000000004">
      <c r="A11" t="s">
        <v>41</v>
      </c>
      <c r="B11" t="s">
        <v>22</v>
      </c>
      <c r="C11" s="9">
        <v>25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55000000000000004">
      <c r="A12" t="s">
        <v>42</v>
      </c>
      <c r="B12" t="s">
        <v>22</v>
      </c>
      <c r="C12" s="9">
        <v>25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55000000000000004">
      <c r="A13" t="s">
        <v>43</v>
      </c>
      <c r="B13" t="s">
        <v>22</v>
      </c>
      <c r="C13" s="9">
        <v>39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55000000000000004">
      <c r="A14" t="s">
        <v>44</v>
      </c>
      <c r="B14" t="s">
        <v>22</v>
      </c>
      <c r="C14" s="9">
        <v>40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55000000000000004">
      <c r="A15" t="s">
        <v>45</v>
      </c>
      <c r="B15" t="s">
        <v>22</v>
      </c>
      <c r="C15" s="9">
        <v>25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55000000000000004">
      <c r="A16" t="s">
        <v>46</v>
      </c>
      <c r="B16" t="s">
        <v>22</v>
      </c>
      <c r="C16" s="9">
        <v>24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55000000000000004">
      <c r="A17" t="s">
        <v>47</v>
      </c>
      <c r="B17" t="s">
        <v>22</v>
      </c>
      <c r="C17" s="9">
        <v>27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55000000000000004"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55000000000000004">
      <c r="A19" t="s">
        <v>52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55000000000000004">
      <c r="A20" t="s">
        <v>1</v>
      </c>
      <c r="B20" t="s">
        <v>51</v>
      </c>
      <c r="C20" s="9">
        <v>4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55000000000000004">
      <c r="A21" t="s">
        <v>2</v>
      </c>
      <c r="B21" t="s">
        <v>51</v>
      </c>
      <c r="C21" s="9">
        <v>3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55000000000000004">
      <c r="A22" t="s">
        <v>3</v>
      </c>
      <c r="B22" t="s">
        <v>51</v>
      </c>
      <c r="C22" s="9">
        <v>6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55000000000000004">
      <c r="A23" t="s">
        <v>4</v>
      </c>
      <c r="B23" t="s">
        <v>51</v>
      </c>
      <c r="C23" s="9">
        <v>4</v>
      </c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55000000000000004">
      <c r="A24" t="s">
        <v>5</v>
      </c>
      <c r="B24" t="s">
        <v>51</v>
      </c>
      <c r="C24" s="9">
        <v>4</v>
      </c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55000000000000004">
      <c r="A25" t="s">
        <v>6</v>
      </c>
      <c r="B25" t="s">
        <v>51</v>
      </c>
      <c r="C25" s="9">
        <v>1</v>
      </c>
      <c r="D25" s="3"/>
      <c r="E25" s="3"/>
      <c r="F25" s="3"/>
      <c r="G25" s="3"/>
      <c r="H25" s="3"/>
      <c r="I25" s="3"/>
      <c r="J25" s="3"/>
      <c r="K25" s="3"/>
      <c r="L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529F-030C-4A1E-B347-B012F37FB4DE}">
  <dimension ref="A1:J11"/>
  <sheetViews>
    <sheetView workbookViewId="0">
      <selection activeCell="F13" sqref="F13"/>
    </sheetView>
  </sheetViews>
  <sheetFormatPr defaultRowHeight="14.4" x14ac:dyDescent="0.55000000000000004"/>
  <sheetData>
    <row r="1" spans="1:10" x14ac:dyDescent="0.55000000000000004">
      <c r="B1" t="s">
        <v>31</v>
      </c>
      <c r="C1" t="s">
        <v>32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</v>
      </c>
    </row>
    <row r="2" spans="1:10" x14ac:dyDescent="0.55000000000000004">
      <c r="A2" t="s">
        <v>63</v>
      </c>
      <c r="B2" s="4">
        <v>35</v>
      </c>
      <c r="C2" s="4">
        <v>39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9</v>
      </c>
    </row>
    <row r="3" spans="1:10" x14ac:dyDescent="0.55000000000000004">
      <c r="A3" t="s">
        <v>64</v>
      </c>
      <c r="B3" s="4">
        <v>15</v>
      </c>
      <c r="C3" s="4">
        <v>30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0</v>
      </c>
      <c r="J3" s="4">
        <v>9</v>
      </c>
    </row>
    <row r="4" spans="1:10" x14ac:dyDescent="0.55000000000000004">
      <c r="A4" t="s">
        <v>65</v>
      </c>
      <c r="B4" s="4">
        <v>20</v>
      </c>
      <c r="C4" s="4">
        <v>40</v>
      </c>
      <c r="D4" s="4">
        <v>1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12</v>
      </c>
    </row>
    <row r="5" spans="1:10" x14ac:dyDescent="0.55000000000000004">
      <c r="A5" t="s">
        <v>66</v>
      </c>
      <c r="B5" s="4">
        <v>20</v>
      </c>
      <c r="C5" s="4">
        <v>25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4">
        <v>1</v>
      </c>
      <c r="J5" s="4">
        <v>9</v>
      </c>
    </row>
    <row r="6" spans="1:10" x14ac:dyDescent="0.55000000000000004">
      <c r="A6" t="s">
        <v>67</v>
      </c>
      <c r="B6" s="4">
        <v>20</v>
      </c>
      <c r="C6" s="4">
        <v>25</v>
      </c>
      <c r="D6" s="4">
        <v>1</v>
      </c>
      <c r="E6" s="4">
        <v>0</v>
      </c>
      <c r="F6" s="4">
        <v>0</v>
      </c>
      <c r="G6" s="4">
        <v>1</v>
      </c>
      <c r="H6" s="4">
        <v>1</v>
      </c>
      <c r="I6" s="4">
        <v>0</v>
      </c>
      <c r="J6" s="4">
        <v>12</v>
      </c>
    </row>
    <row r="7" spans="1:10" x14ac:dyDescent="0.55000000000000004">
      <c r="A7" t="s">
        <v>68</v>
      </c>
      <c r="B7" s="4">
        <v>35</v>
      </c>
      <c r="C7" s="4">
        <v>39</v>
      </c>
      <c r="D7" s="4">
        <v>0</v>
      </c>
      <c r="E7" s="4">
        <v>1</v>
      </c>
      <c r="F7" s="4">
        <v>1</v>
      </c>
      <c r="G7" s="4">
        <v>1</v>
      </c>
      <c r="H7" s="4">
        <v>0</v>
      </c>
      <c r="I7" s="4">
        <v>0</v>
      </c>
      <c r="J7" s="4">
        <v>10</v>
      </c>
    </row>
    <row r="8" spans="1:10" x14ac:dyDescent="0.55000000000000004">
      <c r="A8" t="s">
        <v>69</v>
      </c>
      <c r="B8" s="4">
        <v>30</v>
      </c>
      <c r="C8" s="4">
        <v>40</v>
      </c>
      <c r="D8" s="4">
        <v>1</v>
      </c>
      <c r="E8" s="4">
        <v>0</v>
      </c>
      <c r="F8" s="4">
        <v>1</v>
      </c>
      <c r="G8" s="4">
        <v>1</v>
      </c>
      <c r="H8" s="4">
        <v>1</v>
      </c>
      <c r="I8" s="4">
        <v>0</v>
      </c>
      <c r="J8" s="4">
        <v>11</v>
      </c>
    </row>
    <row r="9" spans="1:10" x14ac:dyDescent="0.55000000000000004">
      <c r="A9" t="s">
        <v>70</v>
      </c>
      <c r="B9" s="4">
        <v>20</v>
      </c>
      <c r="C9" s="4">
        <v>30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1</v>
      </c>
      <c r="J9" s="4">
        <v>13</v>
      </c>
    </row>
    <row r="10" spans="1:10" x14ac:dyDescent="0.55000000000000004">
      <c r="A10" t="s">
        <v>71</v>
      </c>
      <c r="B10" s="4">
        <v>20</v>
      </c>
      <c r="C10" s="4">
        <v>25</v>
      </c>
      <c r="D10" s="4">
        <v>1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9</v>
      </c>
    </row>
    <row r="11" spans="1:10" x14ac:dyDescent="0.55000000000000004">
      <c r="A11" t="s">
        <v>72</v>
      </c>
      <c r="B11" s="4">
        <v>20</v>
      </c>
      <c r="C11" s="4">
        <v>30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  <c r="I11" s="4">
        <v>1</v>
      </c>
      <c r="J11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4D27-8F24-41E5-97B5-F60927429FE3}">
  <dimension ref="A1:H11"/>
  <sheetViews>
    <sheetView workbookViewId="0">
      <selection activeCell="F16" sqref="F16"/>
    </sheetView>
  </sheetViews>
  <sheetFormatPr defaultRowHeight="14.4" x14ac:dyDescent="0.55000000000000004"/>
  <sheetData>
    <row r="1" spans="1:8" x14ac:dyDescent="0.55000000000000004">
      <c r="A1" t="s">
        <v>7</v>
      </c>
      <c r="B1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55000000000000004">
      <c r="A2" t="s">
        <v>63</v>
      </c>
      <c r="B2" t="s">
        <v>9</v>
      </c>
      <c r="C2" s="5">
        <v>1</v>
      </c>
      <c r="D2" s="5">
        <v>1</v>
      </c>
      <c r="E2" s="5">
        <v>1</v>
      </c>
      <c r="F2" s="5">
        <v>0</v>
      </c>
      <c r="G2" s="5">
        <v>0</v>
      </c>
      <c r="H2" s="5">
        <v>0</v>
      </c>
    </row>
    <row r="3" spans="1:8" x14ac:dyDescent="0.55000000000000004">
      <c r="A3" t="s">
        <v>64</v>
      </c>
      <c r="B3" t="s">
        <v>9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</row>
    <row r="4" spans="1:8" x14ac:dyDescent="0.55000000000000004">
      <c r="A4" t="s">
        <v>65</v>
      </c>
      <c r="B4" t="s">
        <v>9</v>
      </c>
      <c r="C4" s="5">
        <v>1</v>
      </c>
      <c r="D4" s="5">
        <v>0</v>
      </c>
      <c r="E4" s="5">
        <v>0</v>
      </c>
      <c r="F4" s="5">
        <v>0</v>
      </c>
      <c r="G4" s="5">
        <v>1</v>
      </c>
      <c r="H4" s="5">
        <v>0</v>
      </c>
    </row>
    <row r="5" spans="1:8" x14ac:dyDescent="0.55000000000000004">
      <c r="A5" t="s">
        <v>66</v>
      </c>
      <c r="B5" t="s">
        <v>9</v>
      </c>
      <c r="C5" s="5">
        <v>0</v>
      </c>
      <c r="D5" s="5">
        <v>0</v>
      </c>
      <c r="E5" s="5">
        <v>1</v>
      </c>
      <c r="F5" s="5">
        <v>0</v>
      </c>
      <c r="G5" s="5">
        <v>1</v>
      </c>
      <c r="H5" s="5">
        <v>0</v>
      </c>
    </row>
    <row r="6" spans="1:8" x14ac:dyDescent="0.55000000000000004">
      <c r="A6" t="s">
        <v>67</v>
      </c>
      <c r="B6" t="s">
        <v>9</v>
      </c>
      <c r="C6" s="5">
        <v>1</v>
      </c>
      <c r="D6" s="5">
        <v>0</v>
      </c>
      <c r="E6" s="5">
        <v>0</v>
      </c>
      <c r="F6" s="5">
        <v>0</v>
      </c>
      <c r="G6" s="5">
        <v>1</v>
      </c>
      <c r="H6" s="5">
        <v>0</v>
      </c>
    </row>
    <row r="7" spans="1:8" x14ac:dyDescent="0.55000000000000004">
      <c r="A7" t="s">
        <v>68</v>
      </c>
      <c r="B7" t="s">
        <v>9</v>
      </c>
      <c r="C7" s="5">
        <v>0</v>
      </c>
      <c r="D7" s="5">
        <v>1</v>
      </c>
      <c r="E7" s="5">
        <v>1</v>
      </c>
      <c r="F7" s="5">
        <v>1</v>
      </c>
      <c r="G7" s="5">
        <v>0</v>
      </c>
      <c r="H7" s="5">
        <v>0</v>
      </c>
    </row>
    <row r="8" spans="1:8" x14ac:dyDescent="0.55000000000000004">
      <c r="A8" t="s">
        <v>69</v>
      </c>
      <c r="B8" t="s">
        <v>9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>
        <v>0</v>
      </c>
    </row>
    <row r="9" spans="1:8" x14ac:dyDescent="0.55000000000000004">
      <c r="A9" t="s">
        <v>70</v>
      </c>
      <c r="B9" t="s">
        <v>9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</row>
    <row r="10" spans="1:8" x14ac:dyDescent="0.55000000000000004">
      <c r="A10" t="s">
        <v>71</v>
      </c>
      <c r="B10" t="s">
        <v>9</v>
      </c>
      <c r="C10" s="5">
        <v>1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</row>
    <row r="11" spans="1:8" x14ac:dyDescent="0.55000000000000004">
      <c r="A11" t="s">
        <v>72</v>
      </c>
      <c r="B11" t="s">
        <v>9</v>
      </c>
      <c r="C11" s="5">
        <v>0</v>
      </c>
      <c r="D11" s="5">
        <v>1</v>
      </c>
      <c r="E11" s="5">
        <v>0</v>
      </c>
      <c r="F11" s="5">
        <v>1</v>
      </c>
      <c r="G11" s="5">
        <v>0</v>
      </c>
      <c r="H1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470E-4325-4F52-8892-51DF7F6DDDD6}">
  <dimension ref="A1:M12"/>
  <sheetViews>
    <sheetView tabSelected="1" workbookViewId="0">
      <selection activeCell="B2" sqref="B2"/>
    </sheetView>
  </sheetViews>
  <sheetFormatPr defaultRowHeight="14.4" x14ac:dyDescent="0.55000000000000004"/>
  <cols>
    <col min="1" max="1" width="14.578125" bestFit="1" customWidth="1"/>
    <col min="5" max="5" width="17.05078125" bestFit="1" customWidth="1"/>
    <col min="6" max="6" width="17.734375" bestFit="1" customWidth="1"/>
  </cols>
  <sheetData>
    <row r="1" spans="1:13" x14ac:dyDescent="0.55000000000000004">
      <c r="A1" t="s">
        <v>12</v>
      </c>
      <c r="B1" t="s">
        <v>8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28</v>
      </c>
      <c r="L1" t="s">
        <v>29</v>
      </c>
      <c r="M1" t="s">
        <v>34</v>
      </c>
    </row>
    <row r="2" spans="1:13" x14ac:dyDescent="0.55000000000000004">
      <c r="A2" t="s">
        <v>26</v>
      </c>
      <c r="B2" t="s">
        <v>27</v>
      </c>
      <c r="C2" s="10">
        <v>146</v>
      </c>
      <c r="D2" s="10">
        <v>235</v>
      </c>
      <c r="E2" s="10">
        <v>294</v>
      </c>
      <c r="F2" s="10">
        <v>235</v>
      </c>
      <c r="G2" s="10">
        <v>176</v>
      </c>
      <c r="H2" s="10">
        <v>235</v>
      </c>
      <c r="I2" s="10">
        <v>294</v>
      </c>
      <c r="J2" s="10">
        <v>235</v>
      </c>
      <c r="K2" s="10">
        <v>176</v>
      </c>
      <c r="L2" s="10">
        <v>120</v>
      </c>
      <c r="M2" s="10">
        <f>SUM(C2:L2)</f>
        <v>2146</v>
      </c>
    </row>
    <row r="3" spans="1:13" x14ac:dyDescent="0.55000000000000004"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55000000000000004">
      <c r="C4" s="4"/>
      <c r="D4" s="3"/>
      <c r="E4" s="3"/>
      <c r="F4" s="3"/>
      <c r="G4" s="3"/>
      <c r="H4" s="3"/>
      <c r="I4" s="3"/>
      <c r="J4" s="3"/>
      <c r="K4" s="3"/>
      <c r="L4" s="3"/>
      <c r="M4" s="3"/>
    </row>
    <row r="6" spans="1:13" x14ac:dyDescent="0.55000000000000004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55000000000000004"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55000000000000004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55000000000000004"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55000000000000004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55000000000000004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5500000000000000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1A62-4235-4B12-BAE3-EFFE88D80F72}">
  <dimension ref="A1:M7"/>
  <sheetViews>
    <sheetView workbookViewId="0">
      <selection activeCell="I20" sqref="I20"/>
    </sheetView>
  </sheetViews>
  <sheetFormatPr defaultRowHeight="14.4" x14ac:dyDescent="0.55000000000000004"/>
  <sheetData>
    <row r="1" spans="1:13" x14ac:dyDescent="0.55000000000000004">
      <c r="A1" t="s">
        <v>37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50</v>
      </c>
    </row>
    <row r="2" spans="1:13" x14ac:dyDescent="0.55000000000000004">
      <c r="A2" t="s">
        <v>1</v>
      </c>
      <c r="B2" t="s">
        <v>30</v>
      </c>
      <c r="C2" s="4">
        <v>3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3</v>
      </c>
      <c r="J2" s="4">
        <v>0</v>
      </c>
      <c r="K2" s="4">
        <v>0</v>
      </c>
      <c r="L2" s="4">
        <v>3</v>
      </c>
      <c r="M2" s="4">
        <f t="shared" ref="M2:M7" si="0">SUM(C2:L2)</f>
        <v>12</v>
      </c>
    </row>
    <row r="3" spans="1:13" x14ac:dyDescent="0.55000000000000004">
      <c r="A3" t="s">
        <v>2</v>
      </c>
      <c r="B3" t="s">
        <v>30</v>
      </c>
      <c r="C3" s="4">
        <v>3</v>
      </c>
      <c r="D3" s="4">
        <v>3</v>
      </c>
      <c r="E3" s="4">
        <v>0</v>
      </c>
      <c r="F3" s="4">
        <v>0</v>
      </c>
      <c r="G3" s="4">
        <v>0</v>
      </c>
      <c r="H3" s="4">
        <v>0</v>
      </c>
      <c r="I3" s="4">
        <v>3</v>
      </c>
      <c r="J3" s="4">
        <v>3</v>
      </c>
      <c r="K3" s="4">
        <v>0</v>
      </c>
      <c r="L3" s="4">
        <v>0</v>
      </c>
      <c r="M3" s="4">
        <f t="shared" si="0"/>
        <v>12</v>
      </c>
    </row>
    <row r="4" spans="1:13" x14ac:dyDescent="0.55000000000000004">
      <c r="A4" t="s">
        <v>3</v>
      </c>
      <c r="B4" t="s">
        <v>30</v>
      </c>
      <c r="C4" s="4">
        <v>0</v>
      </c>
      <c r="D4" s="4">
        <v>3</v>
      </c>
      <c r="E4" s="4">
        <v>0</v>
      </c>
      <c r="F4" s="4">
        <v>3</v>
      </c>
      <c r="G4" s="4">
        <v>0</v>
      </c>
      <c r="H4" s="4">
        <v>0</v>
      </c>
      <c r="I4" s="4">
        <v>3</v>
      </c>
      <c r="J4" s="4">
        <v>0</v>
      </c>
      <c r="K4" s="4">
        <v>3</v>
      </c>
      <c r="L4" s="4">
        <v>0</v>
      </c>
      <c r="M4" s="4">
        <f t="shared" si="0"/>
        <v>12</v>
      </c>
    </row>
    <row r="5" spans="1:13" x14ac:dyDescent="0.55000000000000004">
      <c r="A5" t="s">
        <v>4</v>
      </c>
      <c r="B5" t="s">
        <v>30</v>
      </c>
      <c r="C5" s="4">
        <v>0</v>
      </c>
      <c r="D5" s="4">
        <v>0</v>
      </c>
      <c r="E5" s="4">
        <v>7</v>
      </c>
      <c r="F5" s="4">
        <v>0</v>
      </c>
      <c r="G5" s="4">
        <v>0</v>
      </c>
      <c r="H5" s="4">
        <v>0</v>
      </c>
      <c r="I5" s="4">
        <v>5</v>
      </c>
      <c r="J5" s="4">
        <v>0</v>
      </c>
      <c r="K5" s="4">
        <v>3</v>
      </c>
      <c r="L5" s="4">
        <v>0</v>
      </c>
      <c r="M5" s="4">
        <f t="shared" si="0"/>
        <v>15</v>
      </c>
    </row>
    <row r="6" spans="1:13" x14ac:dyDescent="0.55000000000000004">
      <c r="A6" t="s">
        <v>5</v>
      </c>
      <c r="B6" t="s">
        <v>30</v>
      </c>
      <c r="C6" s="4">
        <v>0</v>
      </c>
      <c r="D6" s="4">
        <v>0</v>
      </c>
      <c r="E6" s="4">
        <v>0</v>
      </c>
      <c r="F6" s="4">
        <v>3</v>
      </c>
      <c r="G6" s="4">
        <v>0</v>
      </c>
      <c r="H6" s="4">
        <v>4</v>
      </c>
      <c r="I6" s="4">
        <v>3</v>
      </c>
      <c r="J6" s="4">
        <v>3</v>
      </c>
      <c r="K6" s="4">
        <v>0</v>
      </c>
      <c r="L6" s="4">
        <v>0</v>
      </c>
      <c r="M6" s="4">
        <f t="shared" si="0"/>
        <v>13</v>
      </c>
    </row>
    <row r="7" spans="1:13" x14ac:dyDescent="0.55000000000000004">
      <c r="A7" t="s">
        <v>6</v>
      </c>
      <c r="B7" t="s">
        <v>30</v>
      </c>
      <c r="C7" s="4">
        <v>0</v>
      </c>
      <c r="D7" s="4">
        <v>0</v>
      </c>
      <c r="E7" s="4">
        <v>0</v>
      </c>
      <c r="F7" s="4">
        <v>0</v>
      </c>
      <c r="G7" s="4">
        <v>3</v>
      </c>
      <c r="H7" s="4">
        <v>3</v>
      </c>
      <c r="I7" s="4">
        <v>3</v>
      </c>
      <c r="J7" s="4">
        <v>0</v>
      </c>
      <c r="K7" s="4">
        <v>0</v>
      </c>
      <c r="L7" s="4">
        <v>4</v>
      </c>
      <c r="M7" s="4">
        <f t="shared" si="0"/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8A2304CD-D15A-49CF-8D4E-444C237FA275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B60D54F4-917B-4EEC-8C8C-FC8A9F50877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Performance Measures</vt:lpstr>
      <vt:lpstr>Perferred Schedule</vt:lpstr>
      <vt:lpstr>Decision Variables</vt:lpstr>
      <vt:lpstr>Parameters</vt:lpstr>
      <vt:lpstr>Hours per Shift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Badinelli, Ralph</dc:creator>
  <cp:lastModifiedBy>Owner</cp:lastModifiedBy>
  <dcterms:created xsi:type="dcterms:W3CDTF">2018-09-17T21:28:32Z</dcterms:created>
  <dcterms:modified xsi:type="dcterms:W3CDTF">2019-03-29T15:10:44Z</dcterms:modified>
</cp:coreProperties>
</file>