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4"/>
  <workbookPr autoCompressPictures="0"/>
  <mc:AlternateContent xmlns:mc="http://schemas.openxmlformats.org/markup-compatibility/2006">
    <mc:Choice Requires="x15">
      <x15ac:absPath xmlns:x15ac="http://schemas.microsoft.com/office/spreadsheetml/2010/11/ac" url="/Users/katherineanne/Desktop/College/Junior Year/Spring Semester/EE 375/EE375_Labs/"/>
    </mc:Choice>
  </mc:AlternateContent>
  <xr:revisionPtr revIDLastSave="0" documentId="13_ncr:1_{3E2AC605-74A9-2E4B-9D22-961F5CDA71B1}" xr6:coauthVersionLast="47" xr6:coauthVersionMax="47" xr10:uidLastSave="{00000000-0000-0000-0000-000000000000}"/>
  <bookViews>
    <workbookView xWindow="0" yWindow="720" windowWidth="16560" windowHeight="18400" activeTab="2" xr2:uid="{00000000-000D-0000-FFFF-FFFF00000000}"/>
  </bookViews>
  <sheets>
    <sheet name="Pre-Lab Data" sheetId="1" r:id="rId1"/>
    <sheet name="Export" sheetId="2" r:id="rId2"/>
    <sheet name="Metadata" sheetId="3" r:id="rId3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J26" i="2" l="1"/>
  <c r="I26" i="2"/>
  <c r="I23" i="2"/>
  <c r="I22" i="2"/>
  <c r="J21" i="2"/>
  <c r="I20" i="2"/>
  <c r="I10" i="2"/>
  <c r="I9" i="2"/>
  <c r="I4" i="2"/>
  <c r="J22" i="1"/>
  <c r="J27" i="1"/>
  <c r="I24" i="1"/>
  <c r="I21" i="1"/>
  <c r="I5" i="1"/>
  <c r="I23" i="1"/>
  <c r="I27" i="1"/>
  <c r="I11" i="1"/>
  <c r="I10" i="1"/>
</calcChain>
</file>

<file path=xl/sharedStrings.xml><?xml version="1.0" encoding="utf-8"?>
<sst xmlns="http://schemas.openxmlformats.org/spreadsheetml/2006/main" count="287" uniqueCount="101">
  <si>
    <t>M</t>
    <phoneticPr fontId="0" type="noConversion"/>
  </si>
  <si>
    <t>Italian Studies</t>
    <phoneticPr fontId="0" type="noConversion"/>
  </si>
  <si>
    <t>Environmental Science</t>
    <phoneticPr fontId="0" type="noConversion"/>
  </si>
  <si>
    <t>Student ID</t>
    <phoneticPr fontId="0" type="noConversion"/>
  </si>
  <si>
    <t>Age</t>
    <phoneticPr fontId="0" type="noConversion"/>
  </si>
  <si>
    <t>Sex</t>
    <phoneticPr fontId="0" type="noConversion"/>
  </si>
  <si>
    <t>Height</t>
    <phoneticPr fontId="0" type="noConversion"/>
  </si>
  <si>
    <t>Major</t>
    <phoneticPr fontId="0" type="noConversion"/>
  </si>
  <si>
    <t>Hometown</t>
    <phoneticPr fontId="0" type="noConversion"/>
  </si>
  <si>
    <t>Time from Home</t>
    <phoneticPr fontId="0" type="noConversion"/>
  </si>
  <si>
    <t>Distance from Home</t>
    <phoneticPr fontId="0" type="noConversion"/>
  </si>
  <si>
    <t>M</t>
  </si>
  <si>
    <t>F</t>
  </si>
  <si>
    <t>years</t>
  </si>
  <si>
    <t>inches</t>
  </si>
  <si>
    <t>(M/F)</t>
  </si>
  <si>
    <t>GE Major</t>
  </si>
  <si>
    <t>Other Major</t>
  </si>
  <si>
    <t>Enironmental Analysis and Policy</t>
  </si>
  <si>
    <t>Economics</t>
  </si>
  <si>
    <t>Physics</t>
  </si>
  <si>
    <t>Biology</t>
  </si>
  <si>
    <t>City</t>
  </si>
  <si>
    <t>State/Country</t>
  </si>
  <si>
    <t>Newton</t>
  </si>
  <si>
    <t>Winthrop</t>
  </si>
  <si>
    <t>Haddon Township</t>
  </si>
  <si>
    <t>Bonita Springs</t>
  </si>
  <si>
    <t>Hampton</t>
  </si>
  <si>
    <t>Kawaihae</t>
  </si>
  <si>
    <t>Austin</t>
  </si>
  <si>
    <t>Chicago</t>
  </si>
  <si>
    <t>Douglas</t>
  </si>
  <si>
    <t>Morganville</t>
  </si>
  <si>
    <t>Somerset</t>
  </si>
  <si>
    <t>Rochester</t>
  </si>
  <si>
    <t>Chelmsford</t>
  </si>
  <si>
    <t>New Delhi</t>
  </si>
  <si>
    <t>Sudbury</t>
  </si>
  <si>
    <t>Shrewsbury</t>
  </si>
  <si>
    <t>Charleston</t>
  </si>
  <si>
    <t>Newtown</t>
  </si>
  <si>
    <t>Dublin</t>
  </si>
  <si>
    <t>Budd Lake</t>
  </si>
  <si>
    <t>Raleigh</t>
  </si>
  <si>
    <t>Union</t>
  </si>
  <si>
    <t>Roslindale</t>
  </si>
  <si>
    <t>Burlington</t>
  </si>
  <si>
    <t>Winchester</t>
  </si>
  <si>
    <t>Buffalo Grove</t>
  </si>
  <si>
    <t>IL</t>
  </si>
  <si>
    <t>MA</t>
  </si>
  <si>
    <t>NJ</t>
  </si>
  <si>
    <t>FL</t>
  </si>
  <si>
    <t>NH</t>
  </si>
  <si>
    <t>HI</t>
  </si>
  <si>
    <t>TX</t>
  </si>
  <si>
    <t>NY</t>
  </si>
  <si>
    <t>India</t>
  </si>
  <si>
    <t>WV</t>
  </si>
  <si>
    <t>CT</t>
  </si>
  <si>
    <t>NC</t>
  </si>
  <si>
    <t>VT</t>
  </si>
  <si>
    <t>(hours)</t>
  </si>
  <si>
    <t>(miles)</t>
  </si>
  <si>
    <t>(years)</t>
  </si>
  <si>
    <t>Data Source:</t>
  </si>
  <si>
    <t>Boston University EE 375 Students</t>
  </si>
  <si>
    <t>Date Collected:</t>
  </si>
  <si>
    <t>Data Formated By:</t>
  </si>
  <si>
    <t>Joshua Mantooth, jam2767@bu.edu</t>
  </si>
  <si>
    <t>Data Collection Method:</t>
  </si>
  <si>
    <t>written survey</t>
  </si>
  <si>
    <t>Variable</t>
  </si>
  <si>
    <t>Definition</t>
  </si>
  <si>
    <t>Units</t>
  </si>
  <si>
    <t>Student_ID</t>
  </si>
  <si>
    <t>Student indentification number given for survey</t>
  </si>
  <si>
    <t>numeric</t>
  </si>
  <si>
    <t>Age</t>
  </si>
  <si>
    <t>Age in years</t>
  </si>
  <si>
    <t>Sex</t>
  </si>
  <si>
    <t>Male or Female</t>
  </si>
  <si>
    <t>M/F</t>
  </si>
  <si>
    <t>Height</t>
  </si>
  <si>
    <t>Height in inches</t>
  </si>
  <si>
    <t>GE_Major</t>
  </si>
  <si>
    <t>Geography deparment undergraduate major</t>
  </si>
  <si>
    <t>name of approved major</t>
  </si>
  <si>
    <t>Undergraduate major from other department or school</t>
  </si>
  <si>
    <t>Hometown City</t>
  </si>
  <si>
    <t>State_Country</t>
  </si>
  <si>
    <t>Other_Major</t>
  </si>
  <si>
    <t>Time_From_Home</t>
  </si>
  <si>
    <t>Distance_From_Home</t>
  </si>
  <si>
    <t>Hometown State or Country if outside US</t>
  </si>
  <si>
    <t>state abbreciation or country name</t>
  </si>
  <si>
    <t>Travel time from Boston University to hometown</t>
  </si>
  <si>
    <t>hours</t>
  </si>
  <si>
    <t>Distance from Boston University to hometown</t>
  </si>
  <si>
    <t>miles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</si>
</sst>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2" formatCode="0.0"/>
  </numFmts>
  <fonts count="3" x14ac:knownFonts="1">
    <font>
      <sz val="11"/>
      <color theme="1"/>
      <name val="Calibri"/>
      <family val="2"/>
      <scheme val="minor"/>
    </font>
    <font>
      <sz val="8"/>
      <name val="Verdana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/>
      <top/>
      <bottom style="thin">
        <color theme="0"/>
      </bottom>
      <diagonal/>
    </border>
    <border>
      <left style="thin">
        <color theme="1"/>
      </left>
      <right/>
      <top style="thin">
        <color theme="0"/>
      </top>
      <bottom/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0"/>
      </top>
      <bottom/>
      <diagonal/>
    </border>
    <border>
      <left style="thin">
        <color theme="1"/>
      </left>
      <right/>
      <top style="thin">
        <color theme="0"/>
      </top>
      <bottom style="thin">
        <color theme="1"/>
      </bottom>
      <diagonal/>
    </border>
    <border>
      <left style="thin">
        <color theme="1"/>
      </left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/>
    <xf numFmtId="172" fontId="0" fillId="0" borderId="0" xfId="0" applyNumberFormat="1"/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2" fontId="0" fillId="0" borderId="5" xfId="0" applyNumberFormat="1" applyBorder="1"/>
    <xf numFmtId="172" fontId="0" fillId="0" borderId="5" xfId="0" applyNumberFormat="1" applyBorder="1"/>
    <xf numFmtId="0" fontId="0" fillId="0" borderId="11" xfId="0" applyBorder="1"/>
    <xf numFmtId="172" fontId="0" fillId="0" borderId="0" xfId="0" applyNumberFormat="1" applyFill="1"/>
    <xf numFmtId="14" fontId="0" fillId="0" borderId="0" xfId="0" applyNumberFormat="1" applyAlignment="1">
      <alignment horizontal="left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published="0"/>
  <dimension ref="A1:J28"/>
  <sheetViews>
    <sheetView workbookViewId="0">
      <selection activeCell="E31" sqref="E31"/>
    </sheetView>
  </sheetViews>
  <sheetFormatPr baseColWidth="10" defaultColWidth="8.83203125" defaultRowHeight="15" x14ac:dyDescent="0.2"/>
  <cols>
    <col min="1" max="1" width="9.1640625" bestFit="1" customWidth="1"/>
    <col min="2" max="2" width="10.1640625" bestFit="1" customWidth="1"/>
    <col min="3" max="3" width="6.1640625" bestFit="1" customWidth="1"/>
    <col min="4" max="4" width="6.1640625" customWidth="1"/>
    <col min="5" max="5" width="26.33203125" bestFit="1" customWidth="1"/>
    <col min="6" max="6" width="11.83203125" bestFit="1" customWidth="1"/>
    <col min="7" max="7" width="20.33203125" bestFit="1" customWidth="1"/>
    <col min="8" max="8" width="20.33203125" customWidth="1"/>
    <col min="9" max="9" width="13.6640625" bestFit="1" customWidth="1"/>
    <col min="10" max="10" width="16.6640625" bestFit="1" customWidth="1"/>
  </cols>
  <sheetData>
    <row r="1" spans="1:10" x14ac:dyDescent="0.2">
      <c r="A1" s="1" t="s">
        <v>3</v>
      </c>
      <c r="B1" s="1" t="s">
        <v>4</v>
      </c>
      <c r="C1" s="8" t="s">
        <v>5</v>
      </c>
      <c r="D1" s="8" t="s">
        <v>6</v>
      </c>
      <c r="E1" s="2" t="s">
        <v>7</v>
      </c>
      <c r="F1" s="2"/>
      <c r="G1" s="2" t="s">
        <v>8</v>
      </c>
      <c r="H1" s="2"/>
      <c r="I1" s="1" t="s">
        <v>9</v>
      </c>
      <c r="J1" s="8" t="s">
        <v>10</v>
      </c>
    </row>
    <row r="2" spans="1:10" x14ac:dyDescent="0.2">
      <c r="A2" s="6"/>
      <c r="B2" s="6" t="s">
        <v>65</v>
      </c>
      <c r="C2" s="1" t="s">
        <v>15</v>
      </c>
      <c r="D2" s="1" t="s">
        <v>14</v>
      </c>
      <c r="E2" s="7" t="s">
        <v>16</v>
      </c>
      <c r="F2" s="6" t="s">
        <v>17</v>
      </c>
      <c r="G2" s="7" t="s">
        <v>22</v>
      </c>
      <c r="H2" s="6" t="s">
        <v>23</v>
      </c>
      <c r="I2" s="6" t="s">
        <v>63</v>
      </c>
      <c r="J2" s="1" t="s">
        <v>64</v>
      </c>
    </row>
    <row r="3" spans="1:10" x14ac:dyDescent="0.2">
      <c r="A3">
        <v>1</v>
      </c>
      <c r="B3">
        <v>21</v>
      </c>
      <c r="C3" t="s">
        <v>12</v>
      </c>
      <c r="D3">
        <v>68</v>
      </c>
      <c r="E3" t="s">
        <v>18</v>
      </c>
      <c r="G3" t="s">
        <v>27</v>
      </c>
      <c r="H3" t="s">
        <v>53</v>
      </c>
      <c r="I3" s="3">
        <v>28</v>
      </c>
      <c r="J3" s="4">
        <v>1960</v>
      </c>
    </row>
    <row r="4" spans="1:10" x14ac:dyDescent="0.2">
      <c r="A4">
        <v>2</v>
      </c>
      <c r="B4">
        <v>19</v>
      </c>
      <c r="C4" t="s">
        <v>11</v>
      </c>
      <c r="D4">
        <v>71</v>
      </c>
      <c r="E4" t="s">
        <v>18</v>
      </c>
      <c r="G4" t="s">
        <v>43</v>
      </c>
      <c r="H4" t="s">
        <v>52</v>
      </c>
      <c r="I4" s="3">
        <v>4.75</v>
      </c>
      <c r="J4" s="4">
        <v>300</v>
      </c>
    </row>
    <row r="5" spans="1:10" x14ac:dyDescent="0.2">
      <c r="A5">
        <v>3</v>
      </c>
      <c r="B5">
        <v>20</v>
      </c>
      <c r="C5" t="s">
        <v>12</v>
      </c>
      <c r="D5">
        <v>62</v>
      </c>
      <c r="E5" t="s">
        <v>2</v>
      </c>
      <c r="G5" t="s">
        <v>38</v>
      </c>
      <c r="H5" t="s">
        <v>51</v>
      </c>
      <c r="I5" s="3">
        <f>40/60</f>
        <v>0.66666666666666663</v>
      </c>
      <c r="J5" s="4">
        <v>19.600000000000001</v>
      </c>
    </row>
    <row r="6" spans="1:10" x14ac:dyDescent="0.2">
      <c r="A6">
        <v>4</v>
      </c>
      <c r="B6">
        <v>20</v>
      </c>
      <c r="C6" t="s">
        <v>12</v>
      </c>
      <c r="D6">
        <v>68</v>
      </c>
      <c r="E6" t="s">
        <v>18</v>
      </c>
      <c r="G6" t="s">
        <v>46</v>
      </c>
      <c r="H6" t="s">
        <v>51</v>
      </c>
      <c r="I6" s="3">
        <v>20</v>
      </c>
      <c r="J6" s="4">
        <v>3</v>
      </c>
    </row>
    <row r="7" spans="1:10" x14ac:dyDescent="0.2">
      <c r="A7">
        <v>5</v>
      </c>
      <c r="B7">
        <v>20</v>
      </c>
      <c r="C7" t="s">
        <v>11</v>
      </c>
      <c r="D7">
        <v>76</v>
      </c>
      <c r="E7" t="s">
        <v>18</v>
      </c>
      <c r="G7" t="s">
        <v>34</v>
      </c>
      <c r="H7" t="s">
        <v>51</v>
      </c>
      <c r="I7" s="3">
        <v>50</v>
      </c>
      <c r="J7" s="4">
        <v>50</v>
      </c>
    </row>
    <row r="8" spans="1:10" x14ac:dyDescent="0.2">
      <c r="A8">
        <v>6</v>
      </c>
      <c r="B8">
        <v>21</v>
      </c>
      <c r="C8" t="s">
        <v>12</v>
      </c>
      <c r="D8">
        <v>67</v>
      </c>
      <c r="E8" t="s">
        <v>18</v>
      </c>
      <c r="G8" t="s">
        <v>49</v>
      </c>
      <c r="H8" t="s">
        <v>50</v>
      </c>
      <c r="I8" s="3">
        <v>19</v>
      </c>
      <c r="J8" s="4">
        <v>1000</v>
      </c>
    </row>
    <row r="9" spans="1:10" x14ac:dyDescent="0.2">
      <c r="A9">
        <v>7</v>
      </c>
      <c r="B9">
        <v>21</v>
      </c>
      <c r="C9" t="s">
        <v>12</v>
      </c>
      <c r="D9">
        <v>64</v>
      </c>
      <c r="E9" t="s">
        <v>18</v>
      </c>
      <c r="G9" t="s">
        <v>47</v>
      </c>
      <c r="H9" t="s">
        <v>62</v>
      </c>
      <c r="I9" s="3">
        <v>3.5</v>
      </c>
      <c r="J9" s="4">
        <v>210</v>
      </c>
    </row>
    <row r="10" spans="1:10" x14ac:dyDescent="0.2">
      <c r="A10">
        <v>8</v>
      </c>
      <c r="B10">
        <v>21</v>
      </c>
      <c r="C10" t="s">
        <v>11</v>
      </c>
      <c r="D10">
        <v>72</v>
      </c>
      <c r="E10" t="s">
        <v>18</v>
      </c>
      <c r="G10" t="s">
        <v>24</v>
      </c>
      <c r="H10" t="s">
        <v>51</v>
      </c>
      <c r="I10" s="3">
        <f>20/60</f>
        <v>0.33333333333333331</v>
      </c>
      <c r="J10" s="4">
        <v>5</v>
      </c>
    </row>
    <row r="11" spans="1:10" x14ac:dyDescent="0.2">
      <c r="A11">
        <v>9</v>
      </c>
      <c r="B11">
        <v>20</v>
      </c>
      <c r="C11" t="s">
        <v>12</v>
      </c>
      <c r="D11">
        <v>67</v>
      </c>
      <c r="E11" t="s">
        <v>18</v>
      </c>
      <c r="F11" t="s">
        <v>19</v>
      </c>
      <c r="G11" t="s">
        <v>25</v>
      </c>
      <c r="H11" t="s">
        <v>51</v>
      </c>
      <c r="I11" s="3">
        <f>20/60</f>
        <v>0.33333333333333331</v>
      </c>
      <c r="J11" s="4">
        <v>9</v>
      </c>
    </row>
    <row r="12" spans="1:10" x14ac:dyDescent="0.2">
      <c r="A12">
        <v>10</v>
      </c>
      <c r="B12">
        <v>21</v>
      </c>
      <c r="C12" t="s">
        <v>12</v>
      </c>
      <c r="D12">
        <v>61</v>
      </c>
      <c r="F12" t="s">
        <v>19</v>
      </c>
      <c r="G12" t="s">
        <v>37</v>
      </c>
      <c r="H12" t="s">
        <v>58</v>
      </c>
      <c r="I12" s="3">
        <v>14</v>
      </c>
      <c r="J12" s="4">
        <v>7800</v>
      </c>
    </row>
    <row r="13" spans="1:10" x14ac:dyDescent="0.2">
      <c r="A13">
        <v>11</v>
      </c>
      <c r="B13">
        <v>21</v>
      </c>
      <c r="C13" t="s">
        <v>12</v>
      </c>
      <c r="D13">
        <v>65</v>
      </c>
      <c r="E13" t="s">
        <v>18</v>
      </c>
      <c r="F13" t="s">
        <v>19</v>
      </c>
      <c r="G13" t="s">
        <v>31</v>
      </c>
      <c r="H13" t="s">
        <v>50</v>
      </c>
      <c r="I13" s="3">
        <v>16</v>
      </c>
      <c r="J13" s="4">
        <v>800</v>
      </c>
    </row>
    <row r="14" spans="1:10" x14ac:dyDescent="0.2">
      <c r="A14">
        <v>12</v>
      </c>
      <c r="B14">
        <v>20</v>
      </c>
      <c r="C14" t="s">
        <v>12</v>
      </c>
      <c r="D14">
        <v>68</v>
      </c>
      <c r="E14" t="s">
        <v>18</v>
      </c>
      <c r="F14" t="s">
        <v>19</v>
      </c>
      <c r="G14" t="s">
        <v>28</v>
      </c>
      <c r="H14" t="s">
        <v>54</v>
      </c>
      <c r="I14" s="3">
        <v>1</v>
      </c>
      <c r="J14" s="4">
        <v>45</v>
      </c>
    </row>
    <row r="15" spans="1:10" x14ac:dyDescent="0.2">
      <c r="A15">
        <v>13</v>
      </c>
      <c r="B15">
        <v>20</v>
      </c>
      <c r="C15" t="s">
        <v>12</v>
      </c>
      <c r="D15">
        <v>72</v>
      </c>
      <c r="E15" t="s">
        <v>18</v>
      </c>
      <c r="G15" t="s">
        <v>26</v>
      </c>
      <c r="H15" t="s">
        <v>52</v>
      </c>
      <c r="I15" s="3">
        <v>5.5</v>
      </c>
      <c r="J15" s="4">
        <v>330</v>
      </c>
    </row>
    <row r="16" spans="1:10" x14ac:dyDescent="0.2">
      <c r="A16">
        <v>14</v>
      </c>
      <c r="B16">
        <v>21</v>
      </c>
      <c r="C16" t="s">
        <v>12</v>
      </c>
      <c r="D16">
        <v>66</v>
      </c>
      <c r="E16" t="s">
        <v>18</v>
      </c>
      <c r="F16" t="s">
        <v>19</v>
      </c>
      <c r="G16" t="s">
        <v>48</v>
      </c>
      <c r="H16" t="s">
        <v>51</v>
      </c>
      <c r="I16" s="3">
        <v>0.5</v>
      </c>
      <c r="J16" s="4">
        <v>9</v>
      </c>
    </row>
    <row r="17" spans="1:10" x14ac:dyDescent="0.2">
      <c r="A17">
        <v>15</v>
      </c>
      <c r="B17">
        <v>21</v>
      </c>
      <c r="C17" t="s">
        <v>11</v>
      </c>
      <c r="D17">
        <v>73</v>
      </c>
      <c r="E17" t="s">
        <v>2</v>
      </c>
      <c r="F17" t="s">
        <v>21</v>
      </c>
      <c r="G17" t="s">
        <v>40</v>
      </c>
      <c r="H17" t="s">
        <v>59</v>
      </c>
      <c r="I17" s="3">
        <v>14</v>
      </c>
      <c r="J17" s="4">
        <v>840</v>
      </c>
    </row>
    <row r="18" spans="1:10" x14ac:dyDescent="0.2">
      <c r="A18">
        <v>16</v>
      </c>
      <c r="B18">
        <v>21</v>
      </c>
      <c r="C18" t="s">
        <v>12</v>
      </c>
      <c r="D18">
        <v>69</v>
      </c>
      <c r="E18" t="s">
        <v>18</v>
      </c>
      <c r="G18" t="s">
        <v>29</v>
      </c>
      <c r="H18" t="s">
        <v>55</v>
      </c>
      <c r="I18" s="3">
        <v>30000</v>
      </c>
      <c r="J18" s="4">
        <v>5000</v>
      </c>
    </row>
    <row r="19" spans="1:10" x14ac:dyDescent="0.2">
      <c r="A19">
        <v>17</v>
      </c>
      <c r="B19">
        <v>21</v>
      </c>
      <c r="C19" t="s">
        <v>12</v>
      </c>
      <c r="D19">
        <v>70</v>
      </c>
      <c r="E19" t="s">
        <v>18</v>
      </c>
      <c r="G19" t="s">
        <v>45</v>
      </c>
      <c r="H19" t="s">
        <v>52</v>
      </c>
      <c r="I19" s="3">
        <v>15</v>
      </c>
      <c r="J19" s="4">
        <v>250</v>
      </c>
    </row>
    <row r="20" spans="1:10" x14ac:dyDescent="0.2">
      <c r="A20">
        <v>18</v>
      </c>
      <c r="B20">
        <v>20</v>
      </c>
      <c r="C20" t="s">
        <v>12</v>
      </c>
      <c r="D20">
        <v>63</v>
      </c>
      <c r="E20" t="s">
        <v>18</v>
      </c>
      <c r="G20" t="s">
        <v>44</v>
      </c>
      <c r="H20" t="s">
        <v>61</v>
      </c>
      <c r="I20" s="3">
        <v>13</v>
      </c>
      <c r="J20" s="4">
        <v>800</v>
      </c>
    </row>
    <row r="21" spans="1:10" x14ac:dyDescent="0.2">
      <c r="A21">
        <v>19</v>
      </c>
      <c r="B21">
        <v>21</v>
      </c>
      <c r="C21" t="s">
        <v>12</v>
      </c>
      <c r="D21">
        <v>67</v>
      </c>
      <c r="F21" t="s">
        <v>21</v>
      </c>
      <c r="G21" t="s">
        <v>39</v>
      </c>
      <c r="H21" t="s">
        <v>51</v>
      </c>
      <c r="I21" s="3">
        <f>55/60</f>
        <v>0.91666666666666663</v>
      </c>
      <c r="J21" s="4">
        <v>55</v>
      </c>
    </row>
    <row r="22" spans="1:10" x14ac:dyDescent="0.2">
      <c r="A22">
        <v>20</v>
      </c>
      <c r="B22">
        <v>21</v>
      </c>
      <c r="C22" t="s">
        <v>11</v>
      </c>
      <c r="D22">
        <v>69</v>
      </c>
      <c r="E22" t="s">
        <v>2</v>
      </c>
      <c r="G22" t="s">
        <v>41</v>
      </c>
      <c r="H22" t="s">
        <v>60</v>
      </c>
      <c r="I22" s="3">
        <v>3</v>
      </c>
      <c r="J22" s="4">
        <f>AVERAGE(150,200)</f>
        <v>175</v>
      </c>
    </row>
    <row r="23" spans="1:10" x14ac:dyDescent="0.2">
      <c r="A23">
        <v>21</v>
      </c>
      <c r="B23">
        <v>21</v>
      </c>
      <c r="C23" t="s">
        <v>12</v>
      </c>
      <c r="D23">
        <v>68</v>
      </c>
      <c r="F23" t="s">
        <v>1</v>
      </c>
      <c r="G23" t="s">
        <v>36</v>
      </c>
      <c r="H23" t="s">
        <v>51</v>
      </c>
      <c r="I23" s="3">
        <f>40/60</f>
        <v>0.66666666666666663</v>
      </c>
      <c r="J23" s="4">
        <v>22</v>
      </c>
    </row>
    <row r="24" spans="1:10" x14ac:dyDescent="0.2">
      <c r="A24">
        <v>22</v>
      </c>
      <c r="B24">
        <v>21</v>
      </c>
      <c r="C24" t="s">
        <v>11</v>
      </c>
      <c r="D24">
        <v>67</v>
      </c>
      <c r="E24" t="s">
        <v>18</v>
      </c>
      <c r="G24" t="s">
        <v>42</v>
      </c>
      <c r="H24" t="s">
        <v>54</v>
      </c>
      <c r="I24" s="3">
        <f>(45/60)+1</f>
        <v>1.75</v>
      </c>
      <c r="J24" s="4">
        <v>100</v>
      </c>
    </row>
    <row r="25" spans="1:10" x14ac:dyDescent="0.2">
      <c r="A25">
        <v>23</v>
      </c>
      <c r="B25">
        <v>20</v>
      </c>
      <c r="C25" t="s">
        <v>0</v>
      </c>
      <c r="D25">
        <v>69</v>
      </c>
      <c r="E25" t="s">
        <v>18</v>
      </c>
      <c r="G25" t="s">
        <v>35</v>
      </c>
      <c r="H25" t="s">
        <v>57</v>
      </c>
      <c r="I25" s="3">
        <v>6</v>
      </c>
      <c r="J25" s="4">
        <v>360</v>
      </c>
    </row>
    <row r="26" spans="1:10" x14ac:dyDescent="0.2">
      <c r="A26">
        <v>24</v>
      </c>
      <c r="B26">
        <v>21</v>
      </c>
      <c r="C26" t="s">
        <v>12</v>
      </c>
      <c r="D26">
        <v>64</v>
      </c>
      <c r="E26" t="s">
        <v>18</v>
      </c>
      <c r="F26" t="s">
        <v>20</v>
      </c>
      <c r="G26" t="s">
        <v>30</v>
      </c>
      <c r="H26" t="s">
        <v>56</v>
      </c>
      <c r="I26" s="3">
        <v>300</v>
      </c>
      <c r="J26" s="4">
        <v>1500</v>
      </c>
    </row>
    <row r="27" spans="1:10" x14ac:dyDescent="0.2">
      <c r="A27">
        <v>25</v>
      </c>
      <c r="B27">
        <v>21</v>
      </c>
      <c r="C27" t="s">
        <v>11</v>
      </c>
      <c r="D27">
        <v>72</v>
      </c>
      <c r="E27" t="s">
        <v>18</v>
      </c>
      <c r="G27" t="s">
        <v>32</v>
      </c>
      <c r="H27" t="s">
        <v>51</v>
      </c>
      <c r="I27" s="3">
        <f>55/60</f>
        <v>0.91666666666666663</v>
      </c>
      <c r="J27" s="4">
        <f>(55/60)*65</f>
        <v>59.583333333333329</v>
      </c>
    </row>
    <row r="28" spans="1:10" x14ac:dyDescent="0.2">
      <c r="A28">
        <v>26</v>
      </c>
      <c r="B28">
        <v>21</v>
      </c>
      <c r="C28" t="s">
        <v>12</v>
      </c>
      <c r="D28">
        <v>68</v>
      </c>
      <c r="E28" t="s">
        <v>18</v>
      </c>
      <c r="G28" t="s">
        <v>33</v>
      </c>
      <c r="H28" t="s">
        <v>52</v>
      </c>
      <c r="I28" s="3">
        <v>5</v>
      </c>
      <c r="J28" s="4">
        <v>250</v>
      </c>
    </row>
  </sheetData>
  <sortState xmlns:xlrd2="http://schemas.microsoft.com/office/spreadsheetml/2017/richdata2" ref="A3:J28">
    <sortCondition ref="A3:A28"/>
  </sortState>
  <mergeCells count="2">
    <mergeCell ref="E1:F1"/>
    <mergeCell ref="G1:H1"/>
  </mergeCells>
  <phoneticPr fontId="1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published="0"/>
  <dimension ref="A1:K27"/>
  <sheetViews>
    <sheetView topLeftCell="D1" zoomScale="125" workbookViewId="0">
      <selection activeCell="J5" sqref="J5"/>
    </sheetView>
  </sheetViews>
  <sheetFormatPr baseColWidth="10" defaultColWidth="8.83203125" defaultRowHeight="15" x14ac:dyDescent="0.2"/>
  <cols>
    <col min="1" max="1" width="9.1640625" bestFit="1" customWidth="1"/>
    <col min="2" max="2" width="10.1640625" bestFit="1" customWidth="1"/>
    <col min="3" max="3" width="6.1640625" bestFit="1" customWidth="1"/>
    <col min="4" max="4" width="6.1640625" customWidth="1"/>
    <col min="5" max="5" width="26.33203125" bestFit="1" customWidth="1"/>
    <col min="6" max="6" width="11.83203125" bestFit="1" customWidth="1"/>
    <col min="7" max="7" width="20.33203125" bestFit="1" customWidth="1"/>
    <col min="8" max="8" width="20.33203125" customWidth="1"/>
    <col min="9" max="9" width="15" bestFit="1" customWidth="1"/>
    <col min="10" max="10" width="18" bestFit="1" customWidth="1"/>
  </cols>
  <sheetData>
    <row r="1" spans="1:11" x14ac:dyDescent="0.2">
      <c r="A1" s="11" t="s">
        <v>3</v>
      </c>
      <c r="B1" s="1" t="s">
        <v>4</v>
      </c>
      <c r="C1" s="12" t="s">
        <v>5</v>
      </c>
      <c r="D1" s="5" t="s">
        <v>6</v>
      </c>
      <c r="E1" s="13" t="s">
        <v>16</v>
      </c>
      <c r="F1" s="13" t="s">
        <v>92</v>
      </c>
      <c r="G1" s="14" t="s">
        <v>22</v>
      </c>
      <c r="H1" s="15" t="s">
        <v>91</v>
      </c>
      <c r="I1" s="12" t="s">
        <v>93</v>
      </c>
      <c r="J1" s="10" t="s">
        <v>94</v>
      </c>
      <c r="K1" s="18"/>
    </row>
    <row r="2" spans="1:11" x14ac:dyDescent="0.2">
      <c r="A2" s="9">
        <v>1</v>
      </c>
      <c r="B2" s="9">
        <v>21</v>
      </c>
      <c r="C2" s="9" t="s">
        <v>12</v>
      </c>
      <c r="D2" s="9">
        <v>68</v>
      </c>
      <c r="E2" s="9" t="s">
        <v>18</v>
      </c>
      <c r="F2" s="9"/>
      <c r="G2" t="s">
        <v>27</v>
      </c>
      <c r="H2" s="9" t="s">
        <v>53</v>
      </c>
      <c r="I2" s="16">
        <v>28</v>
      </c>
      <c r="J2" s="17">
        <v>1960</v>
      </c>
    </row>
    <row r="3" spans="1:11" x14ac:dyDescent="0.2">
      <c r="A3">
        <v>2</v>
      </c>
      <c r="B3">
        <v>19</v>
      </c>
      <c r="C3" t="s">
        <v>11</v>
      </c>
      <c r="D3">
        <v>71</v>
      </c>
      <c r="E3" t="s">
        <v>18</v>
      </c>
      <c r="G3" t="s">
        <v>43</v>
      </c>
      <c r="H3" t="s">
        <v>52</v>
      </c>
      <c r="I3" s="3">
        <v>4.75</v>
      </c>
      <c r="J3" s="4">
        <v>300</v>
      </c>
    </row>
    <row r="4" spans="1:11" x14ac:dyDescent="0.2">
      <c r="A4">
        <v>3</v>
      </c>
      <c r="B4">
        <v>20</v>
      </c>
      <c r="C4" t="s">
        <v>12</v>
      </c>
      <c r="D4">
        <v>62</v>
      </c>
      <c r="E4" t="s">
        <v>2</v>
      </c>
      <c r="G4" t="s">
        <v>38</v>
      </c>
      <c r="H4" t="s">
        <v>51</v>
      </c>
      <c r="I4" s="3">
        <f>40/60</f>
        <v>0.66666666666666663</v>
      </c>
      <c r="J4" s="4">
        <v>19.600000000000001</v>
      </c>
    </row>
    <row r="5" spans="1:11" x14ac:dyDescent="0.2">
      <c r="A5">
        <v>4</v>
      </c>
      <c r="B5">
        <v>20</v>
      </c>
      <c r="C5" t="s">
        <v>12</v>
      </c>
      <c r="D5">
        <v>68</v>
      </c>
      <c r="E5" t="s">
        <v>18</v>
      </c>
      <c r="G5" t="s">
        <v>46</v>
      </c>
      <c r="H5" t="s">
        <v>51</v>
      </c>
      <c r="I5" s="3">
        <v>20</v>
      </c>
      <c r="J5" s="4">
        <v>3</v>
      </c>
    </row>
    <row r="6" spans="1:11" x14ac:dyDescent="0.2">
      <c r="A6">
        <v>5</v>
      </c>
      <c r="B6">
        <v>20</v>
      </c>
      <c r="C6" t="s">
        <v>11</v>
      </c>
      <c r="D6">
        <v>76</v>
      </c>
      <c r="E6" t="s">
        <v>18</v>
      </c>
      <c r="G6" t="s">
        <v>34</v>
      </c>
      <c r="H6" t="s">
        <v>51</v>
      </c>
      <c r="I6" s="3">
        <v>50</v>
      </c>
      <c r="J6" s="4">
        <v>50</v>
      </c>
    </row>
    <row r="7" spans="1:11" x14ac:dyDescent="0.2">
      <c r="A7">
        <v>6</v>
      </c>
      <c r="B7">
        <v>21</v>
      </c>
      <c r="C7" t="s">
        <v>12</v>
      </c>
      <c r="D7">
        <v>67</v>
      </c>
      <c r="E7" t="s">
        <v>18</v>
      </c>
      <c r="G7" t="s">
        <v>49</v>
      </c>
      <c r="H7" t="s">
        <v>50</v>
      </c>
      <c r="I7" s="3">
        <v>19</v>
      </c>
      <c r="J7" s="4">
        <v>1000</v>
      </c>
    </row>
    <row r="8" spans="1:11" x14ac:dyDescent="0.2">
      <c r="A8">
        <v>7</v>
      </c>
      <c r="B8">
        <v>21</v>
      </c>
      <c r="C8" t="s">
        <v>12</v>
      </c>
      <c r="D8">
        <v>64</v>
      </c>
      <c r="E8" t="s">
        <v>18</v>
      </c>
      <c r="G8" t="s">
        <v>47</v>
      </c>
      <c r="H8" t="s">
        <v>62</v>
      </c>
      <c r="I8" s="3">
        <v>3.5</v>
      </c>
      <c r="J8" s="4">
        <v>210</v>
      </c>
    </row>
    <row r="9" spans="1:11" x14ac:dyDescent="0.2">
      <c r="A9">
        <v>8</v>
      </c>
      <c r="B9">
        <v>21</v>
      </c>
      <c r="C9" t="s">
        <v>11</v>
      </c>
      <c r="D9">
        <v>72</v>
      </c>
      <c r="E9" t="s">
        <v>18</v>
      </c>
      <c r="G9" t="s">
        <v>24</v>
      </c>
      <c r="H9" t="s">
        <v>51</v>
      </c>
      <c r="I9" s="3">
        <f>20/60</f>
        <v>0.33333333333333331</v>
      </c>
      <c r="J9" s="4">
        <v>5</v>
      </c>
    </row>
    <row r="10" spans="1:11" x14ac:dyDescent="0.2">
      <c r="A10">
        <v>9</v>
      </c>
      <c r="B10">
        <v>20</v>
      </c>
      <c r="C10" t="s">
        <v>12</v>
      </c>
      <c r="D10">
        <v>67</v>
      </c>
      <c r="E10" t="s">
        <v>18</v>
      </c>
      <c r="F10" t="s">
        <v>19</v>
      </c>
      <c r="G10" t="s">
        <v>25</v>
      </c>
      <c r="H10" t="s">
        <v>51</v>
      </c>
      <c r="I10" s="3">
        <f>20/60</f>
        <v>0.33333333333333331</v>
      </c>
      <c r="J10" s="4">
        <v>9</v>
      </c>
    </row>
    <row r="11" spans="1:11" x14ac:dyDescent="0.2">
      <c r="A11">
        <v>10</v>
      </c>
      <c r="B11">
        <v>21</v>
      </c>
      <c r="C11" t="s">
        <v>12</v>
      </c>
      <c r="D11">
        <v>61</v>
      </c>
      <c r="F11" t="s">
        <v>19</v>
      </c>
      <c r="G11" t="s">
        <v>37</v>
      </c>
      <c r="H11" t="s">
        <v>58</v>
      </c>
      <c r="I11" s="3">
        <v>14</v>
      </c>
      <c r="J11" s="4">
        <v>7800</v>
      </c>
    </row>
    <row r="12" spans="1:11" x14ac:dyDescent="0.2">
      <c r="A12">
        <v>11</v>
      </c>
      <c r="B12">
        <v>21</v>
      </c>
      <c r="C12" t="s">
        <v>12</v>
      </c>
      <c r="D12">
        <v>65</v>
      </c>
      <c r="E12" t="s">
        <v>18</v>
      </c>
      <c r="F12" t="s">
        <v>19</v>
      </c>
      <c r="G12" t="s">
        <v>31</v>
      </c>
      <c r="H12" t="s">
        <v>50</v>
      </c>
      <c r="I12" s="3">
        <v>16</v>
      </c>
      <c r="J12" s="4">
        <v>800</v>
      </c>
    </row>
    <row r="13" spans="1:11" x14ac:dyDescent="0.2">
      <c r="A13">
        <v>12</v>
      </c>
      <c r="B13">
        <v>20</v>
      </c>
      <c r="C13" t="s">
        <v>12</v>
      </c>
      <c r="D13">
        <v>68</v>
      </c>
      <c r="E13" t="s">
        <v>18</v>
      </c>
      <c r="F13" t="s">
        <v>19</v>
      </c>
      <c r="G13" t="s">
        <v>28</v>
      </c>
      <c r="H13" t="s">
        <v>54</v>
      </c>
      <c r="I13" s="3">
        <v>1</v>
      </c>
      <c r="J13" s="19">
        <v>45</v>
      </c>
    </row>
    <row r="14" spans="1:11" x14ac:dyDescent="0.2">
      <c r="A14">
        <v>13</v>
      </c>
      <c r="B14">
        <v>20</v>
      </c>
      <c r="C14" t="s">
        <v>12</v>
      </c>
      <c r="D14">
        <v>72</v>
      </c>
      <c r="E14" t="s">
        <v>18</v>
      </c>
      <c r="G14" t="s">
        <v>26</v>
      </c>
      <c r="H14" t="s">
        <v>52</v>
      </c>
      <c r="I14" s="3">
        <v>5.5</v>
      </c>
      <c r="J14" s="4">
        <v>330</v>
      </c>
    </row>
    <row r="15" spans="1:11" x14ac:dyDescent="0.2">
      <c r="A15">
        <v>14</v>
      </c>
      <c r="B15">
        <v>21</v>
      </c>
      <c r="C15" t="s">
        <v>12</v>
      </c>
      <c r="D15">
        <v>66</v>
      </c>
      <c r="E15" t="s">
        <v>18</v>
      </c>
      <c r="F15" t="s">
        <v>19</v>
      </c>
      <c r="G15" t="s">
        <v>48</v>
      </c>
      <c r="H15" t="s">
        <v>51</v>
      </c>
      <c r="I15" s="3">
        <v>0.5</v>
      </c>
      <c r="J15" s="4">
        <v>9</v>
      </c>
    </row>
    <row r="16" spans="1:11" x14ac:dyDescent="0.2">
      <c r="A16">
        <v>15</v>
      </c>
      <c r="B16">
        <v>21</v>
      </c>
      <c r="C16" t="s">
        <v>11</v>
      </c>
      <c r="D16">
        <v>73</v>
      </c>
      <c r="E16" t="s">
        <v>2</v>
      </c>
      <c r="F16" t="s">
        <v>21</v>
      </c>
      <c r="G16" t="s">
        <v>40</v>
      </c>
      <c r="H16" t="s">
        <v>59</v>
      </c>
      <c r="I16" s="3">
        <v>14</v>
      </c>
      <c r="J16" s="4">
        <v>840</v>
      </c>
    </row>
    <row r="17" spans="1:10" x14ac:dyDescent="0.2">
      <c r="A17">
        <v>16</v>
      </c>
      <c r="B17">
        <v>21</v>
      </c>
      <c r="C17" t="s">
        <v>12</v>
      </c>
      <c r="D17">
        <v>69</v>
      </c>
      <c r="E17" t="s">
        <v>18</v>
      </c>
      <c r="G17" t="s">
        <v>29</v>
      </c>
      <c r="H17" t="s">
        <v>55</v>
      </c>
      <c r="I17" s="3">
        <v>30000</v>
      </c>
      <c r="J17" s="4">
        <v>5000</v>
      </c>
    </row>
    <row r="18" spans="1:10" x14ac:dyDescent="0.2">
      <c r="A18">
        <v>17</v>
      </c>
      <c r="B18">
        <v>21</v>
      </c>
      <c r="C18" t="s">
        <v>12</v>
      </c>
      <c r="D18">
        <v>70</v>
      </c>
      <c r="E18" t="s">
        <v>18</v>
      </c>
      <c r="G18" t="s">
        <v>45</v>
      </c>
      <c r="H18" t="s">
        <v>52</v>
      </c>
      <c r="I18" s="3">
        <v>15</v>
      </c>
      <c r="J18" s="4">
        <v>250</v>
      </c>
    </row>
    <row r="19" spans="1:10" x14ac:dyDescent="0.2">
      <c r="A19">
        <v>18</v>
      </c>
      <c r="B19">
        <v>20</v>
      </c>
      <c r="C19" t="s">
        <v>12</v>
      </c>
      <c r="D19">
        <v>63</v>
      </c>
      <c r="E19" t="s">
        <v>18</v>
      </c>
      <c r="G19" t="s">
        <v>44</v>
      </c>
      <c r="H19" t="s">
        <v>61</v>
      </c>
      <c r="I19" s="3">
        <v>13</v>
      </c>
      <c r="J19" s="4">
        <v>800</v>
      </c>
    </row>
    <row r="20" spans="1:10" x14ac:dyDescent="0.2">
      <c r="A20">
        <v>19</v>
      </c>
      <c r="B20">
        <v>21</v>
      </c>
      <c r="C20" t="s">
        <v>12</v>
      </c>
      <c r="D20">
        <v>67</v>
      </c>
      <c r="F20" t="s">
        <v>21</v>
      </c>
      <c r="G20" t="s">
        <v>39</v>
      </c>
      <c r="H20" t="s">
        <v>51</v>
      </c>
      <c r="I20" s="3">
        <f>55/60</f>
        <v>0.91666666666666663</v>
      </c>
      <c r="J20" s="4">
        <v>55</v>
      </c>
    </row>
    <row r="21" spans="1:10" x14ac:dyDescent="0.2">
      <c r="A21">
        <v>20</v>
      </c>
      <c r="B21">
        <v>21</v>
      </c>
      <c r="C21" t="s">
        <v>11</v>
      </c>
      <c r="D21">
        <v>69</v>
      </c>
      <c r="E21" t="s">
        <v>2</v>
      </c>
      <c r="G21" t="s">
        <v>41</v>
      </c>
      <c r="H21" t="s">
        <v>60</v>
      </c>
      <c r="I21" s="3">
        <v>3</v>
      </c>
      <c r="J21" s="4">
        <f>AVERAGE(150,200)</f>
        <v>175</v>
      </c>
    </row>
    <row r="22" spans="1:10" x14ac:dyDescent="0.2">
      <c r="A22">
        <v>21</v>
      </c>
      <c r="B22">
        <v>21</v>
      </c>
      <c r="C22" t="s">
        <v>12</v>
      </c>
      <c r="D22">
        <v>68</v>
      </c>
      <c r="F22" t="s">
        <v>1</v>
      </c>
      <c r="G22" t="s">
        <v>36</v>
      </c>
      <c r="H22" t="s">
        <v>51</v>
      </c>
      <c r="I22" s="3">
        <f>40/60</f>
        <v>0.66666666666666663</v>
      </c>
      <c r="J22" s="4">
        <v>22</v>
      </c>
    </row>
    <row r="23" spans="1:10" x14ac:dyDescent="0.2">
      <c r="A23">
        <v>22</v>
      </c>
      <c r="B23">
        <v>21</v>
      </c>
      <c r="C23" t="s">
        <v>11</v>
      </c>
      <c r="D23">
        <v>67</v>
      </c>
      <c r="E23" t="s">
        <v>18</v>
      </c>
      <c r="G23" t="s">
        <v>42</v>
      </c>
      <c r="H23" t="s">
        <v>54</v>
      </c>
      <c r="I23" s="3">
        <f>(45/60)+1</f>
        <v>1.75</v>
      </c>
      <c r="J23" s="4">
        <v>100</v>
      </c>
    </row>
    <row r="24" spans="1:10" x14ac:dyDescent="0.2">
      <c r="A24">
        <v>23</v>
      </c>
      <c r="B24">
        <v>20</v>
      </c>
      <c r="C24" t="s">
        <v>0</v>
      </c>
      <c r="D24">
        <v>69</v>
      </c>
      <c r="E24" t="s">
        <v>18</v>
      </c>
      <c r="G24" t="s">
        <v>35</v>
      </c>
      <c r="H24" t="s">
        <v>57</v>
      </c>
      <c r="I24" s="3">
        <v>6</v>
      </c>
      <c r="J24" s="4">
        <v>360</v>
      </c>
    </row>
    <row r="25" spans="1:10" x14ac:dyDescent="0.2">
      <c r="A25">
        <v>24</v>
      </c>
      <c r="B25">
        <v>21</v>
      </c>
      <c r="C25" t="s">
        <v>12</v>
      </c>
      <c r="D25">
        <v>64</v>
      </c>
      <c r="E25" t="s">
        <v>18</v>
      </c>
      <c r="F25" t="s">
        <v>20</v>
      </c>
      <c r="G25" t="s">
        <v>30</v>
      </c>
      <c r="H25" t="s">
        <v>56</v>
      </c>
      <c r="I25" s="3">
        <v>300</v>
      </c>
      <c r="J25" s="4">
        <v>1500</v>
      </c>
    </row>
    <row r="26" spans="1:10" x14ac:dyDescent="0.2">
      <c r="A26">
        <v>25</v>
      </c>
      <c r="B26">
        <v>21</v>
      </c>
      <c r="C26" t="s">
        <v>11</v>
      </c>
      <c r="D26">
        <v>72</v>
      </c>
      <c r="E26" t="s">
        <v>18</v>
      </c>
      <c r="G26" t="s">
        <v>32</v>
      </c>
      <c r="H26" t="s">
        <v>51</v>
      </c>
      <c r="I26" s="3">
        <f>55/60</f>
        <v>0.91666666666666663</v>
      </c>
      <c r="J26" s="4">
        <f>(55/60)*65</f>
        <v>59.583333333333329</v>
      </c>
    </row>
    <row r="27" spans="1:10" x14ac:dyDescent="0.2">
      <c r="A27">
        <v>26</v>
      </c>
      <c r="B27">
        <v>21</v>
      </c>
      <c r="C27" t="s">
        <v>12</v>
      </c>
      <c r="D27">
        <v>68</v>
      </c>
      <c r="E27" t="s">
        <v>18</v>
      </c>
      <c r="G27" t="s">
        <v>33</v>
      </c>
      <c r="H27" t="s">
        <v>52</v>
      </c>
      <c r="I27" s="3">
        <v>5</v>
      </c>
      <c r="J27" s="4">
        <v>250</v>
      </c>
    </row>
  </sheetData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published="0"/>
  <dimension ref="A1:C16"/>
  <sheetViews>
    <sheetView tabSelected="1" zoomScale="185" workbookViewId="0">
      <selection activeCell="A17" sqref="A17"/>
    </sheetView>
  </sheetViews>
  <sheetFormatPr baseColWidth="10" defaultColWidth="8.83203125" defaultRowHeight="15" x14ac:dyDescent="0.2"/>
  <cols>
    <col min="1" max="1" width="19.83203125" bestFit="1" customWidth="1"/>
    <col min="2" max="2" width="43.5" bestFit="1" customWidth="1"/>
    <col min="3" max="3" width="28.1640625" bestFit="1" customWidth="1"/>
  </cols>
  <sheetData>
    <row r="1" spans="1:3" x14ac:dyDescent="0.2">
      <c r="A1" t="s">
        <v>66</v>
      </c>
      <c r="B1" t="s">
        <v>67</v>
      </c>
    </row>
    <row r="2" spans="1:3" x14ac:dyDescent="0.2">
      <c r="A2" t="s">
        <v>68</v>
      </c>
      <c r="B2" s="20">
        <v>41164</v>
      </c>
    </row>
    <row r="3" spans="1:3" x14ac:dyDescent="0.2">
      <c r="A3" t="s">
        <v>69</v>
      </c>
      <c r="B3" t="s">
        <v>70</v>
      </c>
    </row>
    <row r="4" spans="1:3" x14ac:dyDescent="0.2">
      <c r="A4" t="s">
        <v>71</v>
      </c>
      <c r="B4" t="s">
        <v>72</v>
      </c>
    </row>
    <row r="6" spans="1:3" x14ac:dyDescent="0.2">
      <c r="A6" s="21" t="s">
        <v>73</v>
      </c>
      <c r="B6" s="21" t="s">
        <v>74</v>
      </c>
      <c r="C6" s="21" t="s">
        <v>75</v>
      </c>
    </row>
    <row r="7" spans="1:3" x14ac:dyDescent="0.2">
      <c r="A7" t="s">
        <v>76</v>
      </c>
      <c r="B7" t="s">
        <v>77</v>
      </c>
      <c r="C7" t="s">
        <v>78</v>
      </c>
    </row>
    <row r="8" spans="1:3" x14ac:dyDescent="0.2">
      <c r="A8" t="s">
        <v>79</v>
      </c>
      <c r="B8" t="s">
        <v>80</v>
      </c>
      <c r="C8" t="s">
        <v>13</v>
      </c>
    </row>
    <row r="9" spans="1:3" x14ac:dyDescent="0.2">
      <c r="A9" t="s">
        <v>81</v>
      </c>
      <c r="B9" t="s">
        <v>82</v>
      </c>
      <c r="C9" t="s">
        <v>83</v>
      </c>
    </row>
    <row r="10" spans="1:3" x14ac:dyDescent="0.2">
      <c r="A10" t="s">
        <v>84</v>
      </c>
      <c r="B10" t="s">
        <v>85</v>
      </c>
      <c r="C10" t="s">
        <v>14</v>
      </c>
    </row>
    <row r="11" spans="1:3" x14ac:dyDescent="0.2">
      <c r="A11" t="s">
        <v>86</v>
      </c>
      <c r="B11" t="s">
        <v>87</v>
      </c>
      <c r="C11" t="s">
        <v>88</v>
      </c>
    </row>
    <row r="12" spans="1:3" x14ac:dyDescent="0.2">
      <c r="A12" t="s">
        <v>17</v>
      </c>
      <c r="B12" t="s">
        <v>89</v>
      </c>
      <c r="C12" t="s">
        <v>88</v>
      </c>
    </row>
    <row r="13" spans="1:3" x14ac:dyDescent="0.2">
      <c r="A13" t="s">
        <v>22</v>
      </c>
      <c r="B13" t="s">
        <v>90</v>
      </c>
      <c r="C13" t="s">
        <v>22</v>
      </c>
    </row>
    <row r="14" spans="1:3" x14ac:dyDescent="0.2">
      <c r="A14" t="s">
        <v>91</v>
      </c>
      <c r="B14" t="s">
        <v>95</v>
      </c>
      <c r="C14" t="s">
        <v>96</v>
      </c>
    </row>
    <row r="15" spans="1:3" x14ac:dyDescent="0.2">
      <c r="A15" t="s">
        <v>93</v>
      </c>
      <c r="B15" t="s">
        <v>97</v>
      </c>
      <c r="C15" t="s">
        <v>98</v>
      </c>
    </row>
    <row r="16" spans="1:3" x14ac:dyDescent="0.2">
      <c r="A16" t="s">
        <v>94</v>
      </c>
      <c r="B16" t="s">
        <v>99</v>
      </c>
      <c r="C16" t="s">
        <v>100</v>
      </c>
    </row>
  </sheetData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Pre-Lab Data</vt:lpstr>
      <vt:lpstr>Export</vt:lpstr>
      <vt:lpstr>Metadata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Valerie Pasquarella</dc:creator>
  <cp:lastModifiedBy>Rein, Katherine</cp:lastModifiedBy>
  <dcterms:created xsi:type="dcterms:W3CDTF">2011-09-09T15:05:53Z</dcterms:created>
  <dcterms:modified xsi:type="dcterms:W3CDTF">2024-02-29T22:40:09Z</dcterms:modified>
</cp:coreProperties>
</file>