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millar/Downloads/"/>
    </mc:Choice>
  </mc:AlternateContent>
  <xr:revisionPtr revIDLastSave="0" documentId="8_{FA029DEE-6043-A24C-9B77-B758F683009D}" xr6:coauthVersionLast="47" xr6:coauthVersionMax="47" xr10:uidLastSave="{00000000-0000-0000-0000-000000000000}"/>
  <bookViews>
    <workbookView xWindow="0" yWindow="500" windowWidth="28800" windowHeight="15720" xr2:uid="{D243C9A3-0B46-418D-AE1B-9F95F1394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X20" i="1"/>
  <c r="X12" i="1"/>
  <c r="X18" i="1"/>
  <c r="X17" i="1"/>
  <c r="X19" i="1"/>
  <c r="T11" i="1"/>
  <c r="T8" i="1"/>
  <c r="X10" i="1"/>
  <c r="X9" i="1"/>
  <c r="T7" i="1"/>
  <c r="X8" i="1" l="1"/>
  <c r="X11" i="1"/>
</calcChain>
</file>

<file path=xl/sharedStrings.xml><?xml version="1.0" encoding="utf-8"?>
<sst xmlns="http://schemas.openxmlformats.org/spreadsheetml/2006/main" count="146" uniqueCount="69">
  <si>
    <t>Katie qPCR</t>
  </si>
  <si>
    <t>Plate design</t>
  </si>
  <si>
    <t>A</t>
  </si>
  <si>
    <t>B</t>
  </si>
  <si>
    <t>C</t>
  </si>
  <si>
    <t>D</t>
  </si>
  <si>
    <t>E</t>
  </si>
  <si>
    <t>F</t>
  </si>
  <si>
    <t>G</t>
  </si>
  <si>
    <t>H</t>
  </si>
  <si>
    <t>control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</si>
  <si>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</si>
  <si>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</si>
  <si>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</si>
  <si>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</si>
  <si>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</si>
  <si>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</si>
  <si>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</si>
  <si>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</si>
  <si>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</si>
  <si>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</si>
  <si>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</si>
  <si>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</si>
  <si>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Primers</t>
  </si>
  <si>
    <t>Plate 1</t>
  </si>
  <si>
    <t>Plate 2</t>
  </si>
  <si>
    <t>RpS20/19936</t>
  </si>
  <si>
    <t>FBgn0019936</t>
  </si>
  <si>
    <t>F:ATTGAGAAGCCCCATGTCGG(20)R:TCTGGTTCTTTGCACCGTTGA(21)</t>
  </si>
  <si>
    <t>fd68A/36134</t>
  </si>
  <si>
    <t>Fbgn0036134</t>
  </si>
  <si>
    <t>F:CAACAATTCAGCAAACCACCC(21) R:GCGGGGAAGATGATGTTAATGT(22)</t>
  </si>
  <si>
    <t>Reference gene</t>
  </si>
  <si>
    <t>Optimisation Data</t>
  </si>
  <si>
    <t>Date</t>
  </si>
  <si>
    <t>Primer</t>
  </si>
  <si>
    <t>FBgn</t>
  </si>
  <si>
    <t>sequences</t>
  </si>
  <si>
    <t xml:space="preserve"> [primer] picomol/ul</t>
  </si>
  <si>
    <t>anneal temperature used</t>
  </si>
  <si>
    <t>detection limit &lt; x ng</t>
  </si>
  <si>
    <t>Detect Lmt Cq</t>
  </si>
  <si>
    <t>% efficiency frm Thermofischer calculator</t>
  </si>
  <si>
    <t>dilp3</t>
  </si>
  <si>
    <t>FBgn0044050</t>
  </si>
  <si>
    <t>F: ATGGGCATCGAGATGAG GTG (20) R: CGTTGAAGCCATACACA CAGAG (22)</t>
  </si>
  <si>
    <t>dTOR</t>
  </si>
  <si>
    <t>FBgn0021796</t>
  </si>
  <si>
    <t>F: AACGATGTGTCCGTCAT GGAG (21) R: GCCTCTGAGCACCTCAA AAG (20)</t>
  </si>
  <si>
    <t>FOXO 10pm</t>
  </si>
  <si>
    <t>FBgn0038197</t>
  </si>
  <si>
    <t>F: AGGCTGACCCACACAGA TAAC (21) R: GGCTCCACAAAGTTTTC GGG (20)</t>
  </si>
  <si>
    <t>*FOXO</t>
  </si>
  <si>
    <t>need to use more concentrated primers-or double up quantity when making mix</t>
  </si>
  <si>
    <t>Number of wells</t>
  </si>
  <si>
    <t>How many wells</t>
  </si>
  <si>
    <t>NTC</t>
  </si>
  <si>
    <t>Safety</t>
  </si>
  <si>
    <t>FP</t>
  </si>
  <si>
    <t>RP</t>
  </si>
  <si>
    <t>SYBR TAQ</t>
  </si>
  <si>
    <t>Total</t>
  </si>
  <si>
    <t>water</t>
  </si>
  <si>
    <t>wells +2</t>
  </si>
  <si>
    <t>Treatment * replicate</t>
  </si>
  <si>
    <t>tech reps</t>
  </si>
  <si>
    <t>Master mix for all except FOXO</t>
  </si>
  <si>
    <t xml:space="preserve">FOXO - use </t>
  </si>
  <si>
    <t>Total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</si>
</sst>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2" fillId="0" borderId="0" xfId="0" applyFont="1"/>
    <xf numFmtId="164" fontId="0" fillId="0" borderId="0" xfId="0" applyNumberFormat="1"/>
    <xf numFmtId="166" fontId="2" fillId="0" borderId="0" xfId="0" applyNumberFormat="1" applyFont="1"/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2" fontId="3" fillId="0" borderId="0" xfId="0" applyNumberFormat="1" applyFont="1" applyAlignment="1" applyProtection="1">
      <alignment vertical="center"/>
      <protection locked="0"/>
    </xf>
    <xf numFmtId="164" fontId="2" fillId="0" borderId="0" xfId="0" applyNumberFormat="1" applyFont="1"/>
    <xf numFmtId="1" fontId="2" fillId="0" borderId="0" xfId="0" applyNumberFormat="1" applyFont="1"/>
    <xf numFmtId="10" fontId="4" fillId="0" borderId="0" xfId="0" applyNumberFormat="1" applyFont="1" applyAlignment="1" applyProtection="1">
      <alignment vertical="center"/>
      <protection locked="0"/>
    </xf>
    <xf numFmtId="166" fontId="3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0" xfId="0" applyFont="1"/>
    <xf numFmtId="0" fontId="5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6B6-3F55-4D82-86AA-E8B56F14C724}">
  <dimension ref="B2:X33"/>
  <sheetViews>
    <sheetView tabSelected="1" workbookViewId="0">
      <selection activeCell="R30" sqref="R29:R30"/>
    </sheetView>
  </sheetViews>
  <sheetFormatPr baseColWidth="10" defaultColWidth="8.83203125" defaultRowHeight="15" x14ac:dyDescent="0.2"/>
  <cols>
    <col min="5" max="5" width="9.5" customWidth="1"/>
  </cols>
  <sheetData>
    <row r="2" spans="2:24" x14ac:dyDescent="0.2">
      <c r="B2" t="s">
        <v>0</v>
      </c>
    </row>
    <row r="4" spans="2:24" x14ac:dyDescent="0.2">
      <c r="B4" t="s">
        <v>1</v>
      </c>
      <c r="S4" t="s">
        <v>66</v>
      </c>
    </row>
    <row r="6" spans="2:24" ht="16" x14ac:dyDescent="0.2">
      <c r="B6" s="1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3">
        <v>12</v>
      </c>
      <c r="S6" t="s">
        <v>54</v>
      </c>
      <c r="V6" s="30" t="s">
        <v>55</v>
      </c>
      <c r="W6" s="31"/>
      <c r="X6" s="31">
        <v>45</v>
      </c>
    </row>
    <row r="7" spans="2:24" ht="16" x14ac:dyDescent="0.2">
      <c r="B7" s="4" t="s">
        <v>2</v>
      </c>
      <c r="C7" s="6" t="s">
        <v>10</v>
      </c>
      <c r="D7" s="7" t="s">
        <v>10</v>
      </c>
      <c r="E7" s="7" t="s">
        <v>10</v>
      </c>
      <c r="F7" s="7"/>
      <c r="G7" s="7"/>
      <c r="H7" s="7"/>
      <c r="I7" s="12" t="s">
        <v>10</v>
      </c>
      <c r="J7" s="12" t="s">
        <v>10</v>
      </c>
      <c r="K7" s="12" t="s">
        <v>10</v>
      </c>
      <c r="L7" s="12"/>
      <c r="M7" s="12"/>
      <c r="N7" s="13"/>
      <c r="S7" t="s">
        <v>56</v>
      </c>
      <c r="T7">
        <f>3</f>
        <v>3</v>
      </c>
      <c r="V7" s="30" t="s">
        <v>57</v>
      </c>
      <c r="W7" s="31" t="s">
        <v>63</v>
      </c>
      <c r="X7" s="31">
        <v>47</v>
      </c>
    </row>
    <row r="8" spans="2:24" ht="16" x14ac:dyDescent="0.2">
      <c r="B8" s="4" t="s">
        <v>3</v>
      </c>
      <c r="C8" s="8" t="s">
        <v>11</v>
      </c>
      <c r="D8" s="9" t="s">
        <v>11</v>
      </c>
      <c r="E8" s="9" t="s">
        <v>11</v>
      </c>
      <c r="F8" s="9" t="s">
        <v>18</v>
      </c>
      <c r="G8" s="9" t="s">
        <v>18</v>
      </c>
      <c r="H8" s="9" t="s">
        <v>18</v>
      </c>
      <c r="I8" s="14" t="s">
        <v>11</v>
      </c>
      <c r="J8" s="14" t="s">
        <v>11</v>
      </c>
      <c r="K8" s="14" t="s">
        <v>11</v>
      </c>
      <c r="L8" s="14" t="s">
        <v>18</v>
      </c>
      <c r="M8" s="14" t="s">
        <v>18</v>
      </c>
      <c r="N8" s="15" t="s">
        <v>18</v>
      </c>
      <c r="S8" t="s">
        <v>64</v>
      </c>
      <c r="T8">
        <f>4*3</f>
        <v>12</v>
      </c>
      <c r="V8" s="30" t="s">
        <v>58</v>
      </c>
      <c r="W8" s="31"/>
      <c r="X8" s="31">
        <f>X7</f>
        <v>47</v>
      </c>
    </row>
    <row r="9" spans="2:24" ht="16" x14ac:dyDescent="0.2">
      <c r="B9" s="4" t="s">
        <v>4</v>
      </c>
      <c r="C9" s="8" t="s">
        <v>12</v>
      </c>
      <c r="D9" s="9" t="s">
        <v>12</v>
      </c>
      <c r="E9" s="9" t="s">
        <v>12</v>
      </c>
      <c r="F9" s="9" t="s">
        <v>19</v>
      </c>
      <c r="G9" s="9" t="s">
        <v>19</v>
      </c>
      <c r="H9" s="9" t="s">
        <v>19</v>
      </c>
      <c r="I9" s="14" t="s">
        <v>12</v>
      </c>
      <c r="J9" s="14" t="s">
        <v>12</v>
      </c>
      <c r="K9" s="14" t="s">
        <v>12</v>
      </c>
      <c r="L9" s="14" t="s">
        <v>19</v>
      </c>
      <c r="M9" s="14" t="s">
        <v>19</v>
      </c>
      <c r="N9" s="15" t="s">
        <v>19</v>
      </c>
      <c r="S9" t="s">
        <v>65</v>
      </c>
      <c r="T9">
        <v>3</v>
      </c>
      <c r="V9" s="30" t="s">
        <v>59</v>
      </c>
      <c r="W9" s="31"/>
      <c r="X9" s="31">
        <f>X7</f>
        <v>47</v>
      </c>
    </row>
    <row r="10" spans="2:24" ht="16" x14ac:dyDescent="0.2">
      <c r="B10" s="4" t="s">
        <v>5</v>
      </c>
      <c r="C10" s="8" t="s">
        <v>13</v>
      </c>
      <c r="D10" s="9" t="s">
        <v>13</v>
      </c>
      <c r="E10" s="9" t="s">
        <v>13</v>
      </c>
      <c r="F10" s="9" t="s">
        <v>20</v>
      </c>
      <c r="G10" s="9" t="s">
        <v>20</v>
      </c>
      <c r="H10" s="9" t="s">
        <v>20</v>
      </c>
      <c r="I10" s="14" t="s">
        <v>13</v>
      </c>
      <c r="J10" s="14" t="s">
        <v>13</v>
      </c>
      <c r="K10" s="14" t="s">
        <v>13</v>
      </c>
      <c r="L10" s="14" t="s">
        <v>20</v>
      </c>
      <c r="M10" s="14" t="s">
        <v>20</v>
      </c>
      <c r="N10" s="15" t="s">
        <v>20</v>
      </c>
      <c r="V10" s="30" t="s">
        <v>60</v>
      </c>
      <c r="W10" s="31"/>
      <c r="X10" s="31">
        <f>X7*10</f>
        <v>470</v>
      </c>
    </row>
    <row r="11" spans="2:24" ht="16" x14ac:dyDescent="0.2">
      <c r="B11" s="4" t="s">
        <v>6</v>
      </c>
      <c r="C11" s="8" t="s">
        <v>14</v>
      </c>
      <c r="D11" s="9" t="s">
        <v>14</v>
      </c>
      <c r="E11" s="9" t="s">
        <v>14</v>
      </c>
      <c r="F11" s="9" t="s">
        <v>21</v>
      </c>
      <c r="G11" s="9" t="s">
        <v>21</v>
      </c>
      <c r="H11" s="9" t="s">
        <v>21</v>
      </c>
      <c r="I11" s="14" t="s">
        <v>14</v>
      </c>
      <c r="J11" s="14" t="s">
        <v>14</v>
      </c>
      <c r="K11" s="14" t="s">
        <v>14</v>
      </c>
      <c r="L11" s="14" t="s">
        <v>21</v>
      </c>
      <c r="M11" s="14" t="s">
        <v>21</v>
      </c>
      <c r="N11" s="15" t="s">
        <v>21</v>
      </c>
      <c r="S11" s="32" t="s">
        <v>61</v>
      </c>
      <c r="T11" s="32">
        <f>15*3</f>
        <v>45</v>
      </c>
      <c r="V11" s="30" t="s">
        <v>62</v>
      </c>
      <c r="W11" s="31"/>
      <c r="X11" s="31">
        <f>X7*3</f>
        <v>141</v>
      </c>
    </row>
    <row r="12" spans="2:24" ht="16" x14ac:dyDescent="0.2">
      <c r="B12" s="4" t="s">
        <v>7</v>
      </c>
      <c r="C12" s="8" t="s">
        <v>15</v>
      </c>
      <c r="D12" s="9" t="s">
        <v>15</v>
      </c>
      <c r="E12" s="9" t="s">
        <v>15</v>
      </c>
      <c r="F12" s="9" t="s">
        <v>22</v>
      </c>
      <c r="G12" s="9" t="s">
        <v>22</v>
      </c>
      <c r="H12" s="9" t="s">
        <v>22</v>
      </c>
      <c r="I12" s="14" t="s">
        <v>15</v>
      </c>
      <c r="J12" s="14" t="s">
        <v>15</v>
      </c>
      <c r="K12" s="14" t="s">
        <v>15</v>
      </c>
      <c r="L12" s="14" t="s">
        <v>22</v>
      </c>
      <c r="M12" s="14" t="s">
        <v>22</v>
      </c>
      <c r="N12" s="15" t="s">
        <v>22</v>
      </c>
      <c r="V12" s="33" t="s">
        <v>68</v>
      </c>
      <c r="X12">
        <f>SUM(X8:X11)</f>
        <v>705</v>
      </c>
    </row>
    <row r="13" spans="2:24" x14ac:dyDescent="0.2">
      <c r="B13" s="4" t="s">
        <v>8</v>
      </c>
      <c r="C13" s="8" t="s">
        <v>16</v>
      </c>
      <c r="D13" s="9" t="s">
        <v>16</v>
      </c>
      <c r="E13" s="9" t="s">
        <v>16</v>
      </c>
      <c r="F13" s="9"/>
      <c r="G13" s="9"/>
      <c r="H13" s="9"/>
      <c r="I13" s="14" t="s">
        <v>16</v>
      </c>
      <c r="J13" s="14" t="s">
        <v>16</v>
      </c>
      <c r="K13" s="14" t="s">
        <v>16</v>
      </c>
      <c r="L13" s="14"/>
      <c r="M13" s="14"/>
      <c r="N13" s="15"/>
    </row>
    <row r="14" spans="2:24" x14ac:dyDescent="0.2">
      <c r="B14" s="5" t="s">
        <v>9</v>
      </c>
      <c r="C14" s="10" t="s">
        <v>17</v>
      </c>
      <c r="D14" s="11" t="s">
        <v>17</v>
      </c>
      <c r="E14" s="11" t="s">
        <v>17</v>
      </c>
      <c r="F14" s="11"/>
      <c r="G14" s="11"/>
      <c r="H14" s="11"/>
      <c r="I14" s="16" t="s">
        <v>17</v>
      </c>
      <c r="J14" s="16" t="s">
        <v>17</v>
      </c>
      <c r="K14" s="16" t="s">
        <v>17</v>
      </c>
      <c r="L14" s="16"/>
      <c r="M14" s="16"/>
      <c r="N14" s="17"/>
    </row>
    <row r="15" spans="2:24" ht="16" x14ac:dyDescent="0.2">
      <c r="S15" t="s">
        <v>67</v>
      </c>
      <c r="V15" s="30" t="s">
        <v>55</v>
      </c>
      <c r="W15" s="31"/>
      <c r="X15" s="31">
        <v>45</v>
      </c>
    </row>
    <row r="16" spans="2:24" ht="16" x14ac:dyDescent="0.2">
      <c r="D16" s="9" t="s">
        <v>23</v>
      </c>
      <c r="I16" s="14" t="s">
        <v>23</v>
      </c>
      <c r="V16" s="30" t="s">
        <v>57</v>
      </c>
      <c r="W16" s="31" t="s">
        <v>63</v>
      </c>
      <c r="X16" s="31">
        <v>47</v>
      </c>
    </row>
    <row r="17" spans="2:24" ht="16" x14ac:dyDescent="0.2">
      <c r="C17" t="s">
        <v>24</v>
      </c>
      <c r="E17" s="18" t="s">
        <v>26</v>
      </c>
      <c r="J17" s="18" t="s">
        <v>29</v>
      </c>
      <c r="V17" s="30" t="s">
        <v>58</v>
      </c>
      <c r="W17" s="31"/>
      <c r="X17" s="31">
        <f>47*2</f>
        <v>94</v>
      </c>
    </row>
    <row r="18" spans="2:24" ht="16" x14ac:dyDescent="0.2">
      <c r="C18" t="s">
        <v>25</v>
      </c>
      <c r="E18" t="s">
        <v>43</v>
      </c>
      <c r="J18" t="s">
        <v>52</v>
      </c>
      <c r="K18" t="s">
        <v>53</v>
      </c>
      <c r="V18" s="30" t="s">
        <v>59</v>
      </c>
      <c r="W18" s="31"/>
      <c r="X18" s="31">
        <f>47*2</f>
        <v>94</v>
      </c>
    </row>
    <row r="19" spans="2:24" ht="16" x14ac:dyDescent="0.2">
      <c r="V19" s="30" t="s">
        <v>60</v>
      </c>
      <c r="W19" s="31"/>
      <c r="X19" s="31">
        <f>X16*10</f>
        <v>470</v>
      </c>
    </row>
    <row r="20" spans="2:24" ht="16" x14ac:dyDescent="0.2">
      <c r="V20" s="30" t="s">
        <v>62</v>
      </c>
      <c r="W20" s="31"/>
      <c r="X20" s="31">
        <f>141-94</f>
        <v>47</v>
      </c>
    </row>
    <row r="21" spans="2:24" ht="16" x14ac:dyDescent="0.2">
      <c r="V21" s="33" t="s">
        <v>68</v>
      </c>
      <c r="X21">
        <f>SUM(X17:X20)</f>
        <v>705</v>
      </c>
    </row>
    <row r="25" spans="2:24" x14ac:dyDescent="0.2">
      <c r="B25" t="s">
        <v>33</v>
      </c>
    </row>
    <row r="27" spans="2:24" x14ac:dyDescent="0.2">
      <c r="B27" t="s">
        <v>32</v>
      </c>
    </row>
    <row r="28" spans="2:24" x14ac:dyDescent="0.2">
      <c r="B28" s="19" t="s">
        <v>34</v>
      </c>
      <c r="C28" s="18" t="s">
        <v>35</v>
      </c>
      <c r="D28" s="18" t="s">
        <v>36</v>
      </c>
      <c r="E28" s="18" t="s">
        <v>37</v>
      </c>
      <c r="F28" s="18" t="s">
        <v>38</v>
      </c>
      <c r="G28" s="18" t="s">
        <v>39</v>
      </c>
      <c r="H28" s="20" t="s">
        <v>40</v>
      </c>
      <c r="I28" s="18" t="s">
        <v>41</v>
      </c>
      <c r="J28" s="18" t="s">
        <v>42</v>
      </c>
    </row>
    <row r="29" spans="2:24" x14ac:dyDescent="0.2">
      <c r="B29" s="26">
        <v>44691</v>
      </c>
      <c r="C29" s="18" t="s">
        <v>26</v>
      </c>
      <c r="D29" s="18" t="s">
        <v>27</v>
      </c>
      <c r="E29" s="21" t="s">
        <v>28</v>
      </c>
      <c r="F29" s="22">
        <v>5</v>
      </c>
      <c r="G29" s="18">
        <v>60</v>
      </c>
      <c r="H29" s="23">
        <v>5.8899199999999999E-3</v>
      </c>
      <c r="I29" s="24">
        <v>28</v>
      </c>
      <c r="J29" s="24">
        <v>93.57</v>
      </c>
    </row>
    <row r="30" spans="2:24" x14ac:dyDescent="0.2">
      <c r="B30" s="26">
        <v>44691</v>
      </c>
      <c r="C30" s="18" t="s">
        <v>29</v>
      </c>
      <c r="D30" s="18" t="s">
        <v>30</v>
      </c>
      <c r="E30" s="18" t="s">
        <v>31</v>
      </c>
      <c r="F30" s="22">
        <v>5</v>
      </c>
      <c r="G30" s="18">
        <v>60</v>
      </c>
      <c r="H30" s="23">
        <v>0.14724799999999999</v>
      </c>
      <c r="I30" s="24">
        <v>29</v>
      </c>
      <c r="J30" s="25">
        <v>95.11</v>
      </c>
    </row>
    <row r="31" spans="2:24" x14ac:dyDescent="0.2">
      <c r="B31" s="26">
        <v>44267</v>
      </c>
      <c r="C31" s="18" t="s">
        <v>43</v>
      </c>
      <c r="D31" s="18" t="s">
        <v>44</v>
      </c>
      <c r="E31" s="18" t="s">
        <v>45</v>
      </c>
      <c r="F31" s="18">
        <v>5</v>
      </c>
      <c r="G31" s="18">
        <v>60</v>
      </c>
      <c r="H31" s="20">
        <v>0.70135999999999998</v>
      </c>
      <c r="I31" s="27">
        <v>32</v>
      </c>
      <c r="J31" s="28">
        <v>0.94299999999999995</v>
      </c>
    </row>
    <row r="32" spans="2:24" x14ac:dyDescent="0.2">
      <c r="B32" s="26">
        <v>44273</v>
      </c>
      <c r="C32" s="24" t="s">
        <v>46</v>
      </c>
      <c r="D32" s="18" t="s">
        <v>47</v>
      </c>
      <c r="E32" s="18" t="s">
        <v>48</v>
      </c>
      <c r="F32" s="18">
        <v>5</v>
      </c>
      <c r="G32" s="18">
        <v>60</v>
      </c>
      <c r="H32" s="29">
        <v>5.4911999999999999E-3</v>
      </c>
      <c r="I32" s="27">
        <v>35</v>
      </c>
      <c r="J32" s="18">
        <v>100.99</v>
      </c>
    </row>
    <row r="33" spans="2:10" x14ac:dyDescent="0.2">
      <c r="B33" s="26">
        <v>44273</v>
      </c>
      <c r="C33" s="24" t="s">
        <v>49</v>
      </c>
      <c r="D33" s="18" t="s">
        <v>50</v>
      </c>
      <c r="E33" s="18" t="s">
        <v>51</v>
      </c>
      <c r="F33" s="18">
        <v>10</v>
      </c>
      <c r="G33" s="18">
        <v>60</v>
      </c>
      <c r="H33" s="20">
        <v>0.68640000000000001</v>
      </c>
      <c r="I33" s="27">
        <v>30</v>
      </c>
      <c r="J33" s="18">
        <v>92.15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Bennett</dc:creator>
  <cp:lastModifiedBy>Microsoft Office User</cp:lastModifiedBy>
  <dcterms:created xsi:type="dcterms:W3CDTF">2023-03-27T15:51:20Z</dcterms:created>
  <dcterms:modified xsi:type="dcterms:W3CDTF">2023-05-16T13:34:04Z</dcterms:modified>
</cp:coreProperties>
</file>