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3275" windowHeight="10605"/>
  </bookViews>
  <sheets>
    <sheet name="Sheet1" sheetId="6" r:id="rId1"/>
  </sheets>
  <calcPr calcId="145621"/>
</workbook>
</file>

<file path=xl/calcChain.xml><?xml version="1.0" encoding="utf-8"?>
<calcChain xmlns="http://schemas.openxmlformats.org/spreadsheetml/2006/main">
  <c r="AG20" i="6" l="1"/>
  <c r="AG55" i="6"/>
  <c r="AG60" i="6"/>
  <c r="AG84" i="6"/>
  <c r="X20" i="6"/>
  <c r="X23" i="6"/>
  <c r="X37" i="6"/>
  <c r="X55" i="6"/>
  <c r="X60" i="6"/>
  <c r="X66" i="6"/>
  <c r="X74" i="6"/>
  <c r="X80" i="6"/>
  <c r="W20" i="6"/>
  <c r="W23" i="6"/>
  <c r="W37" i="6"/>
  <c r="W55" i="6"/>
  <c r="W60" i="6"/>
  <c r="W66" i="6"/>
  <c r="W74" i="6"/>
  <c r="W80" i="6"/>
  <c r="U84" i="6"/>
  <c r="U85" i="6"/>
  <c r="U87" i="6" s="1"/>
  <c r="U90" i="6" s="1"/>
  <c r="T84" i="6"/>
  <c r="T85" i="6" s="1"/>
  <c r="T87" i="6" s="1"/>
  <c r="T90" i="6" s="1"/>
  <c r="M20" i="6"/>
  <c r="M23" i="6"/>
  <c r="M37" i="6"/>
  <c r="M55" i="6"/>
  <c r="M60" i="6"/>
  <c r="M66" i="6"/>
  <c r="M74" i="6"/>
  <c r="M80" i="6"/>
  <c r="M84" i="6"/>
  <c r="M85" i="6" s="1"/>
  <c r="M87" i="6" s="1"/>
  <c r="M90" i="6" s="1"/>
  <c r="X84" i="6" l="1"/>
  <c r="X85" i="6" s="1"/>
  <c r="X87" i="6" s="1"/>
  <c r="X90" i="6" s="1"/>
  <c r="W84" i="6"/>
  <c r="W85" i="6" s="1"/>
  <c r="W87" i="6" s="1"/>
  <c r="W90" i="6" s="1"/>
  <c r="AG85" i="6"/>
  <c r="AG87" i="6" s="1"/>
  <c r="AG90" i="6" s="1"/>
  <c r="AF55" i="6" l="1"/>
  <c r="AJ20" i="6" l="1"/>
  <c r="AJ23" i="6"/>
  <c r="AJ37" i="6"/>
  <c r="AJ55" i="6"/>
  <c r="AJ60" i="6"/>
  <c r="AJ66" i="6"/>
  <c r="AJ74" i="6"/>
  <c r="AJ80" i="6"/>
  <c r="I80" i="6"/>
  <c r="I74" i="6"/>
  <c r="I66" i="6"/>
  <c r="I60" i="6"/>
  <c r="I55" i="6"/>
  <c r="I37" i="6"/>
  <c r="I23" i="6"/>
  <c r="I20" i="6"/>
  <c r="AJ85" i="6" l="1"/>
  <c r="AJ84" i="6"/>
  <c r="I84" i="6"/>
  <c r="I85" i="6" s="1"/>
  <c r="I87" i="6" s="1"/>
  <c r="I90" i="6" s="1"/>
  <c r="AJ87" i="6" l="1"/>
  <c r="AJ90" i="6" s="1"/>
  <c r="N80" i="6" l="1"/>
  <c r="N74" i="6"/>
  <c r="N66" i="6"/>
  <c r="N60" i="6"/>
  <c r="N55" i="6"/>
  <c r="N37" i="6"/>
  <c r="N23" i="6"/>
  <c r="N20" i="6"/>
  <c r="L80" i="6"/>
  <c r="L74" i="6"/>
  <c r="L66" i="6"/>
  <c r="L60" i="6"/>
  <c r="L55" i="6"/>
  <c r="L37" i="6"/>
  <c r="L23" i="6"/>
  <c r="L20" i="6"/>
  <c r="J20" i="6"/>
  <c r="J23" i="6"/>
  <c r="J37" i="6"/>
  <c r="J55" i="6"/>
  <c r="J60" i="6"/>
  <c r="J66" i="6"/>
  <c r="J74" i="6"/>
  <c r="J80" i="6"/>
  <c r="AD23" i="6"/>
  <c r="AD37" i="6"/>
  <c r="AD55" i="6"/>
  <c r="AD74" i="6"/>
  <c r="AD66" i="6"/>
  <c r="R66" i="6"/>
  <c r="Q66" i="6"/>
  <c r="P66" i="6"/>
  <c r="H66" i="6"/>
  <c r="G66" i="6"/>
  <c r="A66" i="6"/>
  <c r="AF20" i="6"/>
  <c r="AF60" i="6"/>
  <c r="AF84" i="6" s="1"/>
  <c r="AA84" i="6"/>
  <c r="AA85" i="6" s="1"/>
  <c r="AA87" i="6" s="1"/>
  <c r="AA90" i="6" s="1"/>
  <c r="R20" i="6"/>
  <c r="R23" i="6"/>
  <c r="R37" i="6"/>
  <c r="R55" i="6"/>
  <c r="R60" i="6"/>
  <c r="R74" i="6"/>
  <c r="R80" i="6"/>
  <c r="Q20" i="6"/>
  <c r="Q23" i="6"/>
  <c r="Q37" i="6"/>
  <c r="Q55" i="6"/>
  <c r="Q60" i="6"/>
  <c r="Q74" i="6"/>
  <c r="Q80" i="6"/>
  <c r="P20" i="6"/>
  <c r="P23" i="6"/>
  <c r="P37" i="6"/>
  <c r="P55" i="6"/>
  <c r="P60" i="6"/>
  <c r="P74" i="6"/>
  <c r="P80" i="6"/>
  <c r="H20" i="6"/>
  <c r="H23" i="6"/>
  <c r="H37" i="6"/>
  <c r="H55" i="6"/>
  <c r="H60" i="6"/>
  <c r="H74" i="6"/>
  <c r="H80" i="6"/>
  <c r="G20" i="6"/>
  <c r="G23" i="6"/>
  <c r="G37" i="6"/>
  <c r="G55" i="6"/>
  <c r="G60" i="6"/>
  <c r="G74" i="6"/>
  <c r="G80" i="6"/>
  <c r="A20" i="6"/>
  <c r="A23" i="6"/>
  <c r="A37" i="6"/>
  <c r="A55" i="6"/>
  <c r="A60" i="6"/>
  <c r="A74" i="6"/>
  <c r="A80" i="6"/>
  <c r="AD84" i="6" l="1"/>
  <c r="L84" i="6"/>
  <c r="L85" i="6" s="1"/>
  <c r="L87" i="6" s="1"/>
  <c r="L90" i="6" s="1"/>
  <c r="N84" i="6"/>
  <c r="N85" i="6" s="1"/>
  <c r="N87" i="6" s="1"/>
  <c r="N90" i="6" s="1"/>
  <c r="A84" i="6"/>
  <c r="A85" i="6" s="1"/>
  <c r="A87" i="6" s="1"/>
  <c r="A90" i="6" s="1"/>
  <c r="G84" i="6"/>
  <c r="G85" i="6" s="1"/>
  <c r="G87" i="6" s="1"/>
  <c r="G90" i="6" s="1"/>
  <c r="Q84" i="6"/>
  <c r="Q85" i="6" s="1"/>
  <c r="Q87" i="6" s="1"/>
  <c r="Q90" i="6" s="1"/>
  <c r="J84" i="6"/>
  <c r="J85" i="6" s="1"/>
  <c r="J87" i="6" s="1"/>
  <c r="J90" i="6" s="1"/>
  <c r="R84" i="6"/>
  <c r="R85" i="6" s="1"/>
  <c r="R87" i="6" s="1"/>
  <c r="R90" i="6" s="1"/>
  <c r="AF85" i="6"/>
  <c r="AF87" i="6" s="1"/>
  <c r="AF90" i="6" s="1"/>
  <c r="AD85" i="6"/>
  <c r="AD87" i="6" s="1"/>
  <c r="AD90" i="6" s="1"/>
  <c r="P84" i="6"/>
  <c r="P85" i="6" s="1"/>
  <c r="P87" i="6" s="1"/>
  <c r="P90" i="6" s="1"/>
  <c r="H84" i="6"/>
  <c r="H85" i="6" s="1"/>
  <c r="H87" i="6" s="1"/>
  <c r="H90" i="6" s="1"/>
</calcChain>
</file>

<file path=xl/sharedStrings.xml><?xml version="1.0" encoding="utf-8"?>
<sst xmlns="http://schemas.openxmlformats.org/spreadsheetml/2006/main" count="235" uniqueCount="203">
  <si>
    <t>TOTAL</t>
  </si>
  <si>
    <t>Libertarian</t>
  </si>
  <si>
    <t>Republican</t>
  </si>
  <si>
    <t>Democratic</t>
  </si>
  <si>
    <t>VOTES</t>
  </si>
  <si>
    <t>CITY OR TOWNSHIP</t>
  </si>
  <si>
    <t>WARD AND PRECINCT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</si>
  <si>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</si>
  <si>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</si>
  <si>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</si>
  <si>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</t>
  </si>
  <si>
    <t>SECOND WARD</t>
  </si>
  <si>
    <t xml:space="preserve">                        TOTAL</t>
  </si>
  <si>
    <t>CHERRYVALE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</si>
  <si>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</si>
  <si>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</si>
  <si>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</si>
  <si>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</si>
  <si>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</si>
  <si>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</si>
  <si>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</si>
  <si>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</si>
  <si>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</si>
  <si>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</si>
  <si>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</si>
  <si>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</si>
  <si>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</si>
  <si>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</si>
  <si>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</si>
  <si>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</si>
  <si>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</si>
  <si>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</si>
  <si>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TYRO PRECINCT</t>
  </si>
  <si>
    <t>CANEY TWP. TOTALS</t>
  </si>
  <si>
    <t>CHEROKEE</t>
  </si>
  <si>
    <t>CHERRY</t>
  </si>
  <si>
    <t>DRUM CREEK</t>
  </si>
  <si>
    <t>FAWN CREEK</t>
  </si>
  <si>
    <t>DEARING PRECINCT</t>
  </si>
  <si>
    <t>FAWN CREEK TWP. TOTALS</t>
  </si>
  <si>
    <t xml:space="preserve">INDEPENDENCE </t>
  </si>
  <si>
    <t>INDEPENDENCE TWP. TOTALS</t>
  </si>
  <si>
    <t>LIBERTY</t>
  </si>
  <si>
    <t>LOUISBURG</t>
  </si>
  <si>
    <t>PARKER</t>
  </si>
  <si>
    <t>PARKER TWP. TOTALS</t>
  </si>
  <si>
    <t>RUTLAND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</si>
  <si>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</si>
  <si>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</si>
  <si>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</si>
  <si>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r>
      <t xml:space="preserve">                            </t>
    </r>
    <r>
      <rPr>
        <b/>
        <sz val="10"/>
        <rFont val="Arial"/>
        <family val="2"/>
      </rPr>
      <t>GRAND TOTAL</t>
    </r>
  </si>
  <si>
    <t>GRAND TOTAL WITH PROVISIONALS</t>
  </si>
  <si>
    <t xml:space="preserve">                                      TOTAL</t>
  </si>
  <si>
    <t>PROVISIONAL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</si>
  <si>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</si>
  <si>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</si>
  <si>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</si>
  <si>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</si>
  <si>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</si>
  <si>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</si>
  <si>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</si>
  <si>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</si>
  <si>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>SECOND WARD/PRECINCT TWO</t>
  </si>
  <si>
    <t>THIRD WARD/PRECINCT TWO EXCLAVE</t>
  </si>
  <si>
    <t>FIFTH WARD/PRECINCT ONE</t>
  </si>
  <si>
    <t>FIFTH WARD/PRECINCT TWO</t>
  </si>
  <si>
    <t>SIXTH WARD/PRECINCT ONE H11</t>
  </si>
  <si>
    <t>SIXTH WARD/PRECINCT ONE H12</t>
  </si>
  <si>
    <t>SIXTH WARD/PRECINCT TWO H11</t>
  </si>
  <si>
    <t>SIXTH WARD/PRECINCT TWO H11A</t>
  </si>
  <si>
    <t>SIXTH WARD/PRECINCT TWO H12A</t>
  </si>
  <si>
    <t>FIRST PRECINCT H11</t>
  </si>
  <si>
    <t>FIRST PRECINCT H12</t>
  </si>
  <si>
    <t>FIRST PRECINCT ENCLAVE H12</t>
  </si>
  <si>
    <t>SECOND PRECINCT PART A H12</t>
  </si>
  <si>
    <t>SECOND PRECINCT PART C H11</t>
  </si>
  <si>
    <t>SECOND PRECINCT ENCLAVE H11</t>
  </si>
  <si>
    <t>HAND COUNTED</t>
  </si>
  <si>
    <t xml:space="preserve">SYCAMORE          </t>
  </si>
  <si>
    <t xml:space="preserve">                                   </t>
  </si>
  <si>
    <t>2ND DISTRICT</t>
  </si>
  <si>
    <t xml:space="preserve">                  STATE SENATOR</t>
  </si>
  <si>
    <r>
      <t xml:space="preserve">             </t>
    </r>
    <r>
      <rPr>
        <b/>
        <sz val="11"/>
        <rFont val="Arial"/>
        <family val="2"/>
      </rPr>
      <t>7TH DISTRICT</t>
    </r>
  </si>
  <si>
    <t xml:space="preserve">     14TH DIST., DIV. 3</t>
  </si>
  <si>
    <t>FIRST WARD/PRECINCT TWO EXC B H12</t>
  </si>
  <si>
    <t>SECOND WARD/PRECINCT TWO EXC C H12</t>
  </si>
  <si>
    <t xml:space="preserve">SIXTH WARD/PRECINCT TWO H12 </t>
  </si>
  <si>
    <t>FIRST PRECINCT PART A H11 - PARK</t>
  </si>
  <si>
    <t>SECOND PRECINCT PART B H12</t>
  </si>
  <si>
    <t xml:space="preserve">                 US SENATOR</t>
  </si>
  <si>
    <t xml:space="preserve">            U S REPRESENTATIVE</t>
  </si>
  <si>
    <t xml:space="preserve">                         14TH DISTRICT</t>
  </si>
  <si>
    <t xml:space="preserve">     STATE SENATOR</t>
  </si>
  <si>
    <t xml:space="preserve">                      15TH DISTRICT</t>
  </si>
  <si>
    <t xml:space="preserve">           STATE REP</t>
  </si>
  <si>
    <t xml:space="preserve">          STATE REP</t>
  </si>
  <si>
    <t xml:space="preserve">          11TH DISTRICT</t>
  </si>
  <si>
    <t xml:space="preserve">          12TH DISTRICT</t>
  </si>
  <si>
    <t>DISTRICT COURT JUDGE</t>
  </si>
  <si>
    <t xml:space="preserve">                                                2016 General - November 8, 2016</t>
  </si>
  <si>
    <t>VTD</t>
  </si>
  <si>
    <t>CODE</t>
  </si>
  <si>
    <t>00001A</t>
  </si>
  <si>
    <t>00001B</t>
  </si>
  <si>
    <t>00001C</t>
  </si>
  <si>
    <t>000020</t>
  </si>
  <si>
    <t>900030</t>
  </si>
  <si>
    <t>000030</t>
  </si>
  <si>
    <t>000040</t>
  </si>
  <si>
    <t>000090</t>
  </si>
  <si>
    <t>000100</t>
  </si>
  <si>
    <t>000110</t>
  </si>
  <si>
    <t>000120</t>
  </si>
  <si>
    <t>000130</t>
  </si>
  <si>
    <t>000140</t>
  </si>
  <si>
    <t>000150</t>
  </si>
  <si>
    <t>000160</t>
  </si>
  <si>
    <t>000170</t>
  </si>
  <si>
    <t>000180</t>
  </si>
  <si>
    <t>000190</t>
  </si>
  <si>
    <t>000200</t>
  </si>
  <si>
    <t>000210</t>
  </si>
  <si>
    <t>000220</t>
  </si>
  <si>
    <t>000230</t>
  </si>
  <si>
    <t>000270</t>
  </si>
  <si>
    <t>000280</t>
  </si>
  <si>
    <t>000290</t>
  </si>
  <si>
    <t>000300</t>
  </si>
  <si>
    <t>000310</t>
  </si>
  <si>
    <t>00032A</t>
  </si>
  <si>
    <t>00032B</t>
  </si>
  <si>
    <t>000330</t>
  </si>
  <si>
    <t>000340</t>
  </si>
  <si>
    <t>000350</t>
  </si>
  <si>
    <t>000360</t>
  </si>
  <si>
    <t>120020</t>
  </si>
  <si>
    <t>120030</t>
  </si>
  <si>
    <t>120040</t>
  </si>
  <si>
    <t>12004A</t>
  </si>
  <si>
    <t>120050</t>
  </si>
  <si>
    <t>12005A</t>
  </si>
  <si>
    <t>000050</t>
  </si>
  <si>
    <t>000060</t>
  </si>
  <si>
    <t>000070</t>
  </si>
  <si>
    <t>000080</t>
  </si>
  <si>
    <t>000240</t>
  </si>
  <si>
    <t>000250</t>
  </si>
  <si>
    <t>000260</t>
  </si>
  <si>
    <t>900050</t>
  </si>
  <si>
    <t>120060</t>
  </si>
  <si>
    <t>120070</t>
  </si>
  <si>
    <t>120080</t>
  </si>
  <si>
    <t>120090</t>
  </si>
  <si>
    <t>00040C</t>
  </si>
  <si>
    <t>000410</t>
  </si>
  <si>
    <t>000420</t>
  </si>
  <si>
    <t>000430</t>
  </si>
  <si>
    <t>00044A</t>
  </si>
  <si>
    <t>00044B</t>
  </si>
  <si>
    <t>000450</t>
  </si>
  <si>
    <t>120100</t>
  </si>
  <si>
    <t>000470</t>
  </si>
  <si>
    <t>Independent</t>
  </si>
  <si>
    <t>Hillary Rodham Clinton/</t>
  </si>
  <si>
    <t>Timothy Michael Kaine</t>
  </si>
  <si>
    <t>Jill Stein/</t>
  </si>
  <si>
    <t>Gary Johnson/</t>
  </si>
  <si>
    <t>Donald J. Trump/</t>
  </si>
  <si>
    <t>Michael R. Pence</t>
  </si>
  <si>
    <t xml:space="preserve">                             PRESIDENT / VICE PRESIDENT</t>
  </si>
  <si>
    <t>Patrick</t>
  </si>
  <si>
    <t>Wiesner</t>
  </si>
  <si>
    <t>Robert D.</t>
  </si>
  <si>
    <t>Garrard</t>
  </si>
  <si>
    <t>Jerry</t>
  </si>
  <si>
    <t>Moran</t>
  </si>
  <si>
    <t>Britani</t>
  </si>
  <si>
    <t>Potter</t>
  </si>
  <si>
    <t>James Houston</t>
  </si>
  <si>
    <t>Bales</t>
  </si>
  <si>
    <t>Lynn</t>
  </si>
  <si>
    <t>Jenkins</t>
  </si>
  <si>
    <t>Mark</t>
  </si>
  <si>
    <t>Pringle</t>
  </si>
  <si>
    <t>Bruce</t>
  </si>
  <si>
    <t>Givens</t>
  </si>
  <si>
    <t>Chuck</t>
  </si>
  <si>
    <t>Schmidt</t>
  </si>
  <si>
    <t>Dan</t>
  </si>
  <si>
    <t>Goddard</t>
  </si>
  <si>
    <t>Richard J</t>
  </si>
  <si>
    <t>Proehl</t>
  </si>
  <si>
    <t>Jim</t>
  </si>
  <si>
    <t>Kelly</t>
  </si>
  <si>
    <t>Jean Kurtis</t>
  </si>
  <si>
    <t>Schodorf</t>
  </si>
  <si>
    <t>Doug</t>
  </si>
  <si>
    <t>Blex</t>
  </si>
  <si>
    <t>Jeffrey W.</t>
  </si>
  <si>
    <t>Gettler</t>
  </si>
  <si>
    <t>Ajamu Baraka</t>
  </si>
  <si>
    <t>Bill Weld</t>
  </si>
  <si>
    <t>PROV. HAND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</si>
</sst>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2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1" fillId="2" borderId="0" xfId="0" applyFont="1" applyFill="1"/>
    <xf numFmtId="0" fontId="8" fillId="2" borderId="0" xfId="0" applyFont="1" applyFill="1"/>
    <xf numFmtId="49" fontId="0" fillId="0" borderId="0" xfId="0" applyNumberFormat="1"/>
    <xf numFmtId="49" fontId="6" fillId="0" borderId="0" xfId="0" applyNumberFormat="1" applyFont="1" applyAlignment="1">
      <alignment horizontal="center"/>
    </xf>
    <xf numFmtId="49" fontId="9" fillId="0" borderId="0" xfId="0" applyNumberFormat="1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0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9.5703125" customWidth="1"/>
    <col min="2" max="2" width="7.42578125" style="32" customWidth="1"/>
    <col min="3" max="3" width="23.7109375" customWidth="1"/>
    <col min="4" max="4" width="3.28515625" customWidth="1"/>
    <col min="5" max="5" width="39" customWidth="1"/>
    <col min="6" max="6" width="1.7109375" customWidth="1"/>
    <col min="7" max="7" width="22" customWidth="1"/>
    <col min="8" max="9" width="12.5703125" customWidth="1"/>
    <col min="10" max="10" width="17" customWidth="1"/>
    <col min="11" max="11" width="1.7109375" customWidth="1"/>
    <col min="12" max="14" width="12.5703125" customWidth="1"/>
    <col min="15" max="15" width="1.7109375" customWidth="1"/>
    <col min="16" max="16" width="12.5703125" customWidth="1"/>
    <col min="17" max="17" width="13.42578125" customWidth="1"/>
    <col min="18" max="18" width="12.5703125" customWidth="1"/>
    <col min="19" max="19" width="1.7109375" customWidth="1"/>
    <col min="20" max="21" width="12.5703125" customWidth="1"/>
    <col min="22" max="22" width="1.7109375" customWidth="1"/>
    <col min="23" max="24" width="12.5703125" customWidth="1"/>
    <col min="25" max="25" width="1.7109375" customWidth="1"/>
    <col min="26" max="27" width="12.5703125" customWidth="1"/>
    <col min="28" max="28" width="1.7109375" customWidth="1"/>
    <col min="29" max="30" width="12.5703125" customWidth="1"/>
    <col min="31" max="31" width="1.7109375" customWidth="1"/>
    <col min="32" max="33" width="12.5703125" customWidth="1"/>
    <col min="34" max="34" width="1.7109375" customWidth="1"/>
    <col min="35" max="35" width="12.5703125" customWidth="1"/>
    <col min="36" max="36" width="14.5703125" customWidth="1"/>
    <col min="37" max="37" width="1.7109375" customWidth="1"/>
  </cols>
  <sheetData>
    <row r="1" spans="1:37" ht="15.75" x14ac:dyDescent="0.25">
      <c r="A1" s="1" t="s">
        <v>99</v>
      </c>
      <c r="C1" s="2"/>
      <c r="F1" s="20"/>
      <c r="G1" s="2" t="s">
        <v>169</v>
      </c>
      <c r="H1" s="3"/>
      <c r="I1" s="3"/>
      <c r="J1" s="3"/>
      <c r="K1" s="18"/>
      <c r="L1" s="2" t="s">
        <v>89</v>
      </c>
      <c r="M1" s="22"/>
      <c r="N1" s="22"/>
      <c r="O1" s="18"/>
      <c r="P1" s="2" t="s">
        <v>90</v>
      </c>
      <c r="S1" s="25"/>
      <c r="T1" s="1" t="s">
        <v>81</v>
      </c>
      <c r="V1" s="20"/>
      <c r="W1" s="5" t="s">
        <v>92</v>
      </c>
      <c r="Y1" s="20"/>
      <c r="Z1" s="2" t="s">
        <v>94</v>
      </c>
      <c r="AA1" s="1"/>
      <c r="AB1" s="20"/>
      <c r="AC1" s="2" t="s">
        <v>95</v>
      </c>
      <c r="AD1" s="5"/>
      <c r="AE1" s="20"/>
      <c r="AF1" s="14" t="s">
        <v>95</v>
      </c>
      <c r="AH1" s="20"/>
      <c r="AI1" s="4" t="s">
        <v>98</v>
      </c>
      <c r="AK1" s="20"/>
    </row>
    <row r="2" spans="1:37" ht="15.75" x14ac:dyDescent="0.25">
      <c r="F2" s="20"/>
      <c r="K2" s="19"/>
      <c r="O2" s="19"/>
      <c r="P2" s="7" t="s">
        <v>79</v>
      </c>
      <c r="Q2" s="4" t="s">
        <v>80</v>
      </c>
      <c r="R2" s="4"/>
      <c r="S2" s="26"/>
      <c r="T2" s="13" t="s">
        <v>91</v>
      </c>
      <c r="U2" s="4"/>
      <c r="V2" s="26"/>
      <c r="W2" s="13" t="s">
        <v>93</v>
      </c>
      <c r="X2" s="4"/>
      <c r="Y2" s="26"/>
      <c r="Z2" t="s">
        <v>82</v>
      </c>
      <c r="AA2" s="2"/>
      <c r="AB2" s="26"/>
      <c r="AC2" s="4" t="s">
        <v>96</v>
      </c>
      <c r="AD2" s="2"/>
      <c r="AE2" s="26"/>
      <c r="AF2" s="4" t="s">
        <v>97</v>
      </c>
      <c r="AG2" s="4"/>
      <c r="AH2" s="26"/>
      <c r="AI2" s="4" t="s">
        <v>83</v>
      </c>
      <c r="AJ2" s="4"/>
      <c r="AK2" s="26"/>
    </row>
    <row r="3" spans="1:37" x14ac:dyDescent="0.2">
      <c r="F3" s="20"/>
      <c r="G3" s="6" t="s">
        <v>163</v>
      </c>
      <c r="H3" s="6" t="s">
        <v>165</v>
      </c>
      <c r="I3" s="6" t="s">
        <v>166</v>
      </c>
      <c r="J3" s="6" t="s">
        <v>167</v>
      </c>
      <c r="K3" s="19"/>
      <c r="L3" s="23" t="s">
        <v>170</v>
      </c>
      <c r="M3" s="23" t="s">
        <v>172</v>
      </c>
      <c r="N3" s="23" t="s">
        <v>174</v>
      </c>
      <c r="O3" s="19"/>
      <c r="P3" s="6" t="s">
        <v>176</v>
      </c>
      <c r="Q3" s="23" t="s">
        <v>178</v>
      </c>
      <c r="R3" s="6" t="s">
        <v>180</v>
      </c>
      <c r="S3" s="19"/>
      <c r="T3" s="6" t="s">
        <v>182</v>
      </c>
      <c r="U3" s="6" t="s">
        <v>184</v>
      </c>
      <c r="V3" s="19"/>
      <c r="W3" s="6" t="s">
        <v>186</v>
      </c>
      <c r="X3" s="6" t="s">
        <v>188</v>
      </c>
      <c r="Y3" s="19"/>
      <c r="Z3" s="8"/>
      <c r="AA3" s="6" t="s">
        <v>190</v>
      </c>
      <c r="AB3" s="19"/>
      <c r="AC3" s="6"/>
      <c r="AD3" s="6" t="s">
        <v>192</v>
      </c>
      <c r="AE3" s="28"/>
      <c r="AF3" s="6" t="s">
        <v>194</v>
      </c>
      <c r="AG3" s="6" t="s">
        <v>196</v>
      </c>
      <c r="AH3" s="28"/>
      <c r="AI3" s="6"/>
      <c r="AJ3" s="15" t="s">
        <v>198</v>
      </c>
      <c r="AK3" s="28"/>
    </row>
    <row r="4" spans="1:37" x14ac:dyDescent="0.2">
      <c r="F4" s="20"/>
      <c r="G4" s="6" t="s">
        <v>164</v>
      </c>
      <c r="H4" s="6" t="s">
        <v>200</v>
      </c>
      <c r="I4" s="6" t="s">
        <v>201</v>
      </c>
      <c r="J4" s="6" t="s">
        <v>168</v>
      </c>
      <c r="K4" s="19"/>
      <c r="L4" s="23" t="s">
        <v>171</v>
      </c>
      <c r="M4" s="23" t="s">
        <v>173</v>
      </c>
      <c r="N4" s="23" t="s">
        <v>175</v>
      </c>
      <c r="O4" s="19"/>
      <c r="P4" s="6" t="s">
        <v>177</v>
      </c>
      <c r="Q4" s="6" t="s">
        <v>179</v>
      </c>
      <c r="R4" s="6" t="s">
        <v>181</v>
      </c>
      <c r="S4" s="19"/>
      <c r="T4" s="6" t="s">
        <v>183</v>
      </c>
      <c r="U4" s="6" t="s">
        <v>185</v>
      </c>
      <c r="V4" s="19"/>
      <c r="W4" s="6" t="s">
        <v>187</v>
      </c>
      <c r="X4" s="6" t="s">
        <v>189</v>
      </c>
      <c r="Y4" s="19"/>
      <c r="Z4" s="8"/>
      <c r="AA4" s="6" t="s">
        <v>191</v>
      </c>
      <c r="AB4" s="19"/>
      <c r="AC4" s="6"/>
      <c r="AD4" s="6" t="s">
        <v>193</v>
      </c>
      <c r="AE4" s="28"/>
      <c r="AF4" s="6" t="s">
        <v>195</v>
      </c>
      <c r="AG4" s="6" t="s">
        <v>197</v>
      </c>
      <c r="AH4" s="28"/>
      <c r="AI4" s="6"/>
      <c r="AJ4" s="17" t="s">
        <v>199</v>
      </c>
      <c r="AK4" s="28"/>
    </row>
    <row r="5" spans="1:37" x14ac:dyDescent="0.2">
      <c r="A5" s="9" t="s">
        <v>0</v>
      </c>
      <c r="B5" s="33" t="s">
        <v>100</v>
      </c>
      <c r="F5" s="20"/>
      <c r="G5" s="6" t="s">
        <v>3</v>
      </c>
      <c r="H5" s="6" t="s">
        <v>162</v>
      </c>
      <c r="I5" s="6" t="s">
        <v>1</v>
      </c>
      <c r="J5" s="6" t="s">
        <v>2</v>
      </c>
      <c r="K5" s="19"/>
      <c r="L5" s="6" t="s">
        <v>3</v>
      </c>
      <c r="M5" s="6" t="s">
        <v>1</v>
      </c>
      <c r="N5" s="6" t="s">
        <v>2</v>
      </c>
      <c r="O5" s="19"/>
      <c r="P5" s="6" t="s">
        <v>3</v>
      </c>
      <c r="Q5" s="6" t="s">
        <v>1</v>
      </c>
      <c r="R5" s="6" t="s">
        <v>2</v>
      </c>
      <c r="S5" s="19"/>
      <c r="T5" s="6" t="s">
        <v>3</v>
      </c>
      <c r="U5" s="6" t="s">
        <v>2</v>
      </c>
      <c r="V5" s="19"/>
      <c r="W5" s="6" t="s">
        <v>3</v>
      </c>
      <c r="X5" s="6" t="s">
        <v>2</v>
      </c>
      <c r="Y5" s="19"/>
      <c r="Z5" s="6"/>
      <c r="AA5" s="6" t="s">
        <v>2</v>
      </c>
      <c r="AB5" s="19"/>
      <c r="AC5" s="6"/>
      <c r="AD5" s="6" t="s">
        <v>2</v>
      </c>
      <c r="AE5" s="28"/>
      <c r="AF5" s="6" t="s">
        <v>3</v>
      </c>
      <c r="AG5" s="6" t="s">
        <v>2</v>
      </c>
      <c r="AH5" s="28"/>
      <c r="AJ5" s="6" t="s">
        <v>2</v>
      </c>
      <c r="AK5" s="28"/>
    </row>
    <row r="6" spans="1:37" ht="15.75" x14ac:dyDescent="0.25">
      <c r="A6" s="9" t="s">
        <v>4</v>
      </c>
      <c r="B6" s="33" t="s">
        <v>101</v>
      </c>
      <c r="C6" s="2" t="s">
        <v>5</v>
      </c>
      <c r="E6" s="2" t="s">
        <v>6</v>
      </c>
      <c r="F6" s="30"/>
      <c r="K6" s="20"/>
      <c r="L6" s="24"/>
      <c r="M6" s="24"/>
      <c r="N6" s="24"/>
      <c r="O6" s="20"/>
      <c r="R6" s="7"/>
      <c r="S6" s="20"/>
      <c r="V6" s="20"/>
      <c r="Y6" s="20"/>
      <c r="AB6" s="20"/>
      <c r="AE6" s="20"/>
      <c r="AH6" s="20"/>
      <c r="AK6" s="20"/>
    </row>
    <row r="7" spans="1:37" x14ac:dyDescent="0.2">
      <c r="A7" s="9" t="s">
        <v>7</v>
      </c>
      <c r="F7" s="20"/>
      <c r="K7" s="20"/>
      <c r="L7" s="24"/>
      <c r="M7" s="24"/>
      <c r="N7" s="24"/>
      <c r="O7" s="20"/>
      <c r="S7" s="20"/>
      <c r="V7" s="20"/>
      <c r="W7" s="6"/>
      <c r="Y7" s="20"/>
      <c r="AB7" s="20"/>
      <c r="AE7" s="20"/>
      <c r="AH7" s="20"/>
      <c r="AK7" s="20"/>
    </row>
    <row r="8" spans="1:37" x14ac:dyDescent="0.2">
      <c r="F8" s="20"/>
      <c r="K8" s="20"/>
      <c r="L8" s="24"/>
      <c r="M8" s="24"/>
      <c r="N8" s="24"/>
      <c r="O8" s="20"/>
      <c r="S8" s="20"/>
      <c r="V8" s="20"/>
      <c r="Y8" s="20"/>
      <c r="AB8" s="20"/>
      <c r="AE8" s="20"/>
      <c r="AH8" s="20"/>
      <c r="AK8" s="20"/>
    </row>
    <row r="9" spans="1:37" x14ac:dyDescent="0.2">
      <c r="A9" s="9"/>
      <c r="C9" t="s">
        <v>8</v>
      </c>
      <c r="F9" s="20"/>
      <c r="G9" s="16"/>
      <c r="H9" s="9"/>
      <c r="I9" s="9"/>
      <c r="K9" s="20"/>
      <c r="L9" s="24"/>
      <c r="M9" s="24"/>
      <c r="N9" s="24"/>
      <c r="O9" s="20"/>
      <c r="S9" s="20"/>
      <c r="V9" s="20"/>
      <c r="W9" s="6"/>
      <c r="Y9" s="20"/>
      <c r="AA9" s="8"/>
      <c r="AB9" s="20"/>
      <c r="AE9" s="20"/>
      <c r="AH9" s="20"/>
      <c r="AI9" s="9"/>
      <c r="AK9" s="20"/>
    </row>
    <row r="10" spans="1:37" x14ac:dyDescent="0.2">
      <c r="A10" s="9">
        <v>173</v>
      </c>
      <c r="B10" s="34" t="s">
        <v>102</v>
      </c>
      <c r="C10" t="s">
        <v>9</v>
      </c>
      <c r="E10" t="s">
        <v>54</v>
      </c>
      <c r="F10" s="20"/>
      <c r="G10" s="9">
        <v>26</v>
      </c>
      <c r="H10" s="9">
        <v>1</v>
      </c>
      <c r="I10" s="9">
        <v>5</v>
      </c>
      <c r="J10" s="9">
        <v>137</v>
      </c>
      <c r="K10" s="21"/>
      <c r="L10" s="9">
        <v>29</v>
      </c>
      <c r="M10" s="9">
        <v>12</v>
      </c>
      <c r="N10" s="9">
        <v>128</v>
      </c>
      <c r="O10" s="21"/>
      <c r="P10" s="9">
        <v>25</v>
      </c>
      <c r="Q10" s="9">
        <v>7</v>
      </c>
      <c r="R10" s="9">
        <v>138</v>
      </c>
      <c r="S10" s="21"/>
      <c r="T10" s="9"/>
      <c r="U10" s="9"/>
      <c r="V10" s="21"/>
      <c r="W10" s="9">
        <v>46</v>
      </c>
      <c r="X10" s="9">
        <v>122</v>
      </c>
      <c r="Y10" s="21"/>
      <c r="Z10" s="9"/>
      <c r="AA10" s="9"/>
      <c r="AB10" s="20"/>
      <c r="AC10" s="9"/>
      <c r="AD10" s="9"/>
      <c r="AE10" s="20"/>
      <c r="AF10" s="9">
        <v>41</v>
      </c>
      <c r="AG10" s="9">
        <v>129</v>
      </c>
      <c r="AH10" s="20"/>
      <c r="AI10" s="9"/>
      <c r="AJ10" s="9">
        <v>152</v>
      </c>
      <c r="AK10" s="20"/>
    </row>
    <row r="11" spans="1:37" x14ac:dyDescent="0.2">
      <c r="A11" s="9">
        <v>1</v>
      </c>
      <c r="B11" s="34" t="s">
        <v>102</v>
      </c>
      <c r="E11" t="s">
        <v>55</v>
      </c>
      <c r="F11" s="20"/>
      <c r="G11" s="9">
        <v>0</v>
      </c>
      <c r="H11" s="9">
        <v>0</v>
      </c>
      <c r="I11" s="9">
        <v>0</v>
      </c>
      <c r="J11" s="9">
        <v>1</v>
      </c>
      <c r="K11" s="21"/>
      <c r="L11" s="9">
        <v>0</v>
      </c>
      <c r="M11" s="9">
        <v>0</v>
      </c>
      <c r="N11" s="9">
        <v>1</v>
      </c>
      <c r="O11" s="21"/>
      <c r="P11" s="9">
        <v>0</v>
      </c>
      <c r="Q11" s="9">
        <v>0</v>
      </c>
      <c r="R11" s="9">
        <v>1</v>
      </c>
      <c r="S11" s="21"/>
      <c r="T11" s="9"/>
      <c r="U11" s="9"/>
      <c r="V11" s="21"/>
      <c r="W11" s="9">
        <v>1</v>
      </c>
      <c r="X11" s="9">
        <v>0</v>
      </c>
      <c r="Y11" s="21"/>
      <c r="Z11" s="9"/>
      <c r="AA11" s="9"/>
      <c r="AB11" s="20"/>
      <c r="AC11" s="9"/>
      <c r="AD11" s="9"/>
      <c r="AE11" s="20"/>
      <c r="AF11" s="9">
        <v>0</v>
      </c>
      <c r="AG11" s="9">
        <v>1</v>
      </c>
      <c r="AH11" s="20"/>
      <c r="AI11" s="9"/>
      <c r="AJ11" s="9">
        <v>1</v>
      </c>
      <c r="AK11" s="20"/>
    </row>
    <row r="12" spans="1:37" x14ac:dyDescent="0.2">
      <c r="A12" s="9">
        <v>0</v>
      </c>
      <c r="B12" s="34" t="s">
        <v>103</v>
      </c>
      <c r="E12" t="s">
        <v>56</v>
      </c>
      <c r="F12" s="20"/>
      <c r="G12" s="9">
        <v>0</v>
      </c>
      <c r="H12" s="9">
        <v>0</v>
      </c>
      <c r="I12" s="9">
        <v>0</v>
      </c>
      <c r="J12" s="9">
        <v>0</v>
      </c>
      <c r="K12" s="21"/>
      <c r="L12" s="9">
        <v>0</v>
      </c>
      <c r="M12" s="9">
        <v>0</v>
      </c>
      <c r="N12" s="9">
        <v>0</v>
      </c>
      <c r="O12" s="21"/>
      <c r="P12" s="9">
        <v>0</v>
      </c>
      <c r="Q12" s="9">
        <v>0</v>
      </c>
      <c r="R12" s="9">
        <v>0</v>
      </c>
      <c r="S12" s="21"/>
      <c r="T12" s="9"/>
      <c r="U12" s="9"/>
      <c r="V12" s="21"/>
      <c r="W12" s="9">
        <v>0</v>
      </c>
      <c r="X12" s="9">
        <v>0</v>
      </c>
      <c r="Y12" s="21"/>
      <c r="Z12" s="9"/>
      <c r="AA12" s="9"/>
      <c r="AB12" s="20"/>
      <c r="AC12" s="9"/>
      <c r="AD12" s="9"/>
      <c r="AE12" s="20"/>
      <c r="AF12" s="9">
        <v>0</v>
      </c>
      <c r="AG12" s="9">
        <v>0</v>
      </c>
      <c r="AH12" s="20"/>
      <c r="AI12" s="9"/>
      <c r="AJ12" s="9">
        <v>0</v>
      </c>
      <c r="AK12" s="20"/>
    </row>
    <row r="13" spans="1:37" x14ac:dyDescent="0.2">
      <c r="A13" s="9">
        <v>0</v>
      </c>
      <c r="B13" s="34" t="s">
        <v>104</v>
      </c>
      <c r="E13" t="s">
        <v>84</v>
      </c>
      <c r="F13" s="20"/>
      <c r="G13" s="9">
        <v>0</v>
      </c>
      <c r="H13" s="9">
        <v>0</v>
      </c>
      <c r="I13" s="9">
        <v>0</v>
      </c>
      <c r="J13" s="9">
        <v>0</v>
      </c>
      <c r="K13" s="21"/>
      <c r="L13" s="9">
        <v>0</v>
      </c>
      <c r="M13" s="9">
        <v>0</v>
      </c>
      <c r="N13" s="9">
        <v>0</v>
      </c>
      <c r="O13" s="21"/>
      <c r="P13" s="9">
        <v>0</v>
      </c>
      <c r="Q13" s="9">
        <v>0</v>
      </c>
      <c r="R13" s="9">
        <v>0</v>
      </c>
      <c r="S13" s="21"/>
      <c r="T13" s="9"/>
      <c r="U13" s="9"/>
      <c r="V13" s="21"/>
      <c r="W13" s="9">
        <v>0</v>
      </c>
      <c r="X13" s="9">
        <v>0</v>
      </c>
      <c r="Y13" s="21"/>
      <c r="Z13" s="9"/>
      <c r="AA13" s="9"/>
      <c r="AB13" s="20"/>
      <c r="AC13" s="9"/>
      <c r="AD13" s="9"/>
      <c r="AE13" s="20"/>
      <c r="AF13" s="9">
        <v>0</v>
      </c>
      <c r="AG13" s="9">
        <v>0</v>
      </c>
      <c r="AH13" s="20"/>
      <c r="AI13" s="9"/>
      <c r="AJ13" s="9">
        <v>0</v>
      </c>
      <c r="AK13" s="20"/>
    </row>
    <row r="14" spans="1:37" x14ac:dyDescent="0.2">
      <c r="A14" s="9">
        <v>129</v>
      </c>
      <c r="B14" s="34" t="s">
        <v>105</v>
      </c>
      <c r="E14" t="s">
        <v>57</v>
      </c>
      <c r="F14" s="20"/>
      <c r="G14" s="9">
        <v>14</v>
      </c>
      <c r="H14" s="9">
        <v>2</v>
      </c>
      <c r="I14" s="9">
        <v>4</v>
      </c>
      <c r="J14" s="9">
        <v>104</v>
      </c>
      <c r="K14" s="21"/>
      <c r="L14" s="9">
        <v>21</v>
      </c>
      <c r="M14" s="9">
        <v>10</v>
      </c>
      <c r="N14" s="9">
        <v>95</v>
      </c>
      <c r="O14" s="21"/>
      <c r="P14" s="9">
        <v>20</v>
      </c>
      <c r="Q14" s="9">
        <v>8</v>
      </c>
      <c r="R14" s="9">
        <v>99</v>
      </c>
      <c r="S14" s="21"/>
      <c r="T14" s="6"/>
      <c r="U14" s="9"/>
      <c r="V14" s="21"/>
      <c r="W14" s="9">
        <v>43</v>
      </c>
      <c r="X14" s="9">
        <v>82</v>
      </c>
      <c r="Y14" s="21"/>
      <c r="Z14" s="9"/>
      <c r="AA14" s="9"/>
      <c r="AB14" s="21"/>
      <c r="AC14" s="9"/>
      <c r="AD14" s="9"/>
      <c r="AE14" s="20"/>
      <c r="AF14" s="9">
        <v>37</v>
      </c>
      <c r="AG14" s="9">
        <v>89</v>
      </c>
      <c r="AH14" s="20"/>
      <c r="AI14" s="9"/>
      <c r="AJ14" s="9">
        <v>113</v>
      </c>
      <c r="AK14" s="20"/>
    </row>
    <row r="15" spans="1:37" x14ac:dyDescent="0.2">
      <c r="A15" s="9">
        <v>0</v>
      </c>
      <c r="B15" s="34" t="s">
        <v>106</v>
      </c>
      <c r="E15" t="s">
        <v>85</v>
      </c>
      <c r="F15" s="20"/>
      <c r="G15" s="9">
        <v>0</v>
      </c>
      <c r="H15" s="9">
        <v>0</v>
      </c>
      <c r="I15" s="9">
        <v>0</v>
      </c>
      <c r="J15" s="9">
        <v>0</v>
      </c>
      <c r="K15" s="21"/>
      <c r="L15" s="9">
        <v>0</v>
      </c>
      <c r="M15" s="9">
        <v>0</v>
      </c>
      <c r="N15" s="9">
        <v>0</v>
      </c>
      <c r="O15" s="21"/>
      <c r="P15" s="9">
        <v>0</v>
      </c>
      <c r="Q15" s="9">
        <v>0</v>
      </c>
      <c r="R15" s="9">
        <v>0</v>
      </c>
      <c r="S15" s="21"/>
      <c r="T15" s="6"/>
      <c r="U15" s="9"/>
      <c r="V15" s="21"/>
      <c r="W15" s="9">
        <v>0</v>
      </c>
      <c r="X15" s="9">
        <v>0</v>
      </c>
      <c r="Y15" s="21"/>
      <c r="Z15" s="9"/>
      <c r="AA15" s="9"/>
      <c r="AB15" s="21"/>
      <c r="AC15" s="9"/>
      <c r="AD15" s="9"/>
      <c r="AE15" s="20"/>
      <c r="AF15" s="9">
        <v>0</v>
      </c>
      <c r="AG15" s="9">
        <v>0</v>
      </c>
      <c r="AH15" s="20"/>
      <c r="AI15" s="9"/>
      <c r="AJ15" s="9">
        <v>0</v>
      </c>
      <c r="AK15" s="20"/>
    </row>
    <row r="16" spans="1:37" x14ac:dyDescent="0.2">
      <c r="A16" s="9">
        <v>176</v>
      </c>
      <c r="B16" s="34" t="s">
        <v>107</v>
      </c>
      <c r="E16" t="s">
        <v>58</v>
      </c>
      <c r="F16" s="20"/>
      <c r="G16" s="9">
        <v>21</v>
      </c>
      <c r="H16" s="9">
        <v>3</v>
      </c>
      <c r="I16" s="9">
        <v>9</v>
      </c>
      <c r="J16" s="9">
        <v>136</v>
      </c>
      <c r="K16" s="21"/>
      <c r="L16" s="9">
        <v>25</v>
      </c>
      <c r="M16" s="9">
        <v>16</v>
      </c>
      <c r="N16" s="9">
        <v>130</v>
      </c>
      <c r="O16" s="21"/>
      <c r="P16" s="9">
        <v>24</v>
      </c>
      <c r="Q16" s="9">
        <v>11</v>
      </c>
      <c r="R16" s="9">
        <v>139</v>
      </c>
      <c r="S16" s="27"/>
      <c r="T16" s="6"/>
      <c r="U16" s="10"/>
      <c r="V16" s="27"/>
      <c r="W16" s="9">
        <v>50</v>
      </c>
      <c r="X16" s="9">
        <v>119</v>
      </c>
      <c r="Y16" s="27"/>
      <c r="Z16" s="10"/>
      <c r="AA16" s="10"/>
      <c r="AB16" s="27"/>
      <c r="AC16" s="10"/>
      <c r="AD16" s="10"/>
      <c r="AE16" s="20"/>
      <c r="AF16" s="9">
        <v>43</v>
      </c>
      <c r="AG16" s="9">
        <v>126</v>
      </c>
      <c r="AH16" s="20"/>
      <c r="AI16" s="9"/>
      <c r="AJ16" s="9">
        <v>158</v>
      </c>
      <c r="AK16" s="20"/>
    </row>
    <row r="17" spans="1:37" x14ac:dyDescent="0.2">
      <c r="A17" s="9">
        <v>2</v>
      </c>
      <c r="B17" s="34" t="s">
        <v>107</v>
      </c>
      <c r="E17" t="s">
        <v>59</v>
      </c>
      <c r="F17" s="20"/>
      <c r="G17" s="9">
        <v>0</v>
      </c>
      <c r="H17" s="9">
        <v>0</v>
      </c>
      <c r="I17" s="9">
        <v>0</v>
      </c>
      <c r="J17" s="9">
        <v>1</v>
      </c>
      <c r="K17" s="21"/>
      <c r="L17" s="9">
        <v>0</v>
      </c>
      <c r="M17" s="9">
        <v>0</v>
      </c>
      <c r="N17" s="9">
        <v>2</v>
      </c>
      <c r="O17" s="21"/>
      <c r="P17" s="9">
        <v>0</v>
      </c>
      <c r="Q17" s="9">
        <v>0</v>
      </c>
      <c r="R17" s="9">
        <v>2</v>
      </c>
      <c r="S17" s="21"/>
      <c r="T17" s="9"/>
      <c r="U17" s="9"/>
      <c r="V17" s="21"/>
      <c r="W17" s="9">
        <v>0</v>
      </c>
      <c r="X17" s="9">
        <v>2</v>
      </c>
      <c r="Y17" s="21"/>
      <c r="Z17" s="9"/>
      <c r="AA17" s="9"/>
      <c r="AB17" s="20"/>
      <c r="AC17" s="9"/>
      <c r="AD17" s="9"/>
      <c r="AE17" s="20"/>
      <c r="AF17" s="9">
        <v>0</v>
      </c>
      <c r="AG17" s="9">
        <v>2</v>
      </c>
      <c r="AH17" s="20"/>
      <c r="AI17" s="9"/>
      <c r="AJ17" s="9">
        <v>2</v>
      </c>
      <c r="AK17" s="20"/>
    </row>
    <row r="18" spans="1:37" x14ac:dyDescent="0.2">
      <c r="A18" s="9">
        <v>192</v>
      </c>
      <c r="B18" s="34" t="s">
        <v>108</v>
      </c>
      <c r="E18" t="s">
        <v>60</v>
      </c>
      <c r="F18" s="20"/>
      <c r="G18" s="9">
        <v>23</v>
      </c>
      <c r="H18" s="9">
        <v>2</v>
      </c>
      <c r="I18" s="9">
        <v>4</v>
      </c>
      <c r="J18" s="9">
        <v>159</v>
      </c>
      <c r="K18" s="21"/>
      <c r="L18" s="9">
        <v>30</v>
      </c>
      <c r="M18" s="9">
        <v>12</v>
      </c>
      <c r="N18" s="9">
        <v>148</v>
      </c>
      <c r="O18" s="21"/>
      <c r="P18" s="9">
        <v>28</v>
      </c>
      <c r="Q18" s="9">
        <v>16</v>
      </c>
      <c r="R18" s="9">
        <v>147</v>
      </c>
      <c r="S18" s="21"/>
      <c r="T18" s="9"/>
      <c r="U18" s="9"/>
      <c r="V18" s="21"/>
      <c r="W18" s="9">
        <v>67</v>
      </c>
      <c r="X18" s="9">
        <v>122</v>
      </c>
      <c r="Y18" s="21"/>
      <c r="Z18" s="9"/>
      <c r="AA18" s="9"/>
      <c r="AB18" s="20"/>
      <c r="AC18" s="9"/>
      <c r="AD18" s="9"/>
      <c r="AE18" s="29"/>
      <c r="AF18" s="9">
        <v>51</v>
      </c>
      <c r="AG18" s="9">
        <v>139</v>
      </c>
      <c r="AH18" s="20"/>
      <c r="AI18" s="9"/>
      <c r="AJ18" s="9">
        <v>168</v>
      </c>
      <c r="AK18" s="20"/>
    </row>
    <row r="19" spans="1:37" x14ac:dyDescent="0.2">
      <c r="A19" s="9">
        <v>1</v>
      </c>
      <c r="B19" s="34" t="s">
        <v>108</v>
      </c>
      <c r="E19" t="s">
        <v>61</v>
      </c>
      <c r="F19" s="20"/>
      <c r="G19" s="9">
        <v>0</v>
      </c>
      <c r="H19" s="9">
        <v>0</v>
      </c>
      <c r="I19" s="9">
        <v>0</v>
      </c>
      <c r="J19" s="9">
        <v>1</v>
      </c>
      <c r="K19" s="21"/>
      <c r="L19" s="9">
        <v>0</v>
      </c>
      <c r="M19" s="9">
        <v>0</v>
      </c>
      <c r="N19" s="9">
        <v>1</v>
      </c>
      <c r="O19" s="21"/>
      <c r="P19" s="9">
        <v>0</v>
      </c>
      <c r="Q19" s="9">
        <v>0</v>
      </c>
      <c r="R19" s="9">
        <v>1</v>
      </c>
      <c r="S19" s="27"/>
      <c r="T19" s="10"/>
      <c r="U19" s="10"/>
      <c r="V19" s="27"/>
      <c r="W19" s="9">
        <v>0</v>
      </c>
      <c r="X19" s="9">
        <v>1</v>
      </c>
      <c r="Y19" s="27"/>
      <c r="Z19" s="10"/>
      <c r="AA19" s="10"/>
      <c r="AB19" s="27"/>
      <c r="AC19" s="10"/>
      <c r="AD19" s="10"/>
      <c r="AE19" s="20"/>
      <c r="AF19" s="9">
        <v>0</v>
      </c>
      <c r="AG19" s="9">
        <v>1</v>
      </c>
      <c r="AH19" s="20"/>
      <c r="AI19" s="10"/>
      <c r="AJ19" s="9">
        <v>1</v>
      </c>
      <c r="AK19" s="20"/>
    </row>
    <row r="20" spans="1:37" x14ac:dyDescent="0.2">
      <c r="A20" s="10">
        <f>SUM(A10:A19)</f>
        <v>674</v>
      </c>
      <c r="D20" s="9"/>
      <c r="E20" s="9" t="s">
        <v>12</v>
      </c>
      <c r="F20" s="21"/>
      <c r="G20" s="10">
        <f>SUM(G10:G19)</f>
        <v>84</v>
      </c>
      <c r="H20" s="10">
        <f>SUM(H10:H19)</f>
        <v>8</v>
      </c>
      <c r="I20" s="10">
        <f>SUM(I10:I19)</f>
        <v>22</v>
      </c>
      <c r="J20" s="10">
        <f>SUM(J10:J19)</f>
        <v>539</v>
      </c>
      <c r="K20" s="21"/>
      <c r="L20" s="10">
        <f>SUM(L10:L19)</f>
        <v>105</v>
      </c>
      <c r="M20" s="10">
        <f>SUM(M10:M19)</f>
        <v>50</v>
      </c>
      <c r="N20" s="10">
        <f>SUM(N10:N19)</f>
        <v>505</v>
      </c>
      <c r="O20" s="21"/>
      <c r="P20" s="10">
        <f>SUM(P10:P19)</f>
        <v>97</v>
      </c>
      <c r="Q20" s="10">
        <f>SUM(Q10:Q19)</f>
        <v>42</v>
      </c>
      <c r="R20" s="10">
        <f>SUM(R10:R19)</f>
        <v>527</v>
      </c>
      <c r="S20" s="21"/>
      <c r="T20" s="10"/>
      <c r="U20" s="9"/>
      <c r="V20" s="21"/>
      <c r="W20" s="10">
        <f>SUM(W10:W19)</f>
        <v>207</v>
      </c>
      <c r="X20" s="10">
        <f>SUM(X10:X19)</f>
        <v>448</v>
      </c>
      <c r="Y20" s="21"/>
      <c r="Z20" s="9"/>
      <c r="AA20" s="9"/>
      <c r="AB20" s="21"/>
      <c r="AC20" s="9"/>
      <c r="AD20" s="9"/>
      <c r="AE20" s="20"/>
      <c r="AF20" s="10">
        <f>SUM(AF10:AF19)</f>
        <v>172</v>
      </c>
      <c r="AG20" s="10">
        <f>SUM(AG10:AG19)</f>
        <v>487</v>
      </c>
      <c r="AH20" s="27"/>
      <c r="AI20" s="9"/>
      <c r="AJ20" s="10">
        <f>SUM(AJ10:AJ19)</f>
        <v>595</v>
      </c>
      <c r="AK20" s="27"/>
    </row>
    <row r="21" spans="1:37" x14ac:dyDescent="0.2">
      <c r="A21" s="9">
        <v>434</v>
      </c>
      <c r="B21" s="34" t="s">
        <v>109</v>
      </c>
      <c r="C21" t="s">
        <v>13</v>
      </c>
      <c r="E21" t="s">
        <v>10</v>
      </c>
      <c r="F21" s="20"/>
      <c r="G21" s="9">
        <v>82</v>
      </c>
      <c r="H21" s="9">
        <v>15</v>
      </c>
      <c r="I21" s="9">
        <v>12</v>
      </c>
      <c r="J21" s="9">
        <v>308</v>
      </c>
      <c r="K21" s="21"/>
      <c r="L21" s="9">
        <v>90</v>
      </c>
      <c r="M21" s="9">
        <v>29</v>
      </c>
      <c r="N21" s="9">
        <v>304</v>
      </c>
      <c r="O21" s="21"/>
      <c r="P21" s="9">
        <v>93</v>
      </c>
      <c r="Q21" s="9">
        <v>33</v>
      </c>
      <c r="R21" s="9">
        <v>299</v>
      </c>
      <c r="S21" s="21"/>
      <c r="T21" s="9"/>
      <c r="U21" s="9"/>
      <c r="V21" s="21"/>
      <c r="W21" s="9">
        <v>172</v>
      </c>
      <c r="X21" s="9">
        <v>254</v>
      </c>
      <c r="Y21" s="21"/>
      <c r="Z21" s="9"/>
      <c r="AA21" s="9"/>
      <c r="AB21" s="21"/>
      <c r="AC21" s="9"/>
      <c r="AD21" s="9">
        <v>365</v>
      </c>
      <c r="AE21" s="20"/>
      <c r="AF21" s="9"/>
      <c r="AG21" s="9"/>
      <c r="AH21" s="20"/>
      <c r="AI21" s="9"/>
      <c r="AJ21" s="9">
        <v>371</v>
      </c>
      <c r="AK21" s="20"/>
    </row>
    <row r="22" spans="1:37" x14ac:dyDescent="0.2">
      <c r="A22" s="9">
        <v>298</v>
      </c>
      <c r="B22" s="34" t="s">
        <v>110</v>
      </c>
      <c r="E22" t="s">
        <v>11</v>
      </c>
      <c r="F22" s="20"/>
      <c r="G22" s="9">
        <v>54</v>
      </c>
      <c r="H22" s="9">
        <v>5</v>
      </c>
      <c r="I22" s="9">
        <v>16</v>
      </c>
      <c r="J22" s="9">
        <v>218</v>
      </c>
      <c r="K22" s="21"/>
      <c r="L22" s="9">
        <v>65</v>
      </c>
      <c r="M22" s="9">
        <v>29</v>
      </c>
      <c r="N22" s="9">
        <v>190</v>
      </c>
      <c r="O22" s="21"/>
      <c r="P22" s="9">
        <v>57</v>
      </c>
      <c r="Q22" s="9">
        <v>23</v>
      </c>
      <c r="R22" s="9">
        <v>207</v>
      </c>
      <c r="S22" s="21"/>
      <c r="T22" s="9"/>
      <c r="U22" s="9"/>
      <c r="V22" s="21"/>
      <c r="W22" s="9">
        <v>117</v>
      </c>
      <c r="X22" s="9">
        <v>173</v>
      </c>
      <c r="Y22" s="21"/>
      <c r="Z22" s="9"/>
      <c r="AA22" s="9"/>
      <c r="AB22" s="21"/>
      <c r="AC22" s="9"/>
      <c r="AD22" s="9">
        <v>258</v>
      </c>
      <c r="AE22" s="20"/>
      <c r="AF22" s="9"/>
      <c r="AG22" s="9"/>
      <c r="AH22" s="20"/>
      <c r="AI22" s="10"/>
      <c r="AJ22" s="9">
        <v>251</v>
      </c>
      <c r="AK22" s="20"/>
    </row>
    <row r="23" spans="1:37" x14ac:dyDescent="0.2">
      <c r="A23" s="10">
        <f>SUM(A21+A22)</f>
        <v>732</v>
      </c>
      <c r="E23" s="9" t="s">
        <v>14</v>
      </c>
      <c r="F23" s="21"/>
      <c r="G23" s="10">
        <f>SUM(G21+G22)</f>
        <v>136</v>
      </c>
      <c r="H23" s="10">
        <f>SUM(H21+H22)</f>
        <v>20</v>
      </c>
      <c r="I23" s="10">
        <f>SUM(I21+I22)</f>
        <v>28</v>
      </c>
      <c r="J23" s="10">
        <f>SUM(J21+J22)</f>
        <v>526</v>
      </c>
      <c r="K23" s="21"/>
      <c r="L23" s="10">
        <f>SUM(L21+L22)</f>
        <v>155</v>
      </c>
      <c r="M23" s="10">
        <f>SUM(M21+M22)</f>
        <v>58</v>
      </c>
      <c r="N23" s="10">
        <f>SUM(N21+N22)</f>
        <v>494</v>
      </c>
      <c r="O23" s="21"/>
      <c r="P23" s="10">
        <f>SUM(P21+P22)</f>
        <v>150</v>
      </c>
      <c r="Q23" s="10">
        <f>SUM(Q21+Q22)</f>
        <v>56</v>
      </c>
      <c r="R23" s="10">
        <f>SUM(R21+R22)</f>
        <v>506</v>
      </c>
      <c r="S23" s="21"/>
      <c r="T23" s="9"/>
      <c r="U23" s="9"/>
      <c r="V23" s="21"/>
      <c r="W23" s="10">
        <f>SUM(W21+W22)</f>
        <v>289</v>
      </c>
      <c r="X23" s="10">
        <f>SUM(X21+X22)</f>
        <v>427</v>
      </c>
      <c r="Y23" s="21"/>
      <c r="Z23" s="9"/>
      <c r="AA23" s="9"/>
      <c r="AB23" s="21"/>
      <c r="AC23" s="10"/>
      <c r="AD23" s="10">
        <f>SUM(AD21+AD22)</f>
        <v>623</v>
      </c>
      <c r="AE23" s="20"/>
      <c r="AF23" s="9"/>
      <c r="AG23" s="10"/>
      <c r="AH23" s="20"/>
      <c r="AI23" s="9"/>
      <c r="AJ23" s="10">
        <f>SUM(AJ21+AJ22)</f>
        <v>622</v>
      </c>
      <c r="AK23" s="20"/>
    </row>
    <row r="24" spans="1:37" x14ac:dyDescent="0.2">
      <c r="A24" s="9">
        <v>54</v>
      </c>
      <c r="B24" s="34" t="s">
        <v>111</v>
      </c>
      <c r="C24" t="s">
        <v>15</v>
      </c>
      <c r="E24" t="s">
        <v>16</v>
      </c>
      <c r="F24" s="20"/>
      <c r="G24" s="9">
        <v>46</v>
      </c>
      <c r="H24" s="9">
        <v>1</v>
      </c>
      <c r="I24" s="9">
        <v>0</v>
      </c>
      <c r="J24" s="9">
        <v>7</v>
      </c>
      <c r="K24" s="21"/>
      <c r="L24" s="9">
        <v>45</v>
      </c>
      <c r="M24" s="9">
        <v>1</v>
      </c>
      <c r="N24" s="9">
        <v>5</v>
      </c>
      <c r="O24" s="21"/>
      <c r="P24" s="9">
        <v>42</v>
      </c>
      <c r="Q24" s="9">
        <v>1</v>
      </c>
      <c r="R24" s="9">
        <v>6</v>
      </c>
      <c r="S24" s="21"/>
      <c r="T24" s="9"/>
      <c r="U24" s="9"/>
      <c r="V24" s="21"/>
      <c r="W24" s="9">
        <v>46</v>
      </c>
      <c r="X24" s="9">
        <v>5</v>
      </c>
      <c r="Y24" s="21"/>
      <c r="Z24" s="9"/>
      <c r="AA24" s="9"/>
      <c r="AB24" s="21"/>
      <c r="AC24" s="9"/>
      <c r="AD24" s="9">
        <v>28</v>
      </c>
      <c r="AE24" s="20"/>
      <c r="AF24" s="9"/>
      <c r="AG24" s="9"/>
      <c r="AH24" s="20"/>
      <c r="AI24" s="9"/>
      <c r="AJ24" s="9">
        <v>28</v>
      </c>
      <c r="AK24" s="20"/>
    </row>
    <row r="25" spans="1:37" x14ac:dyDescent="0.2">
      <c r="A25" s="9">
        <v>124</v>
      </c>
      <c r="B25" s="34" t="s">
        <v>112</v>
      </c>
      <c r="E25" t="s">
        <v>17</v>
      </c>
      <c r="F25" s="20"/>
      <c r="G25" s="9">
        <v>49</v>
      </c>
      <c r="H25" s="9">
        <v>1</v>
      </c>
      <c r="I25" s="9">
        <v>5</v>
      </c>
      <c r="J25" s="9">
        <v>67</v>
      </c>
      <c r="K25" s="21"/>
      <c r="L25" s="9">
        <v>41</v>
      </c>
      <c r="M25" s="9">
        <v>5</v>
      </c>
      <c r="N25" s="9">
        <v>75</v>
      </c>
      <c r="O25" s="21"/>
      <c r="P25" s="9">
        <v>42</v>
      </c>
      <c r="Q25" s="9">
        <v>5</v>
      </c>
      <c r="R25" s="9">
        <v>74</v>
      </c>
      <c r="S25" s="21"/>
      <c r="T25" s="9"/>
      <c r="U25" s="9"/>
      <c r="V25" s="21"/>
      <c r="W25" s="9">
        <v>64</v>
      </c>
      <c r="X25" s="9">
        <v>56</v>
      </c>
      <c r="Y25" s="21"/>
      <c r="Z25" s="9"/>
      <c r="AA25" s="9"/>
      <c r="AB25" s="21"/>
      <c r="AC25" s="9"/>
      <c r="AD25" s="9">
        <v>99</v>
      </c>
      <c r="AE25" s="20"/>
      <c r="AF25" s="9"/>
      <c r="AG25" s="9"/>
      <c r="AH25" s="20"/>
      <c r="AI25" s="9"/>
      <c r="AJ25" s="9">
        <v>94</v>
      </c>
      <c r="AK25" s="20"/>
    </row>
    <row r="26" spans="1:37" x14ac:dyDescent="0.2">
      <c r="A26" s="9">
        <v>186</v>
      </c>
      <c r="B26" s="34" t="s">
        <v>113</v>
      </c>
      <c r="E26" t="s">
        <v>18</v>
      </c>
      <c r="F26" s="20"/>
      <c r="G26" s="9">
        <v>62</v>
      </c>
      <c r="H26" s="9">
        <v>2</v>
      </c>
      <c r="I26" s="9">
        <v>8</v>
      </c>
      <c r="J26" s="9">
        <v>108</v>
      </c>
      <c r="K26" s="21"/>
      <c r="L26" s="9">
        <v>70</v>
      </c>
      <c r="M26" s="9">
        <v>10</v>
      </c>
      <c r="N26" s="9">
        <v>100</v>
      </c>
      <c r="O26" s="21"/>
      <c r="P26" s="9">
        <v>58</v>
      </c>
      <c r="Q26" s="9">
        <v>11</v>
      </c>
      <c r="R26" s="9">
        <v>109</v>
      </c>
      <c r="S26" s="21"/>
      <c r="T26" s="9"/>
      <c r="U26" s="9"/>
      <c r="V26" s="21"/>
      <c r="W26" s="9">
        <v>105</v>
      </c>
      <c r="X26" s="9">
        <v>76</v>
      </c>
      <c r="Y26" s="21"/>
      <c r="Z26" s="9"/>
      <c r="AA26" s="9"/>
      <c r="AB26" s="21"/>
      <c r="AC26" s="9"/>
      <c r="AD26" s="9">
        <v>159</v>
      </c>
      <c r="AE26" s="20"/>
      <c r="AF26" s="9"/>
      <c r="AG26" s="9"/>
      <c r="AH26" s="20"/>
      <c r="AI26" s="9"/>
      <c r="AJ26" s="9">
        <v>152</v>
      </c>
      <c r="AK26" s="20"/>
    </row>
    <row r="27" spans="1:37" x14ac:dyDescent="0.2">
      <c r="A27" s="9">
        <v>202</v>
      </c>
      <c r="B27" s="34" t="s">
        <v>114</v>
      </c>
      <c r="E27" t="s">
        <v>19</v>
      </c>
      <c r="F27" s="20"/>
      <c r="G27" s="9">
        <v>54</v>
      </c>
      <c r="H27" s="9">
        <v>9</v>
      </c>
      <c r="I27" s="9">
        <v>12</v>
      </c>
      <c r="J27" s="9">
        <v>124</v>
      </c>
      <c r="K27" s="21"/>
      <c r="L27" s="9">
        <v>57</v>
      </c>
      <c r="M27" s="9">
        <v>14</v>
      </c>
      <c r="N27" s="9">
        <v>122</v>
      </c>
      <c r="O27" s="21"/>
      <c r="P27" s="9">
        <v>54</v>
      </c>
      <c r="Q27" s="9">
        <v>20</v>
      </c>
      <c r="R27" s="9">
        <v>124</v>
      </c>
      <c r="S27" s="21"/>
      <c r="T27" s="9"/>
      <c r="U27" s="9"/>
      <c r="V27" s="21"/>
      <c r="W27" s="9">
        <v>86</v>
      </c>
      <c r="X27" s="9">
        <v>109</v>
      </c>
      <c r="Y27" s="21"/>
      <c r="Z27" s="9"/>
      <c r="AA27" s="9"/>
      <c r="AB27" s="21"/>
      <c r="AC27" s="9"/>
      <c r="AD27" s="9">
        <v>172</v>
      </c>
      <c r="AE27" s="20"/>
      <c r="AF27" s="9"/>
      <c r="AG27" s="9"/>
      <c r="AH27" s="20"/>
      <c r="AI27" s="9"/>
      <c r="AJ27" s="9">
        <v>170</v>
      </c>
      <c r="AK27" s="20"/>
    </row>
    <row r="28" spans="1:37" x14ac:dyDescent="0.2">
      <c r="A28" s="9">
        <v>240</v>
      </c>
      <c r="B28" s="34" t="s">
        <v>115</v>
      </c>
      <c r="E28" t="s">
        <v>20</v>
      </c>
      <c r="F28" s="20"/>
      <c r="G28" s="9">
        <v>73</v>
      </c>
      <c r="H28" s="9">
        <v>3</v>
      </c>
      <c r="I28" s="9">
        <v>6</v>
      </c>
      <c r="J28" s="9">
        <v>152</v>
      </c>
      <c r="K28" s="21"/>
      <c r="L28" s="9">
        <v>81</v>
      </c>
      <c r="M28" s="9">
        <v>15</v>
      </c>
      <c r="N28" s="9">
        <v>137</v>
      </c>
      <c r="O28" s="21"/>
      <c r="P28" s="9">
        <v>81</v>
      </c>
      <c r="Q28" s="9">
        <v>13</v>
      </c>
      <c r="R28" s="9">
        <v>140</v>
      </c>
      <c r="S28" s="21"/>
      <c r="T28" s="9"/>
      <c r="U28" s="9"/>
      <c r="V28" s="21"/>
      <c r="W28" s="9">
        <v>128</v>
      </c>
      <c r="X28" s="9">
        <v>109</v>
      </c>
      <c r="Y28" s="21"/>
      <c r="Z28" s="9"/>
      <c r="AA28" s="9"/>
      <c r="AB28" s="21"/>
      <c r="AC28" s="9"/>
      <c r="AD28" s="9">
        <v>189</v>
      </c>
      <c r="AE28" s="20"/>
      <c r="AF28" s="9"/>
      <c r="AG28" s="9"/>
      <c r="AH28" s="20"/>
      <c r="AI28" s="9"/>
      <c r="AJ28" s="9">
        <v>181</v>
      </c>
      <c r="AK28" s="20"/>
    </row>
    <row r="29" spans="1:37" x14ac:dyDescent="0.2">
      <c r="A29" s="9">
        <v>68</v>
      </c>
      <c r="B29" s="34" t="s">
        <v>116</v>
      </c>
      <c r="E29" t="s">
        <v>21</v>
      </c>
      <c r="F29" s="20"/>
      <c r="G29" s="9">
        <v>25</v>
      </c>
      <c r="H29" s="9">
        <v>0</v>
      </c>
      <c r="I29" s="9">
        <v>2</v>
      </c>
      <c r="J29" s="9">
        <v>39</v>
      </c>
      <c r="K29" s="21"/>
      <c r="L29" s="9">
        <v>25</v>
      </c>
      <c r="M29" s="9">
        <v>6</v>
      </c>
      <c r="N29" s="9">
        <v>35</v>
      </c>
      <c r="O29" s="21"/>
      <c r="P29" s="9">
        <v>26</v>
      </c>
      <c r="Q29" s="9">
        <v>2</v>
      </c>
      <c r="R29" s="9">
        <v>39</v>
      </c>
      <c r="S29" s="21"/>
      <c r="T29" s="9"/>
      <c r="U29" s="9"/>
      <c r="V29" s="21"/>
      <c r="W29" s="9">
        <v>40</v>
      </c>
      <c r="X29" s="9">
        <v>26</v>
      </c>
      <c r="Y29" s="21"/>
      <c r="Z29" s="9"/>
      <c r="AA29" s="9"/>
      <c r="AB29" s="21"/>
      <c r="AC29" s="9"/>
      <c r="AD29" s="9">
        <v>53</v>
      </c>
      <c r="AE29" s="20"/>
      <c r="AF29" s="9"/>
      <c r="AG29" s="9"/>
      <c r="AH29" s="20"/>
      <c r="AI29" s="9"/>
      <c r="AJ29" s="9">
        <v>51</v>
      </c>
      <c r="AK29" s="20"/>
    </row>
    <row r="30" spans="1:37" x14ac:dyDescent="0.2">
      <c r="A30" s="9">
        <v>107</v>
      </c>
      <c r="B30" s="34" t="s">
        <v>117</v>
      </c>
      <c r="E30" t="s">
        <v>22</v>
      </c>
      <c r="F30" s="20"/>
      <c r="G30" s="9">
        <v>35</v>
      </c>
      <c r="H30" s="9">
        <v>2</v>
      </c>
      <c r="I30" s="9">
        <v>3</v>
      </c>
      <c r="J30" s="9">
        <v>65</v>
      </c>
      <c r="K30" s="21"/>
      <c r="L30" s="9">
        <v>41</v>
      </c>
      <c r="M30" s="9">
        <v>12</v>
      </c>
      <c r="N30" s="9">
        <v>51</v>
      </c>
      <c r="O30" s="21"/>
      <c r="P30" s="9">
        <v>38</v>
      </c>
      <c r="Q30" s="9">
        <v>8</v>
      </c>
      <c r="R30" s="9">
        <v>57</v>
      </c>
      <c r="S30" s="21"/>
      <c r="T30" s="9"/>
      <c r="U30" s="9"/>
      <c r="V30" s="21"/>
      <c r="W30" s="9">
        <v>57</v>
      </c>
      <c r="X30" s="9">
        <v>47</v>
      </c>
      <c r="Y30" s="21"/>
      <c r="Z30" s="9"/>
      <c r="AA30" s="9"/>
      <c r="AB30" s="21"/>
      <c r="AC30" s="9"/>
      <c r="AD30" s="9">
        <v>84</v>
      </c>
      <c r="AE30" s="20"/>
      <c r="AF30" s="9"/>
      <c r="AG30" s="9"/>
      <c r="AH30" s="20"/>
      <c r="AI30" s="9"/>
      <c r="AJ30" s="9">
        <v>80</v>
      </c>
      <c r="AK30" s="20"/>
    </row>
    <row r="31" spans="1:37" x14ac:dyDescent="0.2">
      <c r="A31" s="9">
        <v>148</v>
      </c>
      <c r="B31" s="34" t="s">
        <v>118</v>
      </c>
      <c r="E31" t="s">
        <v>23</v>
      </c>
      <c r="F31" s="20"/>
      <c r="G31" s="9">
        <v>45</v>
      </c>
      <c r="H31" s="9">
        <v>2</v>
      </c>
      <c r="I31" s="9">
        <v>2</v>
      </c>
      <c r="J31" s="9">
        <v>89</v>
      </c>
      <c r="K31" s="21"/>
      <c r="L31" s="9">
        <v>48</v>
      </c>
      <c r="M31" s="9">
        <v>13</v>
      </c>
      <c r="N31" s="9">
        <v>76</v>
      </c>
      <c r="O31" s="21"/>
      <c r="P31" s="9">
        <v>47</v>
      </c>
      <c r="Q31" s="9">
        <v>11</v>
      </c>
      <c r="R31" s="9">
        <v>78</v>
      </c>
      <c r="S31" s="21"/>
      <c r="T31" s="9"/>
      <c r="U31" s="9"/>
      <c r="V31" s="21"/>
      <c r="W31" s="9">
        <v>79</v>
      </c>
      <c r="X31" s="9">
        <v>59</v>
      </c>
      <c r="Y31" s="21"/>
      <c r="Z31" s="9"/>
      <c r="AA31" s="9"/>
      <c r="AB31" s="21"/>
      <c r="AC31" s="9"/>
      <c r="AD31" s="9">
        <v>113</v>
      </c>
      <c r="AE31" s="20"/>
      <c r="AF31" s="9"/>
      <c r="AG31" s="9"/>
      <c r="AH31" s="20"/>
      <c r="AI31" s="9"/>
      <c r="AJ31" s="9">
        <v>109</v>
      </c>
      <c r="AK31" s="20"/>
    </row>
    <row r="32" spans="1:37" x14ac:dyDescent="0.2">
      <c r="A32" s="9">
        <v>44</v>
      </c>
      <c r="B32" s="34" t="s">
        <v>119</v>
      </c>
      <c r="E32" t="s">
        <v>24</v>
      </c>
      <c r="F32" s="20"/>
      <c r="G32" s="9">
        <v>16</v>
      </c>
      <c r="H32" s="9">
        <v>0</v>
      </c>
      <c r="I32" s="9">
        <v>3</v>
      </c>
      <c r="J32" s="9">
        <v>25</v>
      </c>
      <c r="K32" s="21"/>
      <c r="L32" s="9">
        <v>18</v>
      </c>
      <c r="M32" s="9">
        <v>6</v>
      </c>
      <c r="N32" s="9">
        <v>20</v>
      </c>
      <c r="O32" s="21"/>
      <c r="P32" s="9">
        <v>17</v>
      </c>
      <c r="Q32" s="9">
        <v>5</v>
      </c>
      <c r="R32" s="9">
        <v>22</v>
      </c>
      <c r="S32" s="21"/>
      <c r="T32" s="9"/>
      <c r="U32" s="9"/>
      <c r="V32" s="21"/>
      <c r="W32" s="9">
        <v>24</v>
      </c>
      <c r="X32" s="9">
        <v>19</v>
      </c>
      <c r="Y32" s="21"/>
      <c r="Z32" s="9"/>
      <c r="AA32" s="9"/>
      <c r="AB32" s="21"/>
      <c r="AC32" s="9"/>
      <c r="AD32" s="9">
        <v>31</v>
      </c>
      <c r="AE32" s="20"/>
      <c r="AF32" s="9"/>
      <c r="AG32" s="9"/>
      <c r="AH32" s="20"/>
      <c r="AI32" s="9"/>
      <c r="AJ32" s="9">
        <v>31</v>
      </c>
      <c r="AK32" s="20"/>
    </row>
    <row r="33" spans="1:37" x14ac:dyDescent="0.2">
      <c r="A33" s="9">
        <v>179</v>
      </c>
      <c r="B33" s="34" t="s">
        <v>120</v>
      </c>
      <c r="E33" t="s">
        <v>25</v>
      </c>
      <c r="F33" s="20"/>
      <c r="G33" s="9">
        <v>49</v>
      </c>
      <c r="H33" s="9">
        <v>4</v>
      </c>
      <c r="I33" s="9">
        <v>10</v>
      </c>
      <c r="J33" s="9">
        <v>110</v>
      </c>
      <c r="K33" s="21"/>
      <c r="L33" s="9">
        <v>60</v>
      </c>
      <c r="M33" s="9">
        <v>13</v>
      </c>
      <c r="N33" s="9">
        <v>101</v>
      </c>
      <c r="O33" s="21"/>
      <c r="P33" s="9">
        <v>58</v>
      </c>
      <c r="Q33" s="9">
        <v>17</v>
      </c>
      <c r="R33" s="9">
        <v>102</v>
      </c>
      <c r="S33" s="27"/>
      <c r="T33" s="10"/>
      <c r="U33" s="10"/>
      <c r="V33" s="27"/>
      <c r="W33" s="9">
        <v>84</v>
      </c>
      <c r="X33" s="9">
        <v>92</v>
      </c>
      <c r="Y33" s="27"/>
      <c r="Z33" s="10"/>
      <c r="AA33" s="10"/>
      <c r="AB33" s="27"/>
      <c r="AC33" s="9"/>
      <c r="AD33" s="9">
        <v>150</v>
      </c>
      <c r="AE33" s="21"/>
      <c r="AF33" s="10"/>
      <c r="AG33" s="10"/>
      <c r="AH33" s="21"/>
      <c r="AI33" s="9"/>
      <c r="AJ33" s="9">
        <v>142</v>
      </c>
      <c r="AK33" s="21"/>
    </row>
    <row r="34" spans="1:37" x14ac:dyDescent="0.2">
      <c r="A34" s="9">
        <v>371</v>
      </c>
      <c r="B34" s="34" t="s">
        <v>121</v>
      </c>
      <c r="E34" t="s">
        <v>26</v>
      </c>
      <c r="F34" s="20"/>
      <c r="G34" s="9">
        <v>117</v>
      </c>
      <c r="H34" s="9">
        <v>2</v>
      </c>
      <c r="I34" s="9">
        <v>14</v>
      </c>
      <c r="J34" s="9">
        <v>229</v>
      </c>
      <c r="K34" s="21"/>
      <c r="L34" s="9">
        <v>111</v>
      </c>
      <c r="M34" s="9">
        <v>31</v>
      </c>
      <c r="N34" s="9">
        <v>216</v>
      </c>
      <c r="O34" s="21"/>
      <c r="P34" s="9">
        <v>101</v>
      </c>
      <c r="Q34" s="9">
        <v>19</v>
      </c>
      <c r="R34" s="9">
        <v>232</v>
      </c>
      <c r="S34" s="21"/>
      <c r="T34" s="9"/>
      <c r="U34" s="9"/>
      <c r="V34" s="21"/>
      <c r="W34" s="9">
        <v>150</v>
      </c>
      <c r="X34" s="9">
        <v>209</v>
      </c>
      <c r="Y34" s="21"/>
      <c r="Z34" s="9"/>
      <c r="AA34" s="9"/>
      <c r="AB34" s="21"/>
      <c r="AC34" s="9"/>
      <c r="AD34" s="9">
        <v>293</v>
      </c>
      <c r="AE34" s="20"/>
      <c r="AF34" s="9"/>
      <c r="AG34" s="9"/>
      <c r="AH34" s="20"/>
      <c r="AI34" s="9"/>
      <c r="AJ34" s="9">
        <v>283</v>
      </c>
      <c r="AK34" s="20"/>
    </row>
    <row r="35" spans="1:37" x14ac:dyDescent="0.2">
      <c r="A35" s="9">
        <v>544</v>
      </c>
      <c r="B35" s="34" t="s">
        <v>122</v>
      </c>
      <c r="E35" t="s">
        <v>27</v>
      </c>
      <c r="F35" s="20"/>
      <c r="G35" s="9">
        <v>154</v>
      </c>
      <c r="H35" s="9">
        <v>12</v>
      </c>
      <c r="I35" s="9">
        <v>10</v>
      </c>
      <c r="J35" s="9">
        <v>355</v>
      </c>
      <c r="K35" s="21"/>
      <c r="L35" s="9">
        <v>150</v>
      </c>
      <c r="M35" s="9">
        <v>31</v>
      </c>
      <c r="N35" s="9">
        <v>347</v>
      </c>
      <c r="O35" s="21"/>
      <c r="P35" s="9">
        <v>139</v>
      </c>
      <c r="Q35" s="9">
        <v>23</v>
      </c>
      <c r="R35" s="9">
        <v>370</v>
      </c>
      <c r="S35" s="21"/>
      <c r="T35" s="9"/>
      <c r="U35" s="9"/>
      <c r="V35" s="21"/>
      <c r="W35" s="9">
        <v>226</v>
      </c>
      <c r="X35" s="9">
        <v>302</v>
      </c>
      <c r="Y35" s="21"/>
      <c r="Z35" s="9"/>
      <c r="AA35" s="9"/>
      <c r="AB35" s="21"/>
      <c r="AC35" s="9"/>
      <c r="AD35" s="9">
        <v>457</v>
      </c>
      <c r="AE35" s="20"/>
      <c r="AF35" s="9"/>
      <c r="AG35" s="9"/>
      <c r="AH35" s="20"/>
      <c r="AI35" s="9"/>
      <c r="AJ35" s="9">
        <v>448</v>
      </c>
      <c r="AK35" s="20"/>
    </row>
    <row r="36" spans="1:37" x14ac:dyDescent="0.2">
      <c r="A36" s="9">
        <v>427</v>
      </c>
      <c r="B36" s="34" t="s">
        <v>123</v>
      </c>
      <c r="E36" t="s">
        <v>28</v>
      </c>
      <c r="F36" s="20"/>
      <c r="G36" s="9">
        <v>122</v>
      </c>
      <c r="H36" s="9">
        <v>11</v>
      </c>
      <c r="I36" s="9">
        <v>16</v>
      </c>
      <c r="J36" s="9">
        <v>262</v>
      </c>
      <c r="K36" s="21"/>
      <c r="L36" s="9">
        <v>131</v>
      </c>
      <c r="M36" s="9">
        <v>28</v>
      </c>
      <c r="N36" s="9">
        <v>257</v>
      </c>
      <c r="O36" s="21"/>
      <c r="P36" s="9">
        <v>115</v>
      </c>
      <c r="Q36" s="9">
        <v>20</v>
      </c>
      <c r="R36" s="9">
        <v>277</v>
      </c>
      <c r="S36" s="21"/>
      <c r="T36" s="9"/>
      <c r="U36" s="9"/>
      <c r="V36" s="21"/>
      <c r="W36" s="9">
        <v>194</v>
      </c>
      <c r="X36" s="9">
        <v>218</v>
      </c>
      <c r="Y36" s="21"/>
      <c r="Z36" s="9"/>
      <c r="AA36" s="9"/>
      <c r="AB36" s="21"/>
      <c r="AC36" s="9"/>
      <c r="AD36" s="9">
        <v>353</v>
      </c>
      <c r="AE36" s="20"/>
      <c r="AF36" s="9"/>
      <c r="AG36" s="9"/>
      <c r="AH36" s="20"/>
      <c r="AI36" s="10"/>
      <c r="AJ36" s="9">
        <v>347</v>
      </c>
      <c r="AK36" s="20"/>
    </row>
    <row r="37" spans="1:37" x14ac:dyDescent="0.2">
      <c r="A37" s="10">
        <f>SUM(A24:A36)</f>
        <v>2694</v>
      </c>
      <c r="E37" s="9" t="s">
        <v>14</v>
      </c>
      <c r="F37" s="21"/>
      <c r="G37" s="10">
        <f>SUM(G24:G36)</f>
        <v>847</v>
      </c>
      <c r="H37" s="10">
        <f>SUM(H24:H36)</f>
        <v>49</v>
      </c>
      <c r="I37" s="10">
        <f>SUM(I24:I36)</f>
        <v>91</v>
      </c>
      <c r="J37" s="10">
        <f>SUM(J24:J36)</f>
        <v>1632</v>
      </c>
      <c r="K37" s="21"/>
      <c r="L37" s="10">
        <f>SUM(L24:L36)</f>
        <v>878</v>
      </c>
      <c r="M37" s="10">
        <f>SUM(M24:M36)</f>
        <v>185</v>
      </c>
      <c r="N37" s="10">
        <f>SUM(N24:N36)</f>
        <v>1542</v>
      </c>
      <c r="O37" s="21"/>
      <c r="P37" s="10">
        <f>SUM(P24:P36)</f>
        <v>818</v>
      </c>
      <c r="Q37" s="10">
        <f>SUM(Q24:Q36)</f>
        <v>155</v>
      </c>
      <c r="R37" s="10">
        <f>SUM(R24:R36)</f>
        <v>1630</v>
      </c>
      <c r="S37" s="21"/>
      <c r="T37" s="9"/>
      <c r="U37" s="9"/>
      <c r="V37" s="21"/>
      <c r="W37" s="10">
        <f>SUM(W24:W36)</f>
        <v>1283</v>
      </c>
      <c r="X37" s="10">
        <f>SUM(X24:X36)</f>
        <v>1327</v>
      </c>
      <c r="Y37" s="21"/>
      <c r="Z37" s="9"/>
      <c r="AA37" s="9"/>
      <c r="AB37" s="21"/>
      <c r="AC37" s="10"/>
      <c r="AD37" s="10">
        <f>SUM(AD24:AD36)</f>
        <v>2181</v>
      </c>
      <c r="AE37" s="20"/>
      <c r="AF37" s="9"/>
      <c r="AG37" s="9"/>
      <c r="AH37" s="20"/>
      <c r="AI37" s="9"/>
      <c r="AJ37" s="10">
        <f>SUM(AJ24:AJ36)</f>
        <v>2116</v>
      </c>
      <c r="AK37" s="20"/>
    </row>
    <row r="38" spans="1:37" x14ac:dyDescent="0.2">
      <c r="A38" s="9">
        <v>159</v>
      </c>
      <c r="B38" s="34" t="s">
        <v>124</v>
      </c>
      <c r="C38" t="s">
        <v>29</v>
      </c>
      <c r="E38" t="s">
        <v>54</v>
      </c>
      <c r="F38" s="20"/>
      <c r="G38" s="9">
        <v>58</v>
      </c>
      <c r="H38" s="9">
        <v>3</v>
      </c>
      <c r="I38" s="9">
        <v>5</v>
      </c>
      <c r="J38" s="9">
        <v>92</v>
      </c>
      <c r="K38" s="21"/>
      <c r="L38" s="9">
        <v>56</v>
      </c>
      <c r="M38" s="9">
        <v>7</v>
      </c>
      <c r="N38" s="9">
        <v>90</v>
      </c>
      <c r="O38" s="21"/>
      <c r="P38" s="9">
        <v>51</v>
      </c>
      <c r="Q38" s="9">
        <v>8</v>
      </c>
      <c r="R38" s="9">
        <v>97</v>
      </c>
      <c r="S38" s="21"/>
      <c r="T38" s="9"/>
      <c r="U38" s="9"/>
      <c r="V38" s="21"/>
      <c r="W38" s="9">
        <v>72</v>
      </c>
      <c r="X38" s="9">
        <v>86</v>
      </c>
      <c r="Y38" s="21"/>
      <c r="Z38" s="9"/>
      <c r="AA38" s="9"/>
      <c r="AB38" s="21"/>
      <c r="AC38" s="9"/>
      <c r="AD38" s="9">
        <v>134</v>
      </c>
      <c r="AE38" s="20"/>
      <c r="AF38" s="9"/>
      <c r="AG38" s="9"/>
      <c r="AH38" s="20"/>
      <c r="AI38" s="9"/>
      <c r="AJ38" s="9">
        <v>134</v>
      </c>
      <c r="AK38" s="20"/>
    </row>
    <row r="39" spans="1:37" x14ac:dyDescent="0.2">
      <c r="A39" s="9">
        <v>264</v>
      </c>
      <c r="B39" s="34" t="s">
        <v>125</v>
      </c>
      <c r="E39" t="s">
        <v>55</v>
      </c>
      <c r="F39" s="20"/>
      <c r="G39" s="9">
        <v>64</v>
      </c>
      <c r="H39" s="9">
        <v>2</v>
      </c>
      <c r="I39" s="9">
        <v>6</v>
      </c>
      <c r="J39" s="9">
        <v>182</v>
      </c>
      <c r="K39" s="21"/>
      <c r="L39" s="9">
        <v>53</v>
      </c>
      <c r="M39" s="9">
        <v>19</v>
      </c>
      <c r="N39" s="9">
        <v>183</v>
      </c>
      <c r="O39" s="21"/>
      <c r="P39" s="9">
        <v>49</v>
      </c>
      <c r="Q39" s="9">
        <v>13</v>
      </c>
      <c r="R39" s="9">
        <v>198</v>
      </c>
      <c r="S39" s="21"/>
      <c r="T39" s="9"/>
      <c r="U39" s="9"/>
      <c r="V39" s="21"/>
      <c r="W39" s="9">
        <v>118</v>
      </c>
      <c r="X39" s="9">
        <v>140</v>
      </c>
      <c r="Y39" s="21"/>
      <c r="Z39" s="9"/>
      <c r="AA39" s="9"/>
      <c r="AB39" s="21"/>
      <c r="AC39" s="9"/>
      <c r="AD39" s="9">
        <v>236</v>
      </c>
      <c r="AE39" s="20"/>
      <c r="AF39" s="9"/>
      <c r="AG39" s="9"/>
      <c r="AH39" s="20"/>
      <c r="AI39" s="9"/>
      <c r="AJ39" s="9">
        <v>231</v>
      </c>
      <c r="AK39" s="20"/>
    </row>
    <row r="40" spans="1:37" x14ac:dyDescent="0.2">
      <c r="A40" s="9">
        <v>102</v>
      </c>
      <c r="B40" s="34" t="s">
        <v>126</v>
      </c>
      <c r="E40" t="s">
        <v>57</v>
      </c>
      <c r="F40" s="20"/>
      <c r="G40" s="9">
        <v>19</v>
      </c>
      <c r="H40" s="9">
        <v>2</v>
      </c>
      <c r="I40" s="9">
        <v>10</v>
      </c>
      <c r="J40" s="9">
        <v>67</v>
      </c>
      <c r="K40" s="21"/>
      <c r="L40" s="9">
        <v>21</v>
      </c>
      <c r="M40" s="9">
        <v>11</v>
      </c>
      <c r="N40" s="9">
        <v>67</v>
      </c>
      <c r="O40" s="21"/>
      <c r="P40" s="9">
        <v>22</v>
      </c>
      <c r="Q40" s="9">
        <v>8</v>
      </c>
      <c r="R40" s="9">
        <v>69</v>
      </c>
      <c r="S40" s="21"/>
      <c r="T40" s="9"/>
      <c r="U40" s="9"/>
      <c r="V40" s="21"/>
      <c r="W40" s="9">
        <v>45</v>
      </c>
      <c r="X40" s="9">
        <v>56</v>
      </c>
      <c r="Y40" s="21"/>
      <c r="Z40" s="9"/>
      <c r="AA40" s="9"/>
      <c r="AB40" s="21"/>
      <c r="AC40" s="9"/>
      <c r="AD40" s="9">
        <v>85</v>
      </c>
      <c r="AE40" s="20"/>
      <c r="AF40" s="9"/>
      <c r="AG40" s="9"/>
      <c r="AH40" s="20"/>
      <c r="AI40" s="9"/>
      <c r="AJ40" s="9">
        <v>82</v>
      </c>
      <c r="AK40" s="20"/>
    </row>
    <row r="41" spans="1:37" x14ac:dyDescent="0.2">
      <c r="A41" s="9">
        <v>92</v>
      </c>
      <c r="B41" s="34" t="s">
        <v>127</v>
      </c>
      <c r="E41" t="s">
        <v>62</v>
      </c>
      <c r="F41" s="20"/>
      <c r="G41" s="9">
        <v>26</v>
      </c>
      <c r="H41" s="9">
        <v>2</v>
      </c>
      <c r="I41" s="9">
        <v>2</v>
      </c>
      <c r="J41" s="9">
        <v>61</v>
      </c>
      <c r="K41" s="21"/>
      <c r="L41" s="9">
        <v>23</v>
      </c>
      <c r="M41" s="9">
        <v>14</v>
      </c>
      <c r="N41" s="9">
        <v>51</v>
      </c>
      <c r="O41" s="21"/>
      <c r="P41" s="9">
        <v>21</v>
      </c>
      <c r="Q41" s="9">
        <v>10</v>
      </c>
      <c r="R41" s="9">
        <v>57</v>
      </c>
      <c r="S41" s="21"/>
      <c r="T41" s="9"/>
      <c r="U41" s="9"/>
      <c r="V41" s="21"/>
      <c r="W41" s="9">
        <v>43</v>
      </c>
      <c r="X41" s="9">
        <v>45</v>
      </c>
      <c r="Y41" s="21"/>
      <c r="Z41" s="9"/>
      <c r="AA41" s="9"/>
      <c r="AB41" s="21"/>
      <c r="AC41" s="9"/>
      <c r="AD41" s="9"/>
      <c r="AE41" s="20"/>
      <c r="AF41" s="9">
        <v>34</v>
      </c>
      <c r="AG41" s="9">
        <v>55</v>
      </c>
      <c r="AH41" s="20"/>
      <c r="AI41" s="9"/>
      <c r="AJ41" s="9">
        <v>73</v>
      </c>
      <c r="AK41" s="20"/>
    </row>
    <row r="42" spans="1:37" x14ac:dyDescent="0.2">
      <c r="A42" s="9">
        <v>205</v>
      </c>
      <c r="B42" s="34" t="s">
        <v>128</v>
      </c>
      <c r="E42" t="s">
        <v>58</v>
      </c>
      <c r="F42" s="20"/>
      <c r="G42" s="9">
        <v>49</v>
      </c>
      <c r="H42" s="9">
        <v>7</v>
      </c>
      <c r="I42" s="9">
        <v>11</v>
      </c>
      <c r="J42" s="9">
        <v>135</v>
      </c>
      <c r="K42" s="21"/>
      <c r="L42" s="9">
        <v>46</v>
      </c>
      <c r="M42" s="9">
        <v>16</v>
      </c>
      <c r="N42" s="9">
        <v>134</v>
      </c>
      <c r="O42" s="21"/>
      <c r="P42" s="9">
        <v>46</v>
      </c>
      <c r="Q42" s="9">
        <v>12</v>
      </c>
      <c r="R42" s="9">
        <v>138</v>
      </c>
      <c r="S42" s="21"/>
      <c r="T42" s="9"/>
      <c r="U42" s="9"/>
      <c r="V42" s="21"/>
      <c r="W42" s="9">
        <v>86</v>
      </c>
      <c r="X42" s="9">
        <v>113</v>
      </c>
      <c r="Y42" s="21"/>
      <c r="Z42" s="9"/>
      <c r="AA42" s="9"/>
      <c r="AB42" s="21"/>
      <c r="AC42" s="9"/>
      <c r="AD42" s="9">
        <v>169</v>
      </c>
      <c r="AE42" s="20"/>
      <c r="AF42" s="9"/>
      <c r="AG42" s="9"/>
      <c r="AH42" s="20"/>
      <c r="AI42" s="9"/>
      <c r="AJ42" s="9">
        <v>166</v>
      </c>
      <c r="AK42" s="20"/>
    </row>
    <row r="43" spans="1:37" x14ac:dyDescent="0.2">
      <c r="A43" s="9">
        <v>132</v>
      </c>
      <c r="B43" s="34" t="s">
        <v>129</v>
      </c>
      <c r="E43" t="s">
        <v>59</v>
      </c>
      <c r="F43" s="21"/>
      <c r="G43" s="9">
        <v>32</v>
      </c>
      <c r="H43" s="9">
        <v>6</v>
      </c>
      <c r="I43" s="9">
        <v>11</v>
      </c>
      <c r="J43" s="9">
        <v>82</v>
      </c>
      <c r="K43" s="21"/>
      <c r="L43" s="9">
        <v>38</v>
      </c>
      <c r="M43" s="9">
        <v>18</v>
      </c>
      <c r="N43" s="9">
        <v>68</v>
      </c>
      <c r="O43" s="21"/>
      <c r="P43" s="9">
        <v>37</v>
      </c>
      <c r="Q43" s="9">
        <v>13</v>
      </c>
      <c r="R43" s="9">
        <v>76</v>
      </c>
      <c r="S43" s="21"/>
      <c r="T43" s="9"/>
      <c r="U43" s="9"/>
      <c r="V43" s="21"/>
      <c r="W43" s="9">
        <v>68</v>
      </c>
      <c r="X43" s="9">
        <v>59</v>
      </c>
      <c r="Y43" s="21"/>
      <c r="Z43" s="9"/>
      <c r="AA43" s="9"/>
      <c r="AB43" s="21"/>
      <c r="AC43" s="9"/>
      <c r="AD43" s="9"/>
      <c r="AE43" s="20"/>
      <c r="AF43" s="9">
        <v>48</v>
      </c>
      <c r="AG43" s="9">
        <v>78</v>
      </c>
      <c r="AH43" s="20"/>
      <c r="AI43" s="9"/>
      <c r="AJ43" s="9">
        <v>113</v>
      </c>
      <c r="AK43" s="20"/>
    </row>
    <row r="44" spans="1:37" x14ac:dyDescent="0.2">
      <c r="A44" s="9">
        <v>1</v>
      </c>
      <c r="B44" s="34" t="s">
        <v>130</v>
      </c>
      <c r="E44" t="s">
        <v>63</v>
      </c>
      <c r="F44" s="20"/>
      <c r="G44" s="9">
        <v>0</v>
      </c>
      <c r="H44" s="9">
        <v>0</v>
      </c>
      <c r="I44" s="9">
        <v>0</v>
      </c>
      <c r="J44" s="9">
        <v>1</v>
      </c>
      <c r="K44" s="21"/>
      <c r="L44" s="9">
        <v>0</v>
      </c>
      <c r="M44" s="9">
        <v>0</v>
      </c>
      <c r="N44" s="9">
        <v>1</v>
      </c>
      <c r="O44" s="21"/>
      <c r="P44" s="9">
        <v>0</v>
      </c>
      <c r="Q44" s="9">
        <v>0</v>
      </c>
      <c r="R44" s="9">
        <v>1</v>
      </c>
      <c r="S44" s="21"/>
      <c r="T44" s="9"/>
      <c r="U44" s="9"/>
      <c r="V44" s="21"/>
      <c r="W44" s="9">
        <v>1</v>
      </c>
      <c r="X44" s="9">
        <v>0</v>
      </c>
      <c r="Y44" s="21"/>
      <c r="Z44" s="9"/>
      <c r="AA44" s="9"/>
      <c r="AB44" s="21"/>
      <c r="AC44" s="9"/>
      <c r="AD44" s="9">
        <v>1</v>
      </c>
      <c r="AE44" s="20"/>
      <c r="AF44" s="9"/>
      <c r="AG44" s="9"/>
      <c r="AH44" s="20"/>
      <c r="AI44" s="9"/>
      <c r="AJ44" s="9">
        <v>1</v>
      </c>
      <c r="AK44" s="20"/>
    </row>
    <row r="45" spans="1:37" x14ac:dyDescent="0.2">
      <c r="A45" s="9">
        <v>232</v>
      </c>
      <c r="B45" s="34" t="s">
        <v>131</v>
      </c>
      <c r="E45" t="s">
        <v>60</v>
      </c>
      <c r="F45" s="20"/>
      <c r="G45" s="9">
        <v>72</v>
      </c>
      <c r="H45" s="9">
        <v>8</v>
      </c>
      <c r="I45" s="9">
        <v>6</v>
      </c>
      <c r="J45" s="9">
        <v>142</v>
      </c>
      <c r="K45" s="21"/>
      <c r="L45" s="9">
        <v>79</v>
      </c>
      <c r="M45" s="9">
        <v>17</v>
      </c>
      <c r="N45" s="9">
        <v>129</v>
      </c>
      <c r="O45" s="21"/>
      <c r="P45" s="9">
        <v>71</v>
      </c>
      <c r="Q45" s="9">
        <v>14</v>
      </c>
      <c r="R45" s="9">
        <v>138</v>
      </c>
      <c r="S45" s="21"/>
      <c r="T45" s="9"/>
      <c r="U45" s="9"/>
      <c r="V45" s="21"/>
      <c r="W45" s="9">
        <v>113</v>
      </c>
      <c r="X45" s="9">
        <v>110</v>
      </c>
      <c r="Y45" s="21"/>
      <c r="Z45" s="9"/>
      <c r="AA45" s="9"/>
      <c r="AB45" s="21"/>
      <c r="AC45" s="9"/>
      <c r="AD45" s="9">
        <v>192</v>
      </c>
      <c r="AE45" s="20"/>
      <c r="AF45" s="9"/>
      <c r="AG45" s="9"/>
      <c r="AH45" s="20"/>
      <c r="AI45" s="9"/>
      <c r="AJ45" s="9">
        <v>195</v>
      </c>
      <c r="AK45" s="20"/>
    </row>
    <row r="46" spans="1:37" x14ac:dyDescent="0.2">
      <c r="A46" s="9">
        <v>189</v>
      </c>
      <c r="B46" s="34" t="s">
        <v>132</v>
      </c>
      <c r="E46" t="s">
        <v>61</v>
      </c>
      <c r="F46" s="20"/>
      <c r="G46" s="9">
        <v>65</v>
      </c>
      <c r="H46" s="9">
        <v>6</v>
      </c>
      <c r="I46" s="9">
        <v>8</v>
      </c>
      <c r="J46" s="9">
        <v>104</v>
      </c>
      <c r="K46" s="21"/>
      <c r="L46" s="9">
        <v>61</v>
      </c>
      <c r="M46" s="9">
        <v>20</v>
      </c>
      <c r="N46" s="9">
        <v>99</v>
      </c>
      <c r="O46" s="21"/>
      <c r="P46" s="9">
        <v>62</v>
      </c>
      <c r="Q46" s="9">
        <v>18</v>
      </c>
      <c r="R46" s="9">
        <v>99</v>
      </c>
      <c r="S46" s="27"/>
      <c r="T46" s="10"/>
      <c r="U46" s="10"/>
      <c r="V46" s="27"/>
      <c r="W46" s="9">
        <v>93</v>
      </c>
      <c r="X46" s="9">
        <v>92</v>
      </c>
      <c r="Y46" s="27"/>
      <c r="Z46" s="10"/>
      <c r="AA46" s="10"/>
      <c r="AB46" s="27"/>
      <c r="AC46" s="9"/>
      <c r="AD46" s="9">
        <v>150</v>
      </c>
      <c r="AE46" s="21"/>
      <c r="AF46" s="10"/>
      <c r="AG46" s="10"/>
      <c r="AH46" s="21"/>
      <c r="AI46" s="9"/>
      <c r="AJ46" s="9">
        <v>149</v>
      </c>
      <c r="AK46" s="21"/>
    </row>
    <row r="47" spans="1:37" x14ac:dyDescent="0.2">
      <c r="A47" s="9">
        <v>166</v>
      </c>
      <c r="B47" s="34" t="s">
        <v>133</v>
      </c>
      <c r="E47" t="s">
        <v>64</v>
      </c>
      <c r="F47" s="20"/>
      <c r="G47" s="9">
        <v>47</v>
      </c>
      <c r="H47" s="9">
        <v>3</v>
      </c>
      <c r="I47" s="9">
        <v>7</v>
      </c>
      <c r="J47" s="9">
        <v>108</v>
      </c>
      <c r="K47" s="21"/>
      <c r="L47" s="9">
        <v>46</v>
      </c>
      <c r="M47" s="9">
        <v>19</v>
      </c>
      <c r="N47" s="9">
        <v>94</v>
      </c>
      <c r="O47" s="21"/>
      <c r="P47" s="9">
        <v>42</v>
      </c>
      <c r="Q47" s="9">
        <v>12</v>
      </c>
      <c r="R47" s="9">
        <v>105</v>
      </c>
      <c r="S47" s="20"/>
      <c r="V47" s="20"/>
      <c r="W47" s="9">
        <v>88</v>
      </c>
      <c r="X47" s="9">
        <v>77</v>
      </c>
      <c r="Y47" s="20"/>
      <c r="AB47" s="21"/>
      <c r="AE47" s="20"/>
      <c r="AF47" s="9">
        <v>64</v>
      </c>
      <c r="AG47" s="9">
        <v>100</v>
      </c>
      <c r="AH47" s="20"/>
      <c r="AI47" s="9"/>
      <c r="AJ47" s="9">
        <v>146</v>
      </c>
      <c r="AK47" s="20"/>
    </row>
    <row r="48" spans="1:37" x14ac:dyDescent="0.2">
      <c r="A48" s="9">
        <v>304</v>
      </c>
      <c r="B48" s="34" t="s">
        <v>134</v>
      </c>
      <c r="E48" t="s">
        <v>65</v>
      </c>
      <c r="F48" s="20"/>
      <c r="G48" s="9">
        <v>96</v>
      </c>
      <c r="H48" s="9">
        <v>8</v>
      </c>
      <c r="I48" s="9">
        <v>12</v>
      </c>
      <c r="J48" s="9">
        <v>179</v>
      </c>
      <c r="K48" s="21"/>
      <c r="L48" s="9">
        <v>87</v>
      </c>
      <c r="M48" s="9">
        <v>22</v>
      </c>
      <c r="N48" s="9">
        <v>185</v>
      </c>
      <c r="O48" s="21"/>
      <c r="P48" s="9">
        <v>71</v>
      </c>
      <c r="Q48" s="9">
        <v>19</v>
      </c>
      <c r="R48" s="9">
        <v>203</v>
      </c>
      <c r="S48" s="20"/>
      <c r="V48" s="20"/>
      <c r="W48" s="9">
        <v>137</v>
      </c>
      <c r="X48" s="9">
        <v>157</v>
      </c>
      <c r="Y48" s="20"/>
      <c r="AB48" s="21"/>
      <c r="AE48" s="20"/>
      <c r="AF48" s="9">
        <v>121</v>
      </c>
      <c r="AG48" s="9">
        <v>175</v>
      </c>
      <c r="AH48" s="20"/>
      <c r="AI48" s="9"/>
      <c r="AJ48" s="9">
        <v>271</v>
      </c>
      <c r="AK48" s="20"/>
    </row>
    <row r="49" spans="1:235" x14ac:dyDescent="0.2">
      <c r="A49" s="9">
        <v>31</v>
      </c>
      <c r="B49" s="34" t="s">
        <v>135</v>
      </c>
      <c r="E49" t="s">
        <v>66</v>
      </c>
      <c r="F49" s="20"/>
      <c r="G49" s="9">
        <v>8</v>
      </c>
      <c r="H49" s="9">
        <v>1</v>
      </c>
      <c r="I49" s="9">
        <v>1</v>
      </c>
      <c r="J49" s="9">
        <v>20</v>
      </c>
      <c r="K49" s="21"/>
      <c r="L49" s="9">
        <v>7</v>
      </c>
      <c r="M49" s="9">
        <v>3</v>
      </c>
      <c r="N49" s="9">
        <v>21</v>
      </c>
      <c r="O49" s="21"/>
      <c r="P49" s="9">
        <v>8</v>
      </c>
      <c r="Q49" s="9">
        <v>0</v>
      </c>
      <c r="R49" s="9">
        <v>22</v>
      </c>
      <c r="S49" s="20"/>
      <c r="V49" s="20"/>
      <c r="W49" s="9">
        <v>15</v>
      </c>
      <c r="X49" s="9">
        <v>15</v>
      </c>
      <c r="Y49" s="20"/>
      <c r="AB49" s="21"/>
      <c r="AC49" s="9"/>
      <c r="AD49" s="9">
        <v>27</v>
      </c>
      <c r="AE49" s="20"/>
      <c r="AH49" s="20"/>
      <c r="AI49" s="9"/>
      <c r="AJ49" s="9">
        <v>27</v>
      </c>
      <c r="AK49" s="20"/>
    </row>
    <row r="50" spans="1:235" x14ac:dyDescent="0.2">
      <c r="A50" s="9">
        <v>416</v>
      </c>
      <c r="B50" s="34" t="s">
        <v>136</v>
      </c>
      <c r="E50" t="s">
        <v>67</v>
      </c>
      <c r="F50" s="20"/>
      <c r="G50" s="9">
        <v>97</v>
      </c>
      <c r="H50" s="9">
        <v>14</v>
      </c>
      <c r="I50" s="9">
        <v>12</v>
      </c>
      <c r="J50" s="9">
        <v>282</v>
      </c>
      <c r="K50" s="21"/>
      <c r="L50" s="9">
        <v>97</v>
      </c>
      <c r="M50" s="9">
        <v>28</v>
      </c>
      <c r="N50" s="9">
        <v>276</v>
      </c>
      <c r="O50" s="21"/>
      <c r="P50" s="9">
        <v>88</v>
      </c>
      <c r="Q50" s="9">
        <v>20</v>
      </c>
      <c r="R50" s="9">
        <v>299</v>
      </c>
      <c r="S50" s="21"/>
      <c r="T50" s="9"/>
      <c r="U50" s="9"/>
      <c r="V50" s="21"/>
      <c r="W50" s="9">
        <v>189</v>
      </c>
      <c r="X50" s="9">
        <v>219</v>
      </c>
      <c r="Y50" s="21"/>
      <c r="Z50" s="9"/>
      <c r="AA50" s="9"/>
      <c r="AB50" s="21"/>
      <c r="AC50" s="9"/>
      <c r="AD50" s="9"/>
      <c r="AE50" s="20"/>
      <c r="AF50" s="9">
        <v>135</v>
      </c>
      <c r="AG50" s="9">
        <v>270</v>
      </c>
      <c r="AH50" s="20"/>
      <c r="AI50" s="9"/>
      <c r="AJ50" s="9">
        <v>365</v>
      </c>
      <c r="AK50" s="20"/>
    </row>
    <row r="51" spans="1:235" x14ac:dyDescent="0.2">
      <c r="A51" s="9">
        <v>298</v>
      </c>
      <c r="B51" s="34" t="s">
        <v>137</v>
      </c>
      <c r="E51" t="s">
        <v>68</v>
      </c>
      <c r="F51" s="20"/>
      <c r="G51" s="9">
        <v>68</v>
      </c>
      <c r="H51" s="9">
        <v>4</v>
      </c>
      <c r="I51" s="9">
        <v>7</v>
      </c>
      <c r="J51" s="9">
        <v>213</v>
      </c>
      <c r="K51" s="21"/>
      <c r="L51" s="9">
        <v>52</v>
      </c>
      <c r="M51" s="9">
        <v>13</v>
      </c>
      <c r="N51" s="9">
        <v>224</v>
      </c>
      <c r="O51" s="21"/>
      <c r="P51" s="9">
        <v>48</v>
      </c>
      <c r="Q51" s="9">
        <v>11</v>
      </c>
      <c r="R51" s="9">
        <v>233</v>
      </c>
      <c r="S51" s="21"/>
      <c r="T51" s="9"/>
      <c r="U51" s="9"/>
      <c r="V51" s="21"/>
      <c r="W51" s="9">
        <v>146</v>
      </c>
      <c r="X51" s="9">
        <v>151</v>
      </c>
      <c r="Y51" s="21"/>
      <c r="Z51" s="9"/>
      <c r="AA51" s="9"/>
      <c r="AB51" s="21"/>
      <c r="AC51" s="9"/>
      <c r="AD51" s="9">
        <v>275</v>
      </c>
      <c r="AE51" s="20"/>
      <c r="AF51" s="9"/>
      <c r="AG51" s="9"/>
      <c r="AH51" s="20"/>
      <c r="AI51" s="9"/>
      <c r="AJ51" s="9">
        <v>276</v>
      </c>
      <c r="AK51" s="20"/>
    </row>
    <row r="52" spans="1:235" x14ac:dyDescent="0.2">
      <c r="A52" s="9">
        <v>123</v>
      </c>
      <c r="B52" s="34" t="s">
        <v>138</v>
      </c>
      <c r="E52" t="s">
        <v>69</v>
      </c>
      <c r="F52" s="20"/>
      <c r="G52" s="9">
        <v>35</v>
      </c>
      <c r="H52" s="9">
        <v>0</v>
      </c>
      <c r="I52" s="9">
        <v>5</v>
      </c>
      <c r="J52" s="9">
        <v>77</v>
      </c>
      <c r="K52" s="21"/>
      <c r="L52" s="9">
        <v>27</v>
      </c>
      <c r="M52" s="9">
        <v>9</v>
      </c>
      <c r="N52" s="9">
        <v>84</v>
      </c>
      <c r="O52" s="21"/>
      <c r="P52" s="9">
        <v>21</v>
      </c>
      <c r="Q52" s="9">
        <v>10</v>
      </c>
      <c r="R52" s="9">
        <v>90</v>
      </c>
      <c r="S52" s="27"/>
      <c r="T52" s="10"/>
      <c r="U52" s="10"/>
      <c r="V52" s="27"/>
      <c r="W52" s="9">
        <v>60</v>
      </c>
      <c r="X52" s="9">
        <v>63</v>
      </c>
      <c r="Y52" s="27"/>
      <c r="Z52" s="10"/>
      <c r="AA52" s="10"/>
      <c r="AB52" s="27"/>
      <c r="AC52" s="9"/>
      <c r="AD52" s="9">
        <v>111</v>
      </c>
      <c r="AE52" s="27"/>
      <c r="AF52" s="9"/>
      <c r="AG52" s="9"/>
      <c r="AH52" s="27"/>
      <c r="AI52" s="9"/>
      <c r="AJ52" s="9">
        <v>108</v>
      </c>
      <c r="AK52" s="27"/>
    </row>
    <row r="53" spans="1:235" x14ac:dyDescent="0.2">
      <c r="A53" s="9">
        <v>86</v>
      </c>
      <c r="B53" s="34" t="s">
        <v>139</v>
      </c>
      <c r="C53" s="9"/>
      <c r="E53" t="s">
        <v>86</v>
      </c>
      <c r="F53" s="20"/>
      <c r="G53" s="9">
        <v>12</v>
      </c>
      <c r="H53" s="9">
        <v>0</v>
      </c>
      <c r="I53" s="9">
        <v>2</v>
      </c>
      <c r="J53" s="9">
        <v>71</v>
      </c>
      <c r="K53" s="21"/>
      <c r="L53" s="9">
        <v>14</v>
      </c>
      <c r="M53" s="9">
        <v>5</v>
      </c>
      <c r="N53" s="9">
        <v>66</v>
      </c>
      <c r="O53" s="21"/>
      <c r="P53" s="9">
        <v>15</v>
      </c>
      <c r="Q53" s="9">
        <v>5</v>
      </c>
      <c r="R53" s="9">
        <v>65</v>
      </c>
      <c r="S53" s="21"/>
      <c r="T53" s="9"/>
      <c r="U53" s="9"/>
      <c r="V53" s="21"/>
      <c r="W53" s="9">
        <v>31</v>
      </c>
      <c r="X53" s="9">
        <v>53</v>
      </c>
      <c r="Y53" s="21"/>
      <c r="Z53" s="9"/>
      <c r="AA53" s="9"/>
      <c r="AB53" s="21"/>
      <c r="AC53" s="9"/>
      <c r="AD53" s="9"/>
      <c r="AE53" s="20"/>
      <c r="AF53" s="9">
        <v>22</v>
      </c>
      <c r="AG53" s="9">
        <v>63</v>
      </c>
      <c r="AH53" s="20"/>
      <c r="AI53" s="9"/>
      <c r="AJ53" s="9">
        <v>78</v>
      </c>
      <c r="AK53" s="20"/>
    </row>
    <row r="54" spans="1:235" x14ac:dyDescent="0.2">
      <c r="A54" s="9">
        <v>13</v>
      </c>
      <c r="B54" s="34" t="s">
        <v>140</v>
      </c>
      <c r="E54" t="s">
        <v>70</v>
      </c>
      <c r="F54" s="20"/>
      <c r="G54" s="9">
        <v>2</v>
      </c>
      <c r="H54" s="9">
        <v>0</v>
      </c>
      <c r="I54" s="9">
        <v>2</v>
      </c>
      <c r="J54" s="9">
        <v>8</v>
      </c>
      <c r="K54" s="21"/>
      <c r="L54" s="9">
        <v>1</v>
      </c>
      <c r="M54" s="9">
        <v>0</v>
      </c>
      <c r="N54" s="9">
        <v>12</v>
      </c>
      <c r="O54" s="21"/>
      <c r="P54" s="9">
        <v>2</v>
      </c>
      <c r="Q54" s="9">
        <v>0</v>
      </c>
      <c r="R54" s="9">
        <v>11</v>
      </c>
      <c r="S54" s="21"/>
      <c r="T54" s="9"/>
      <c r="U54" s="9"/>
      <c r="V54" s="21"/>
      <c r="W54" s="9">
        <v>7</v>
      </c>
      <c r="X54" s="9">
        <v>6</v>
      </c>
      <c r="Y54" s="21"/>
      <c r="Z54" s="9"/>
      <c r="AA54" s="9"/>
      <c r="AB54" s="21"/>
      <c r="AC54" s="9"/>
      <c r="AD54" s="9"/>
      <c r="AE54" s="20"/>
      <c r="AF54" s="9">
        <v>4</v>
      </c>
      <c r="AG54" s="9">
        <v>9</v>
      </c>
      <c r="AH54" s="20"/>
      <c r="AI54" s="10"/>
      <c r="AJ54" s="9">
        <v>10</v>
      </c>
      <c r="AK54" s="20"/>
    </row>
    <row r="55" spans="1:235" x14ac:dyDescent="0.2">
      <c r="A55" s="10">
        <f>SUM(A38:A54)</f>
        <v>2813</v>
      </c>
      <c r="E55" s="9" t="s">
        <v>52</v>
      </c>
      <c r="F55" s="21"/>
      <c r="G55" s="10">
        <f>SUM(G38:G54)</f>
        <v>750</v>
      </c>
      <c r="H55" s="10">
        <f>SUM(H38:H54)</f>
        <v>66</v>
      </c>
      <c r="I55" s="10">
        <f>SUM(I38:I54)</f>
        <v>107</v>
      </c>
      <c r="J55" s="10">
        <f>SUM(J38:J54)</f>
        <v>1824</v>
      </c>
      <c r="K55" s="21"/>
      <c r="L55" s="10">
        <f>SUM(L38:L54)</f>
        <v>708</v>
      </c>
      <c r="M55" s="10">
        <f>SUM(M38:M54)</f>
        <v>221</v>
      </c>
      <c r="N55" s="10">
        <f>SUM(N38:N54)</f>
        <v>1784</v>
      </c>
      <c r="O55" s="21"/>
      <c r="P55" s="10">
        <f>SUM(P38:P54)</f>
        <v>654</v>
      </c>
      <c r="Q55" s="10">
        <f>SUM(Q38:Q54)</f>
        <v>173</v>
      </c>
      <c r="R55" s="10">
        <f>SUM(R38:R54)</f>
        <v>1901</v>
      </c>
      <c r="S55" s="21"/>
      <c r="T55" s="9"/>
      <c r="U55" s="9"/>
      <c r="V55" s="21"/>
      <c r="W55" s="10">
        <f>SUM(W38:W54)</f>
        <v>1312</v>
      </c>
      <c r="X55" s="10">
        <f>SUM(X38:X54)</f>
        <v>1442</v>
      </c>
      <c r="Y55" s="21"/>
      <c r="Z55" s="9"/>
      <c r="AA55" s="9"/>
      <c r="AB55" s="21"/>
      <c r="AC55" s="10"/>
      <c r="AD55" s="10">
        <f>SUM(AD38:AD54)</f>
        <v>1380</v>
      </c>
      <c r="AE55" s="20"/>
      <c r="AF55" s="10">
        <f>SUM(AF41+AF43+AF47+AF48+AF50+AF53+AF54)</f>
        <v>428</v>
      </c>
      <c r="AG55" s="10">
        <f>SUM(AG41+AG43+AG47+AG48+AG50+AG53+AG54)</f>
        <v>750</v>
      </c>
      <c r="AH55" s="20"/>
      <c r="AI55" s="9"/>
      <c r="AJ55" s="10">
        <f>SUM(AJ38:AJ54)</f>
        <v>2425</v>
      </c>
      <c r="AK55" s="20"/>
    </row>
    <row r="56" spans="1:235" ht="15" x14ac:dyDescent="0.25">
      <c r="C56" t="s">
        <v>30</v>
      </c>
      <c r="F56" s="20"/>
      <c r="G56" s="9"/>
      <c r="H56" s="9"/>
      <c r="I56" s="9"/>
      <c r="J56" s="9"/>
      <c r="K56" s="21"/>
      <c r="L56" s="9"/>
      <c r="M56" s="9"/>
      <c r="N56" s="9"/>
      <c r="O56" s="21"/>
      <c r="P56" s="9"/>
      <c r="Q56" s="9"/>
      <c r="R56" s="9"/>
      <c r="S56" s="21"/>
      <c r="T56" s="9"/>
      <c r="U56" s="9"/>
      <c r="V56" s="21"/>
      <c r="W56" s="9"/>
      <c r="X56" s="9"/>
      <c r="Y56" s="21"/>
      <c r="Z56" s="9"/>
      <c r="AA56" s="9"/>
      <c r="AB56" s="21"/>
      <c r="AC56" s="9"/>
      <c r="AD56" s="9"/>
      <c r="AE56" s="20"/>
      <c r="AF56" s="9"/>
      <c r="AG56" s="9"/>
      <c r="AH56" s="20"/>
      <c r="AI56" s="9"/>
      <c r="AJ56" s="9"/>
      <c r="AK56" s="20"/>
    </row>
    <row r="57" spans="1:235" x14ac:dyDescent="0.2">
      <c r="B57" s="34" t="s">
        <v>141</v>
      </c>
      <c r="C57" t="s">
        <v>9</v>
      </c>
      <c r="F57" s="20"/>
      <c r="G57" s="10"/>
      <c r="H57" s="10"/>
      <c r="I57" s="10"/>
      <c r="J57" s="10"/>
      <c r="K57" s="21"/>
      <c r="L57" s="10"/>
      <c r="M57" s="10"/>
      <c r="N57" s="10"/>
      <c r="O57" s="21"/>
      <c r="P57" s="10"/>
      <c r="Q57" s="10"/>
      <c r="R57" s="10"/>
      <c r="S57" s="27"/>
      <c r="T57" s="10"/>
      <c r="U57" s="10"/>
      <c r="V57" s="27"/>
      <c r="W57" s="10"/>
      <c r="X57" s="10"/>
      <c r="Y57" s="27"/>
      <c r="Z57" s="10"/>
      <c r="AA57" s="10"/>
      <c r="AB57" s="27"/>
      <c r="AC57" s="10"/>
      <c r="AD57" s="10"/>
      <c r="AE57" s="27"/>
      <c r="AF57" s="10"/>
      <c r="AG57" s="10"/>
      <c r="AH57" s="27"/>
      <c r="AI57" s="9"/>
      <c r="AJ57" s="9"/>
      <c r="AK57" s="27"/>
    </row>
    <row r="58" spans="1:235" x14ac:dyDescent="0.2">
      <c r="A58" s="9">
        <v>292</v>
      </c>
      <c r="B58" s="34" t="s">
        <v>142</v>
      </c>
      <c r="E58" t="s">
        <v>31</v>
      </c>
      <c r="F58" s="20"/>
      <c r="G58" s="9">
        <v>38</v>
      </c>
      <c r="H58" s="9">
        <v>1</v>
      </c>
      <c r="I58" s="9">
        <v>6</v>
      </c>
      <c r="J58" s="9">
        <v>241</v>
      </c>
      <c r="K58" s="21"/>
      <c r="L58" s="9">
        <v>41</v>
      </c>
      <c r="M58" s="9">
        <v>14</v>
      </c>
      <c r="N58" s="9">
        <v>228</v>
      </c>
      <c r="O58" s="21"/>
      <c r="P58" s="9">
        <v>32</v>
      </c>
      <c r="Q58" s="9">
        <v>10</v>
      </c>
      <c r="R58" s="9">
        <v>246</v>
      </c>
      <c r="S58" s="21"/>
      <c r="T58" s="9"/>
      <c r="U58" s="9"/>
      <c r="V58" s="21"/>
      <c r="W58" s="9">
        <v>82</v>
      </c>
      <c r="X58" s="9">
        <v>205</v>
      </c>
      <c r="Y58" s="21"/>
      <c r="Z58" s="9"/>
      <c r="AA58" s="9"/>
      <c r="AB58" s="21"/>
      <c r="AC58" s="9"/>
      <c r="AD58" s="9"/>
      <c r="AE58" s="20"/>
      <c r="AF58" s="9">
        <v>67</v>
      </c>
      <c r="AG58" s="9">
        <v>220</v>
      </c>
      <c r="AH58" s="20"/>
      <c r="AI58" s="9"/>
      <c r="AJ58" s="9">
        <v>258</v>
      </c>
      <c r="AK58" s="20"/>
    </row>
    <row r="59" spans="1:235" x14ac:dyDescent="0.2">
      <c r="A59" s="9">
        <v>351</v>
      </c>
      <c r="E59" t="s">
        <v>32</v>
      </c>
      <c r="F59" s="20"/>
      <c r="G59" s="9">
        <v>30</v>
      </c>
      <c r="H59" s="9">
        <v>0</v>
      </c>
      <c r="I59" s="9">
        <v>10</v>
      </c>
      <c r="J59" s="9">
        <v>300</v>
      </c>
      <c r="K59" s="21"/>
      <c r="L59" s="9">
        <v>28</v>
      </c>
      <c r="M59" s="9">
        <v>14</v>
      </c>
      <c r="N59" s="9">
        <v>300</v>
      </c>
      <c r="O59" s="21"/>
      <c r="P59" s="9">
        <v>24</v>
      </c>
      <c r="Q59" s="9">
        <v>12</v>
      </c>
      <c r="R59" s="9">
        <v>309</v>
      </c>
      <c r="S59" s="21"/>
      <c r="T59" s="9"/>
      <c r="U59" s="9"/>
      <c r="V59" s="21"/>
      <c r="W59" s="9">
        <v>81</v>
      </c>
      <c r="X59" s="9">
        <v>260</v>
      </c>
      <c r="Y59" s="21"/>
      <c r="Z59" s="9"/>
      <c r="AA59" s="9"/>
      <c r="AB59" s="21"/>
      <c r="AC59" s="9"/>
      <c r="AD59" s="9"/>
      <c r="AE59" s="20"/>
      <c r="AF59" s="9">
        <v>58</v>
      </c>
      <c r="AG59" s="9">
        <v>288</v>
      </c>
      <c r="AH59" s="20"/>
      <c r="AI59" s="10"/>
      <c r="AJ59" s="9">
        <v>307</v>
      </c>
      <c r="AK59" s="20"/>
    </row>
    <row r="60" spans="1:235" x14ac:dyDescent="0.2">
      <c r="A60" s="10">
        <f>SUM(A58+A59)</f>
        <v>643</v>
      </c>
      <c r="E60" s="11" t="s">
        <v>33</v>
      </c>
      <c r="F60" s="31"/>
      <c r="G60" s="10">
        <f>SUM(G58+G59)</f>
        <v>68</v>
      </c>
      <c r="H60" s="10">
        <f>SUM(H58+H59)</f>
        <v>1</v>
      </c>
      <c r="I60" s="10">
        <f>SUM(I58+I59)</f>
        <v>16</v>
      </c>
      <c r="J60" s="10">
        <f>SUM(J58+J59)</f>
        <v>541</v>
      </c>
      <c r="K60" s="21"/>
      <c r="L60" s="10">
        <f>SUM(L58+L59)</f>
        <v>69</v>
      </c>
      <c r="M60" s="10">
        <f>SUM(M58+M59)</f>
        <v>28</v>
      </c>
      <c r="N60" s="10">
        <f>SUM(N58+N59)</f>
        <v>528</v>
      </c>
      <c r="O60" s="21"/>
      <c r="P60" s="10">
        <f>SUM(P58+P59)</f>
        <v>56</v>
      </c>
      <c r="Q60" s="10">
        <f>SUM(Q58+Q59)</f>
        <v>22</v>
      </c>
      <c r="R60" s="10">
        <f>SUM(R58+R59)</f>
        <v>555</v>
      </c>
      <c r="S60" s="21"/>
      <c r="T60" s="9"/>
      <c r="U60" s="9"/>
      <c r="V60" s="21"/>
      <c r="W60" s="10">
        <f>SUM(W58+W59)</f>
        <v>163</v>
      </c>
      <c r="X60" s="10">
        <f>SUM(X58+X59)</f>
        <v>465</v>
      </c>
      <c r="Y60" s="21"/>
      <c r="Z60" s="9"/>
      <c r="AA60" s="9"/>
      <c r="AB60" s="21"/>
      <c r="AC60" s="9"/>
      <c r="AD60" s="9"/>
      <c r="AE60" s="20"/>
      <c r="AF60" s="10">
        <f>SUM(AF58+AF59)</f>
        <v>125</v>
      </c>
      <c r="AG60" s="10">
        <f>SUM(AG58+AG59)</f>
        <v>508</v>
      </c>
      <c r="AH60" s="20"/>
      <c r="AI60" s="9"/>
      <c r="AJ60" s="10">
        <f>SUM(AJ58+AJ59)</f>
        <v>565</v>
      </c>
      <c r="AK60" s="20"/>
    </row>
    <row r="61" spans="1:235" x14ac:dyDescent="0.2">
      <c r="A61" s="9">
        <v>194</v>
      </c>
      <c r="B61" s="34" t="s">
        <v>143</v>
      </c>
      <c r="C61" t="s">
        <v>34</v>
      </c>
      <c r="F61" s="20"/>
      <c r="G61" s="9">
        <v>43</v>
      </c>
      <c r="H61" s="9">
        <v>7</v>
      </c>
      <c r="I61" s="9">
        <v>4</v>
      </c>
      <c r="J61" s="9">
        <v>136</v>
      </c>
      <c r="K61" s="21"/>
      <c r="L61" s="9">
        <v>45</v>
      </c>
      <c r="M61" s="9">
        <v>21</v>
      </c>
      <c r="N61" s="9">
        <v>127</v>
      </c>
      <c r="O61" s="21"/>
      <c r="P61" s="9">
        <v>43</v>
      </c>
      <c r="Q61" s="9">
        <v>13</v>
      </c>
      <c r="R61" s="9">
        <v>136</v>
      </c>
      <c r="S61" s="27"/>
      <c r="T61" s="10"/>
      <c r="U61" s="10"/>
      <c r="V61" s="27"/>
      <c r="W61" s="9">
        <v>75</v>
      </c>
      <c r="X61" s="9">
        <v>114</v>
      </c>
      <c r="Y61" s="27"/>
      <c r="Z61" s="9"/>
      <c r="AA61" s="9">
        <v>170</v>
      </c>
      <c r="AB61" s="27"/>
      <c r="AC61" s="10"/>
      <c r="AD61" s="10"/>
      <c r="AE61" s="27"/>
      <c r="AF61" s="10"/>
      <c r="AG61" s="10"/>
      <c r="AH61" s="27"/>
      <c r="AI61" s="9"/>
      <c r="AJ61" s="9">
        <v>172</v>
      </c>
      <c r="AK61" s="27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</row>
    <row r="62" spans="1:235" x14ac:dyDescent="0.2">
      <c r="A62" s="9">
        <v>253</v>
      </c>
      <c r="B62" s="34" t="s">
        <v>144</v>
      </c>
      <c r="C62" t="s">
        <v>35</v>
      </c>
      <c r="F62" s="20"/>
      <c r="G62" s="9">
        <v>36</v>
      </c>
      <c r="H62" s="9">
        <v>2</v>
      </c>
      <c r="I62" s="9">
        <v>10</v>
      </c>
      <c r="J62" s="9">
        <v>198</v>
      </c>
      <c r="K62" s="21"/>
      <c r="L62" s="9">
        <v>37</v>
      </c>
      <c r="M62" s="9">
        <v>20</v>
      </c>
      <c r="N62" s="9">
        <v>188</v>
      </c>
      <c r="O62" s="21"/>
      <c r="P62" s="9">
        <v>34</v>
      </c>
      <c r="Q62" s="9">
        <v>20</v>
      </c>
      <c r="R62" s="9">
        <v>185</v>
      </c>
      <c r="S62" s="21"/>
      <c r="T62" s="9"/>
      <c r="U62" s="9"/>
      <c r="V62" s="21"/>
      <c r="W62" s="9">
        <v>70</v>
      </c>
      <c r="X62" s="9">
        <v>173</v>
      </c>
      <c r="Y62" s="21"/>
      <c r="Z62" s="9"/>
      <c r="AA62" s="9"/>
      <c r="AB62" s="21"/>
      <c r="AC62" s="9"/>
      <c r="AD62" s="9">
        <v>228</v>
      </c>
      <c r="AE62" s="20"/>
      <c r="AF62" s="9"/>
      <c r="AG62" s="9"/>
      <c r="AH62" s="20"/>
      <c r="AI62" s="9"/>
      <c r="AJ62" s="9">
        <v>212</v>
      </c>
      <c r="AK62" s="20"/>
    </row>
    <row r="63" spans="1:235" x14ac:dyDescent="0.2">
      <c r="A63" s="9">
        <v>265</v>
      </c>
      <c r="B63" s="34" t="s">
        <v>145</v>
      </c>
      <c r="C63" t="s">
        <v>36</v>
      </c>
      <c r="F63" s="20"/>
      <c r="G63" s="9">
        <v>25</v>
      </c>
      <c r="H63" s="9">
        <v>10</v>
      </c>
      <c r="I63" s="9">
        <v>4</v>
      </c>
      <c r="J63" s="9">
        <v>218</v>
      </c>
      <c r="K63" s="21"/>
      <c r="L63" s="9">
        <v>27</v>
      </c>
      <c r="M63" s="9">
        <v>16</v>
      </c>
      <c r="N63" s="9">
        <v>215</v>
      </c>
      <c r="O63" s="21"/>
      <c r="P63" s="9">
        <v>27</v>
      </c>
      <c r="Q63" s="9">
        <v>13</v>
      </c>
      <c r="R63" s="9">
        <v>218</v>
      </c>
      <c r="S63" s="21"/>
      <c r="T63" s="9"/>
      <c r="U63" s="9"/>
      <c r="V63" s="21"/>
      <c r="W63" s="9">
        <v>75</v>
      </c>
      <c r="X63" s="9">
        <v>188</v>
      </c>
      <c r="Y63" s="21"/>
      <c r="Z63" s="9"/>
      <c r="AA63" s="9"/>
      <c r="AB63" s="21"/>
      <c r="AC63" s="9"/>
      <c r="AD63" s="9">
        <v>230</v>
      </c>
      <c r="AE63" s="20"/>
      <c r="AF63" s="9"/>
      <c r="AG63" s="9"/>
      <c r="AH63" s="20"/>
      <c r="AI63" s="9"/>
      <c r="AJ63" s="9">
        <v>235</v>
      </c>
      <c r="AK63" s="20"/>
    </row>
    <row r="64" spans="1:235" x14ac:dyDescent="0.2">
      <c r="A64" s="9">
        <v>691</v>
      </c>
      <c r="B64" s="34" t="s">
        <v>146</v>
      </c>
      <c r="C64" t="s">
        <v>37</v>
      </c>
      <c r="E64" t="s">
        <v>38</v>
      </c>
      <c r="F64" s="20"/>
      <c r="G64" s="9">
        <v>114</v>
      </c>
      <c r="H64" s="9">
        <v>13</v>
      </c>
      <c r="I64" s="9">
        <v>22</v>
      </c>
      <c r="J64" s="9">
        <v>529</v>
      </c>
      <c r="K64" s="21"/>
      <c r="L64" s="9">
        <v>120</v>
      </c>
      <c r="M64" s="9">
        <v>49</v>
      </c>
      <c r="N64" s="9">
        <v>507</v>
      </c>
      <c r="O64" s="21"/>
      <c r="P64" s="9">
        <v>116</v>
      </c>
      <c r="Q64" s="9">
        <v>33</v>
      </c>
      <c r="R64" s="9">
        <v>532</v>
      </c>
      <c r="S64" s="21"/>
      <c r="T64" s="9"/>
      <c r="U64" s="9"/>
      <c r="V64" s="21"/>
      <c r="W64" s="9">
        <v>239</v>
      </c>
      <c r="X64" s="9">
        <v>443</v>
      </c>
      <c r="Y64" s="21"/>
      <c r="Z64" s="9"/>
      <c r="AA64" s="9"/>
      <c r="AB64" s="21"/>
      <c r="AC64" s="9"/>
      <c r="AD64" s="9">
        <v>608</v>
      </c>
      <c r="AE64" s="20"/>
      <c r="AF64" s="9"/>
      <c r="AG64" s="9"/>
      <c r="AH64" s="20"/>
      <c r="AI64" s="9"/>
      <c r="AJ64" s="9">
        <v>593</v>
      </c>
      <c r="AK64" s="20"/>
    </row>
    <row r="65" spans="1:37" x14ac:dyDescent="0.2">
      <c r="A65" s="9">
        <v>211</v>
      </c>
      <c r="B65" s="34" t="s">
        <v>147</v>
      </c>
      <c r="E65" t="s">
        <v>32</v>
      </c>
      <c r="F65" s="20"/>
      <c r="G65" s="9">
        <v>13</v>
      </c>
      <c r="H65" s="9">
        <v>1</v>
      </c>
      <c r="I65" s="9">
        <v>3</v>
      </c>
      <c r="J65" s="9">
        <v>188</v>
      </c>
      <c r="K65" s="21"/>
      <c r="L65" s="9">
        <v>23</v>
      </c>
      <c r="M65" s="9">
        <v>17</v>
      </c>
      <c r="N65" s="9">
        <v>164</v>
      </c>
      <c r="O65" s="21"/>
      <c r="P65" s="9">
        <v>16</v>
      </c>
      <c r="Q65" s="9">
        <v>13</v>
      </c>
      <c r="R65" s="9">
        <v>174</v>
      </c>
      <c r="S65" s="21"/>
      <c r="T65" s="9"/>
      <c r="U65" s="9"/>
      <c r="V65" s="21"/>
      <c r="W65" s="9">
        <v>61</v>
      </c>
      <c r="X65" s="9">
        <v>140</v>
      </c>
      <c r="Y65" s="21"/>
      <c r="Z65" s="9"/>
      <c r="AA65" s="9"/>
      <c r="AB65" s="21"/>
      <c r="AC65" s="9"/>
      <c r="AD65" s="9"/>
      <c r="AE65" s="20"/>
      <c r="AF65" s="9">
        <v>38</v>
      </c>
      <c r="AG65" s="9">
        <v>173</v>
      </c>
      <c r="AH65" s="20"/>
      <c r="AI65" s="10"/>
      <c r="AJ65" s="9">
        <v>181</v>
      </c>
      <c r="AK65" s="20"/>
    </row>
    <row r="66" spans="1:37" x14ac:dyDescent="0.2">
      <c r="A66" s="10">
        <f>SUM(A64:A65)</f>
        <v>902</v>
      </c>
      <c r="E66" s="12" t="s">
        <v>39</v>
      </c>
      <c r="F66" s="31"/>
      <c r="G66" s="10">
        <f>SUM(G64:G65)</f>
        <v>127</v>
      </c>
      <c r="H66" s="10">
        <f>SUM(H64:H65)</f>
        <v>14</v>
      </c>
      <c r="I66" s="10">
        <f>SUM(I64:I65)</f>
        <v>25</v>
      </c>
      <c r="J66" s="10">
        <f>SUM(J64:J65)</f>
        <v>717</v>
      </c>
      <c r="K66" s="21"/>
      <c r="L66" s="10">
        <f>SUM(L64:L65)</f>
        <v>143</v>
      </c>
      <c r="M66" s="10">
        <f>SUM(M64:M65)</f>
        <v>66</v>
      </c>
      <c r="N66" s="10">
        <f>SUM(N64:N65)</f>
        <v>671</v>
      </c>
      <c r="O66" s="21"/>
      <c r="P66" s="10">
        <f>SUM(P64:P65)</f>
        <v>132</v>
      </c>
      <c r="Q66" s="10">
        <f>SUM(Q64:Q65)</f>
        <v>46</v>
      </c>
      <c r="R66" s="10">
        <f>SUM(R64:R65)</f>
        <v>706</v>
      </c>
      <c r="S66" s="27"/>
      <c r="T66" s="10"/>
      <c r="U66" s="10"/>
      <c r="V66" s="27"/>
      <c r="W66" s="10">
        <f>SUM(W64:W65)</f>
        <v>300</v>
      </c>
      <c r="X66" s="10">
        <f>SUM(X64:X65)</f>
        <v>583</v>
      </c>
      <c r="Y66" s="27"/>
      <c r="Z66" s="10"/>
      <c r="AA66" s="10"/>
      <c r="AB66" s="27"/>
      <c r="AC66" s="10"/>
      <c r="AD66" s="10">
        <f>SUM(AD64:AD65)</f>
        <v>608</v>
      </c>
      <c r="AE66" s="27"/>
      <c r="AF66" s="10"/>
      <c r="AG66" s="10"/>
      <c r="AH66" s="27"/>
      <c r="AI66" s="9"/>
      <c r="AJ66" s="10">
        <f>SUM(AJ64:AJ65)</f>
        <v>774</v>
      </c>
      <c r="AK66" s="27"/>
    </row>
    <row r="67" spans="1:37" x14ac:dyDescent="0.2">
      <c r="A67" s="9">
        <v>0</v>
      </c>
      <c r="B67" s="34" t="s">
        <v>148</v>
      </c>
      <c r="C67" t="s">
        <v>40</v>
      </c>
      <c r="E67" t="s">
        <v>73</v>
      </c>
      <c r="F67" s="20"/>
      <c r="G67" s="9">
        <v>0</v>
      </c>
      <c r="H67" s="9">
        <v>0</v>
      </c>
      <c r="I67" s="9">
        <v>0</v>
      </c>
      <c r="J67" s="9">
        <v>0</v>
      </c>
      <c r="K67" s="21"/>
      <c r="L67" s="9">
        <v>0</v>
      </c>
      <c r="M67" s="9">
        <v>0</v>
      </c>
      <c r="N67" s="9">
        <v>0</v>
      </c>
      <c r="O67" s="21"/>
      <c r="P67" s="9">
        <v>0</v>
      </c>
      <c r="Q67" s="9">
        <v>0</v>
      </c>
      <c r="R67" s="9">
        <v>0</v>
      </c>
      <c r="S67" s="21"/>
      <c r="T67" s="9"/>
      <c r="U67" s="9"/>
      <c r="V67" s="21"/>
      <c r="W67" s="9">
        <v>0</v>
      </c>
      <c r="X67" s="9">
        <v>0</v>
      </c>
      <c r="Y67" s="21"/>
      <c r="Z67" s="9"/>
      <c r="AA67" s="9"/>
      <c r="AB67" s="21"/>
      <c r="AC67" s="9"/>
      <c r="AD67" s="9"/>
      <c r="AE67" s="20"/>
      <c r="AF67" s="9">
        <v>0</v>
      </c>
      <c r="AG67" s="9">
        <v>0</v>
      </c>
      <c r="AH67" s="20"/>
      <c r="AI67" s="9"/>
      <c r="AJ67" s="9">
        <v>0</v>
      </c>
      <c r="AK67" s="20"/>
    </row>
    <row r="68" spans="1:37" x14ac:dyDescent="0.2">
      <c r="A68" s="9">
        <v>699</v>
      </c>
      <c r="B68" s="34" t="s">
        <v>149</v>
      </c>
      <c r="E68" t="s">
        <v>71</v>
      </c>
      <c r="F68" s="20"/>
      <c r="G68" s="9">
        <v>103</v>
      </c>
      <c r="H68" s="9">
        <v>5</v>
      </c>
      <c r="I68" s="9">
        <v>30</v>
      </c>
      <c r="J68" s="9">
        <v>549</v>
      </c>
      <c r="K68" s="21"/>
      <c r="L68" s="9">
        <v>95</v>
      </c>
      <c r="M68" s="9">
        <v>66</v>
      </c>
      <c r="N68" s="9">
        <v>524</v>
      </c>
      <c r="O68" s="21"/>
      <c r="P68" s="9">
        <v>89</v>
      </c>
      <c r="Q68" s="9">
        <v>34</v>
      </c>
      <c r="R68" s="9">
        <v>560</v>
      </c>
      <c r="S68" s="21"/>
      <c r="T68" s="9"/>
      <c r="U68" s="9"/>
      <c r="V68" s="21"/>
      <c r="W68" s="9">
        <v>236</v>
      </c>
      <c r="X68" s="9">
        <v>453</v>
      </c>
      <c r="Y68" s="21"/>
      <c r="Z68" s="9"/>
      <c r="AA68" s="9"/>
      <c r="AB68" s="21"/>
      <c r="AC68" s="9"/>
      <c r="AD68" s="9">
        <v>635</v>
      </c>
      <c r="AE68" s="20"/>
      <c r="AF68" s="9"/>
      <c r="AG68" s="9"/>
      <c r="AH68" s="20"/>
      <c r="AI68" s="9"/>
      <c r="AJ68" s="9">
        <v>612</v>
      </c>
      <c r="AK68" s="20"/>
    </row>
    <row r="69" spans="1:37" x14ac:dyDescent="0.2">
      <c r="A69" s="9">
        <v>124</v>
      </c>
      <c r="B69" s="34" t="s">
        <v>150</v>
      </c>
      <c r="E69" t="s">
        <v>72</v>
      </c>
      <c r="F69" s="20"/>
      <c r="G69" s="9">
        <v>15</v>
      </c>
      <c r="H69" s="9">
        <v>2</v>
      </c>
      <c r="I69" s="9">
        <v>3</v>
      </c>
      <c r="J69" s="9">
        <v>102</v>
      </c>
      <c r="K69" s="21"/>
      <c r="L69" s="9">
        <v>16</v>
      </c>
      <c r="M69" s="9">
        <v>12</v>
      </c>
      <c r="N69" s="9">
        <v>95</v>
      </c>
      <c r="O69" s="21"/>
      <c r="P69" s="9">
        <v>15</v>
      </c>
      <c r="Q69" s="9">
        <v>9</v>
      </c>
      <c r="R69" s="9">
        <v>98</v>
      </c>
      <c r="S69" s="21"/>
      <c r="T69" s="9"/>
      <c r="U69" s="9"/>
      <c r="V69" s="21"/>
      <c r="W69" s="9">
        <v>43</v>
      </c>
      <c r="X69" s="9">
        <v>80</v>
      </c>
      <c r="Y69" s="21"/>
      <c r="Z69" s="9"/>
      <c r="AA69" s="9"/>
      <c r="AB69" s="21"/>
      <c r="AC69" s="9"/>
      <c r="AD69" s="9"/>
      <c r="AE69" s="20"/>
      <c r="AF69" s="9">
        <v>23</v>
      </c>
      <c r="AG69" s="9">
        <v>101</v>
      </c>
      <c r="AH69" s="20"/>
      <c r="AI69" s="9"/>
      <c r="AJ69" s="9">
        <v>112</v>
      </c>
      <c r="AK69" s="20"/>
    </row>
    <row r="70" spans="1:37" x14ac:dyDescent="0.2">
      <c r="A70" s="9">
        <v>0</v>
      </c>
      <c r="B70" s="34" t="s">
        <v>151</v>
      </c>
      <c r="E70" t="s">
        <v>87</v>
      </c>
      <c r="F70" s="20"/>
      <c r="G70" s="9">
        <v>0</v>
      </c>
      <c r="H70" s="9">
        <v>0</v>
      </c>
      <c r="I70" s="9">
        <v>0</v>
      </c>
      <c r="J70" s="9">
        <v>0</v>
      </c>
      <c r="K70" s="21"/>
      <c r="L70" s="9">
        <v>0</v>
      </c>
      <c r="M70" s="9">
        <v>0</v>
      </c>
      <c r="N70" s="9">
        <v>0</v>
      </c>
      <c r="O70" s="21"/>
      <c r="P70" s="9">
        <v>0</v>
      </c>
      <c r="Q70" s="9">
        <v>0</v>
      </c>
      <c r="R70" s="9">
        <v>0</v>
      </c>
      <c r="S70" s="21"/>
      <c r="T70" s="9"/>
      <c r="U70" s="9"/>
      <c r="V70" s="21"/>
      <c r="W70" s="9">
        <v>0</v>
      </c>
      <c r="X70" s="9">
        <v>0</v>
      </c>
      <c r="Y70" s="21"/>
      <c r="Z70" s="9"/>
      <c r="AA70" s="9"/>
      <c r="AB70" s="21"/>
      <c r="AC70" s="9"/>
      <c r="AD70" s="9">
        <v>0</v>
      </c>
      <c r="AE70" s="20"/>
      <c r="AF70" s="9"/>
      <c r="AG70" s="9"/>
      <c r="AH70" s="20"/>
      <c r="AI70" s="9"/>
      <c r="AJ70" s="9">
        <v>0</v>
      </c>
      <c r="AK70" s="20"/>
    </row>
    <row r="71" spans="1:37" x14ac:dyDescent="0.2">
      <c r="A71" s="9">
        <v>170</v>
      </c>
      <c r="B71" s="34" t="s">
        <v>152</v>
      </c>
      <c r="E71" t="s">
        <v>74</v>
      </c>
      <c r="F71" s="20"/>
      <c r="G71" s="9">
        <v>31</v>
      </c>
      <c r="H71" s="9">
        <v>2</v>
      </c>
      <c r="I71" s="9">
        <v>4</v>
      </c>
      <c r="J71" s="9">
        <v>129</v>
      </c>
      <c r="K71" s="21"/>
      <c r="L71" s="9">
        <v>29</v>
      </c>
      <c r="M71" s="9">
        <v>14</v>
      </c>
      <c r="N71" s="9">
        <v>122</v>
      </c>
      <c r="O71" s="21"/>
      <c r="P71" s="9">
        <v>24</v>
      </c>
      <c r="Q71" s="9">
        <v>9</v>
      </c>
      <c r="R71" s="9">
        <v>130</v>
      </c>
      <c r="S71" s="27"/>
      <c r="T71" s="10"/>
      <c r="U71" s="10"/>
      <c r="V71" s="27"/>
      <c r="W71" s="9">
        <v>63</v>
      </c>
      <c r="X71" s="9">
        <v>99</v>
      </c>
      <c r="Y71" s="27"/>
      <c r="Z71" s="10"/>
      <c r="AA71" s="10"/>
      <c r="AB71" s="27"/>
      <c r="AC71" s="10"/>
      <c r="AD71" s="10"/>
      <c r="AE71" s="27"/>
      <c r="AF71" s="9">
        <v>43</v>
      </c>
      <c r="AG71" s="9">
        <v>122</v>
      </c>
      <c r="AH71" s="27"/>
      <c r="AI71" s="9"/>
      <c r="AJ71" s="9">
        <v>149</v>
      </c>
      <c r="AK71" s="27"/>
    </row>
    <row r="72" spans="1:37" x14ac:dyDescent="0.2">
      <c r="A72" s="9">
        <v>0</v>
      </c>
      <c r="B72" s="34" t="s">
        <v>153</v>
      </c>
      <c r="E72" t="s">
        <v>88</v>
      </c>
      <c r="F72" s="20"/>
      <c r="G72" s="9">
        <v>0</v>
      </c>
      <c r="H72" s="9">
        <v>0</v>
      </c>
      <c r="I72" s="9">
        <v>0</v>
      </c>
      <c r="J72" s="9">
        <v>0</v>
      </c>
      <c r="K72" s="21"/>
      <c r="L72" s="9">
        <v>0</v>
      </c>
      <c r="M72" s="9">
        <v>0</v>
      </c>
      <c r="N72" s="9">
        <v>0</v>
      </c>
      <c r="O72" s="21"/>
      <c r="P72" s="9">
        <v>0</v>
      </c>
      <c r="Q72" s="9">
        <v>0</v>
      </c>
      <c r="R72" s="9">
        <v>0</v>
      </c>
      <c r="S72" s="27"/>
      <c r="T72" s="10"/>
      <c r="U72" s="10"/>
      <c r="V72" s="27"/>
      <c r="W72" s="9">
        <v>0</v>
      </c>
      <c r="X72" s="9">
        <v>0</v>
      </c>
      <c r="Y72" s="27"/>
      <c r="Z72" s="10"/>
      <c r="AA72" s="10"/>
      <c r="AB72" s="27"/>
      <c r="AC72" s="10"/>
      <c r="AD72" s="10"/>
      <c r="AE72" s="27"/>
      <c r="AF72" s="9">
        <v>0</v>
      </c>
      <c r="AG72" s="9">
        <v>0</v>
      </c>
      <c r="AH72" s="27"/>
      <c r="AI72" s="9"/>
      <c r="AJ72" s="9">
        <v>0</v>
      </c>
      <c r="AK72" s="27"/>
    </row>
    <row r="73" spans="1:37" x14ac:dyDescent="0.2">
      <c r="A73" s="9">
        <v>47</v>
      </c>
      <c r="B73" s="34" t="s">
        <v>153</v>
      </c>
      <c r="E73" t="s">
        <v>75</v>
      </c>
      <c r="F73" s="20"/>
      <c r="G73" s="9">
        <v>7</v>
      </c>
      <c r="H73" s="9">
        <v>2</v>
      </c>
      <c r="I73" s="9">
        <v>0</v>
      </c>
      <c r="J73" s="9">
        <v>37</v>
      </c>
      <c r="K73" s="21"/>
      <c r="L73" s="9">
        <v>5</v>
      </c>
      <c r="M73" s="9">
        <v>5</v>
      </c>
      <c r="N73" s="9">
        <v>36</v>
      </c>
      <c r="O73" s="21"/>
      <c r="P73" s="9">
        <v>4</v>
      </c>
      <c r="Q73" s="9">
        <v>5</v>
      </c>
      <c r="R73" s="9">
        <v>36</v>
      </c>
      <c r="S73" s="27"/>
      <c r="T73" s="10"/>
      <c r="U73" s="10"/>
      <c r="V73" s="27"/>
      <c r="W73" s="9">
        <v>15</v>
      </c>
      <c r="X73" s="9">
        <v>30</v>
      </c>
      <c r="Y73" s="27"/>
      <c r="Z73" s="10"/>
      <c r="AA73" s="10"/>
      <c r="AB73" s="27"/>
      <c r="AC73" s="9"/>
      <c r="AD73" s="9">
        <v>40</v>
      </c>
      <c r="AE73" s="27"/>
      <c r="AF73" s="10"/>
      <c r="AG73" s="10"/>
      <c r="AH73" s="27"/>
      <c r="AI73" s="10"/>
      <c r="AJ73" s="9">
        <v>44</v>
      </c>
      <c r="AK73" s="27"/>
    </row>
    <row r="74" spans="1:37" x14ac:dyDescent="0.2">
      <c r="A74" s="10">
        <f>SUM(A67:A73)</f>
        <v>1040</v>
      </c>
      <c r="E74" s="9" t="s">
        <v>41</v>
      </c>
      <c r="F74" s="21"/>
      <c r="G74" s="10">
        <f>SUM(G67:G73)</f>
        <v>156</v>
      </c>
      <c r="H74" s="10">
        <f>SUM(H67:H73)</f>
        <v>11</v>
      </c>
      <c r="I74" s="10">
        <f>SUM(I67:I73)</f>
        <v>37</v>
      </c>
      <c r="J74" s="10">
        <f>SUM(J67:J73)</f>
        <v>817</v>
      </c>
      <c r="K74" s="21"/>
      <c r="L74" s="10">
        <f>SUM(L67:L73)</f>
        <v>145</v>
      </c>
      <c r="M74" s="10">
        <f>SUM(M67:M73)</f>
        <v>97</v>
      </c>
      <c r="N74" s="10">
        <f>SUM(N67:N73)</f>
        <v>777</v>
      </c>
      <c r="O74" s="21"/>
      <c r="P74" s="10">
        <f>SUM(P67:P73)</f>
        <v>132</v>
      </c>
      <c r="Q74" s="10">
        <f>SUM(Q67:Q73)</f>
        <v>57</v>
      </c>
      <c r="R74" s="10">
        <f>SUM(R67:R73)</f>
        <v>824</v>
      </c>
      <c r="S74" s="21"/>
      <c r="T74" s="9"/>
      <c r="U74" s="9"/>
      <c r="V74" s="21"/>
      <c r="W74" s="10">
        <f>SUM(W67:W73)</f>
        <v>357</v>
      </c>
      <c r="X74" s="10">
        <f>SUM(X67:X73)</f>
        <v>662</v>
      </c>
      <c r="Y74" s="21"/>
      <c r="Z74" s="9"/>
      <c r="AA74" s="9"/>
      <c r="AB74" s="21"/>
      <c r="AC74" s="10"/>
      <c r="AD74" s="10">
        <f>SUM(AD67:AD73)</f>
        <v>675</v>
      </c>
      <c r="AE74" s="20"/>
      <c r="AF74" s="9"/>
      <c r="AG74" s="9"/>
      <c r="AH74" s="20"/>
      <c r="AI74" s="9"/>
      <c r="AJ74" s="10">
        <f>SUM(AJ67:AJ73)</f>
        <v>917</v>
      </c>
      <c r="AK74" s="20"/>
    </row>
    <row r="75" spans="1:37" x14ac:dyDescent="0.2">
      <c r="A75" s="9">
        <v>231</v>
      </c>
      <c r="B75" s="34" t="s">
        <v>154</v>
      </c>
      <c r="C75" t="s">
        <v>42</v>
      </c>
      <c r="F75" s="20"/>
      <c r="G75" s="9">
        <v>38</v>
      </c>
      <c r="H75" s="9">
        <v>4</v>
      </c>
      <c r="I75" s="9">
        <v>6</v>
      </c>
      <c r="J75" s="9">
        <v>174</v>
      </c>
      <c r="K75" s="21"/>
      <c r="L75" s="9">
        <v>39</v>
      </c>
      <c r="M75" s="9">
        <v>21</v>
      </c>
      <c r="N75" s="9">
        <v>168</v>
      </c>
      <c r="O75" s="21"/>
      <c r="P75" s="9">
        <v>37</v>
      </c>
      <c r="Q75" s="9">
        <v>11</v>
      </c>
      <c r="R75" s="9">
        <v>179</v>
      </c>
      <c r="S75" s="27"/>
      <c r="T75" s="10"/>
      <c r="U75" s="10"/>
      <c r="V75" s="27"/>
      <c r="W75" s="9">
        <v>75</v>
      </c>
      <c r="X75" s="9">
        <v>154</v>
      </c>
      <c r="Y75" s="27"/>
      <c r="Z75" s="9"/>
      <c r="AA75" s="9">
        <v>198</v>
      </c>
      <c r="AB75" s="27"/>
      <c r="AC75" s="10"/>
      <c r="AD75" s="10"/>
      <c r="AE75" s="27"/>
      <c r="AF75" s="10"/>
      <c r="AG75" s="10"/>
      <c r="AH75" s="27"/>
      <c r="AI75" s="9"/>
      <c r="AJ75" s="9">
        <v>199</v>
      </c>
      <c r="AK75" s="27"/>
    </row>
    <row r="76" spans="1:37" x14ac:dyDescent="0.2">
      <c r="A76" s="9">
        <v>240</v>
      </c>
      <c r="B76" s="34" t="s">
        <v>155</v>
      </c>
      <c r="C76" t="s">
        <v>43</v>
      </c>
      <c r="F76" s="20"/>
      <c r="G76" s="9">
        <v>27</v>
      </c>
      <c r="H76" s="9">
        <v>6</v>
      </c>
      <c r="I76" s="9">
        <v>5</v>
      </c>
      <c r="J76" s="9">
        <v>200</v>
      </c>
      <c r="K76" s="21"/>
      <c r="L76" s="9">
        <v>42</v>
      </c>
      <c r="M76" s="9">
        <v>21</v>
      </c>
      <c r="N76" s="9">
        <v>172</v>
      </c>
      <c r="O76" s="21"/>
      <c r="P76" s="9">
        <v>39</v>
      </c>
      <c r="Q76" s="9">
        <v>17</v>
      </c>
      <c r="R76" s="9">
        <v>177</v>
      </c>
      <c r="S76" s="21"/>
      <c r="T76" s="9">
        <v>56</v>
      </c>
      <c r="U76" s="9">
        <v>170</v>
      </c>
      <c r="V76" s="21"/>
      <c r="W76" s="9"/>
      <c r="X76" s="9"/>
      <c r="Y76" s="21"/>
      <c r="Z76" s="9"/>
      <c r="AA76" s="9"/>
      <c r="AB76" s="21"/>
      <c r="AC76" s="9"/>
      <c r="AD76" s="9"/>
      <c r="AE76" s="20"/>
      <c r="AF76" s="9">
        <v>53</v>
      </c>
      <c r="AG76" s="9">
        <v>184</v>
      </c>
      <c r="AH76" s="20"/>
      <c r="AI76" s="9"/>
      <c r="AJ76" s="9">
        <v>201</v>
      </c>
      <c r="AK76" s="20"/>
    </row>
    <row r="77" spans="1:37" x14ac:dyDescent="0.2">
      <c r="A77" s="9">
        <v>127</v>
      </c>
      <c r="B77" s="34" t="s">
        <v>156</v>
      </c>
      <c r="C77" t="s">
        <v>44</v>
      </c>
      <c r="E77" t="s">
        <v>16</v>
      </c>
      <c r="F77" s="20"/>
      <c r="G77" s="9">
        <v>22</v>
      </c>
      <c r="H77" s="9">
        <v>2</v>
      </c>
      <c r="I77" s="9">
        <v>8</v>
      </c>
      <c r="J77" s="9">
        <v>94</v>
      </c>
      <c r="K77" s="21"/>
      <c r="L77" s="9">
        <v>22</v>
      </c>
      <c r="M77" s="9">
        <v>10</v>
      </c>
      <c r="N77" s="9">
        <v>91</v>
      </c>
      <c r="O77" s="21"/>
      <c r="P77" s="9">
        <v>23</v>
      </c>
      <c r="Q77" s="9">
        <v>10</v>
      </c>
      <c r="R77" s="9">
        <v>93</v>
      </c>
      <c r="S77" s="27"/>
      <c r="T77" s="10"/>
      <c r="U77" s="10"/>
      <c r="V77" s="27"/>
      <c r="W77" s="9">
        <v>40</v>
      </c>
      <c r="X77" s="9">
        <v>85</v>
      </c>
      <c r="Y77" s="27"/>
      <c r="Z77" s="9"/>
      <c r="AA77" s="9">
        <v>105</v>
      </c>
      <c r="AB77" s="27"/>
      <c r="AC77" s="10"/>
      <c r="AD77" s="10"/>
      <c r="AE77" s="20"/>
      <c r="AF77" s="10"/>
      <c r="AG77" s="10"/>
      <c r="AH77" s="27"/>
      <c r="AI77" s="9"/>
      <c r="AJ77" s="9">
        <v>102</v>
      </c>
      <c r="AK77" s="27"/>
    </row>
    <row r="78" spans="1:37" x14ac:dyDescent="0.2">
      <c r="A78" s="9">
        <v>401</v>
      </c>
      <c r="B78" s="34" t="s">
        <v>157</v>
      </c>
      <c r="E78" t="s">
        <v>17</v>
      </c>
      <c r="F78" s="20"/>
      <c r="G78" s="9">
        <v>101</v>
      </c>
      <c r="H78" s="9">
        <v>1</v>
      </c>
      <c r="I78" s="9">
        <v>8</v>
      </c>
      <c r="J78" s="9">
        <v>287</v>
      </c>
      <c r="K78" s="21"/>
      <c r="L78" s="9">
        <v>98</v>
      </c>
      <c r="M78" s="9">
        <v>23</v>
      </c>
      <c r="N78" s="9">
        <v>266</v>
      </c>
      <c r="O78" s="21"/>
      <c r="P78" s="9">
        <v>98</v>
      </c>
      <c r="Q78" s="9">
        <v>19</v>
      </c>
      <c r="R78" s="9">
        <v>267</v>
      </c>
      <c r="S78" s="20"/>
      <c r="V78" s="20"/>
      <c r="W78" s="9">
        <v>156</v>
      </c>
      <c r="X78" s="9">
        <v>236</v>
      </c>
      <c r="Y78" s="20"/>
      <c r="Z78" s="9"/>
      <c r="AA78" s="9">
        <v>323</v>
      </c>
      <c r="AB78" s="21"/>
      <c r="AE78" s="20"/>
      <c r="AH78" s="20"/>
      <c r="AI78" s="9"/>
      <c r="AJ78" s="9">
        <v>322</v>
      </c>
      <c r="AK78" s="20"/>
    </row>
    <row r="79" spans="1:37" x14ac:dyDescent="0.2">
      <c r="A79" s="9">
        <v>12</v>
      </c>
      <c r="B79" s="34" t="s">
        <v>158</v>
      </c>
      <c r="E79" t="s">
        <v>76</v>
      </c>
      <c r="F79" s="20"/>
      <c r="G79" s="9">
        <v>4</v>
      </c>
      <c r="H79" s="9">
        <v>0</v>
      </c>
      <c r="I79" s="9">
        <v>0</v>
      </c>
      <c r="J79" s="9">
        <v>6</v>
      </c>
      <c r="K79" s="20"/>
      <c r="L79" s="9">
        <v>6</v>
      </c>
      <c r="M79" s="9">
        <v>1</v>
      </c>
      <c r="N79" s="9">
        <v>4</v>
      </c>
      <c r="O79" s="20"/>
      <c r="P79" s="9">
        <v>6</v>
      </c>
      <c r="Q79" s="9">
        <v>0</v>
      </c>
      <c r="R79" s="9">
        <v>5</v>
      </c>
      <c r="S79" s="20"/>
      <c r="V79" s="20"/>
      <c r="W79" s="9">
        <v>7</v>
      </c>
      <c r="X79" s="9">
        <v>5</v>
      </c>
      <c r="Y79" s="20"/>
      <c r="AB79" s="20"/>
      <c r="AC79" s="9"/>
      <c r="AD79" s="9">
        <v>10</v>
      </c>
      <c r="AE79" s="20"/>
      <c r="AH79" s="20"/>
      <c r="AI79" s="10"/>
      <c r="AJ79" s="9">
        <v>9</v>
      </c>
      <c r="AK79" s="20"/>
    </row>
    <row r="80" spans="1:37" x14ac:dyDescent="0.2">
      <c r="A80" s="10">
        <f>SUM(A77:A79)</f>
        <v>540</v>
      </c>
      <c r="D80" s="10"/>
      <c r="E80" s="9" t="s">
        <v>45</v>
      </c>
      <c r="F80" s="21"/>
      <c r="G80" s="10">
        <f>SUM(G77:G79)</f>
        <v>127</v>
      </c>
      <c r="H80" s="10">
        <f>SUM(H77:H79)</f>
        <v>3</v>
      </c>
      <c r="I80" s="10">
        <f>SUM(I77:I79)</f>
        <v>16</v>
      </c>
      <c r="J80" s="10">
        <f>SUM(J77:J79)</f>
        <v>387</v>
      </c>
      <c r="K80" s="20"/>
      <c r="L80" s="10">
        <f>SUM(L77:L79)</f>
        <v>126</v>
      </c>
      <c r="M80" s="10">
        <f>SUM(M77:M79)</f>
        <v>34</v>
      </c>
      <c r="N80" s="10">
        <f>SUM(N77:N79)</f>
        <v>361</v>
      </c>
      <c r="O80" s="20"/>
      <c r="P80" s="10">
        <f>SUM(P77:P79)</f>
        <v>127</v>
      </c>
      <c r="Q80" s="10">
        <f>SUM(Q77:Q79)</f>
        <v>29</v>
      </c>
      <c r="R80" s="10">
        <f>SUM(R77:R79)</f>
        <v>365</v>
      </c>
      <c r="S80" s="20"/>
      <c r="V80" s="20"/>
      <c r="W80" s="10">
        <f>SUM(W77:W79)</f>
        <v>203</v>
      </c>
      <c r="X80" s="10">
        <f>SUM(X77:X79)</f>
        <v>326</v>
      </c>
      <c r="Y80" s="20"/>
      <c r="AB80" s="20"/>
      <c r="AE80" s="20"/>
      <c r="AH80" s="20"/>
      <c r="AI80" s="9"/>
      <c r="AJ80" s="10">
        <f>SUM(AJ77:AJ79)</f>
        <v>433</v>
      </c>
      <c r="AK80" s="20"/>
    </row>
    <row r="81" spans="1:37" x14ac:dyDescent="0.2">
      <c r="A81" s="9">
        <v>171</v>
      </c>
      <c r="B81" s="34" t="s">
        <v>159</v>
      </c>
      <c r="C81" t="s">
        <v>46</v>
      </c>
      <c r="F81" s="20"/>
      <c r="G81" s="9">
        <v>16</v>
      </c>
      <c r="H81" s="9">
        <v>0</v>
      </c>
      <c r="I81" s="9">
        <v>4</v>
      </c>
      <c r="J81" s="9">
        <v>147</v>
      </c>
      <c r="K81" s="20"/>
      <c r="L81" s="9">
        <v>17</v>
      </c>
      <c r="M81" s="9">
        <v>5</v>
      </c>
      <c r="N81" s="9">
        <v>145</v>
      </c>
      <c r="O81" s="20"/>
      <c r="P81" s="9">
        <v>15</v>
      </c>
      <c r="Q81" s="9">
        <v>6</v>
      </c>
      <c r="R81" s="9">
        <v>148</v>
      </c>
      <c r="S81" s="20"/>
      <c r="V81" s="20"/>
      <c r="W81" s="9">
        <v>32</v>
      </c>
      <c r="X81" s="9">
        <v>134</v>
      </c>
      <c r="Y81" s="20"/>
      <c r="AB81" s="20"/>
      <c r="AE81" s="20"/>
      <c r="AF81" s="9">
        <v>29</v>
      </c>
      <c r="AG81" s="9">
        <v>142</v>
      </c>
      <c r="AH81" s="20"/>
      <c r="AI81" s="9"/>
      <c r="AJ81" s="9">
        <v>144</v>
      </c>
      <c r="AK81" s="20"/>
    </row>
    <row r="82" spans="1:37" x14ac:dyDescent="0.2">
      <c r="A82" s="9">
        <v>389</v>
      </c>
      <c r="B82" s="34" t="s">
        <v>160</v>
      </c>
      <c r="C82" t="s">
        <v>78</v>
      </c>
      <c r="F82" s="20"/>
      <c r="G82" s="9">
        <v>53</v>
      </c>
      <c r="H82" s="9">
        <v>4</v>
      </c>
      <c r="I82" s="9">
        <v>19</v>
      </c>
      <c r="J82" s="9">
        <v>306</v>
      </c>
      <c r="K82" s="20"/>
      <c r="L82" s="9">
        <v>55</v>
      </c>
      <c r="M82" s="9">
        <v>37</v>
      </c>
      <c r="N82" s="9">
        <v>280</v>
      </c>
      <c r="O82" s="20"/>
      <c r="P82" s="9">
        <v>47</v>
      </c>
      <c r="Q82" s="9">
        <v>26</v>
      </c>
      <c r="R82" s="9">
        <v>306</v>
      </c>
      <c r="S82" s="20"/>
      <c r="V82" s="20"/>
      <c r="W82" s="9">
        <v>121</v>
      </c>
      <c r="X82" s="9">
        <v>263</v>
      </c>
      <c r="Y82" s="20"/>
      <c r="AB82" s="20"/>
      <c r="AC82" s="9"/>
      <c r="AD82" s="9">
        <v>344</v>
      </c>
      <c r="AE82" s="20"/>
      <c r="AH82" s="20"/>
      <c r="AI82" s="9"/>
      <c r="AJ82" s="9">
        <v>338</v>
      </c>
      <c r="AK82" s="20"/>
    </row>
    <row r="83" spans="1:37" x14ac:dyDescent="0.2">
      <c r="A83" s="9">
        <v>130</v>
      </c>
      <c r="B83" s="34" t="s">
        <v>161</v>
      </c>
      <c r="C83" t="s">
        <v>47</v>
      </c>
      <c r="F83" s="20"/>
      <c r="G83" s="9">
        <v>24</v>
      </c>
      <c r="H83" s="9">
        <v>0</v>
      </c>
      <c r="I83" s="9">
        <v>1</v>
      </c>
      <c r="J83" s="9">
        <v>104</v>
      </c>
      <c r="K83" s="20"/>
      <c r="L83" s="9">
        <v>19</v>
      </c>
      <c r="M83" s="9">
        <v>5</v>
      </c>
      <c r="N83" s="9">
        <v>97</v>
      </c>
      <c r="O83" s="20"/>
      <c r="P83" s="9">
        <v>21</v>
      </c>
      <c r="Q83" s="9">
        <v>4</v>
      </c>
      <c r="R83" s="9">
        <v>99</v>
      </c>
      <c r="S83" s="20"/>
      <c r="V83" s="20"/>
      <c r="W83" s="9">
        <v>37</v>
      </c>
      <c r="X83" s="9">
        <v>88</v>
      </c>
      <c r="Y83" s="20"/>
      <c r="AB83" s="20"/>
      <c r="AC83" s="9"/>
      <c r="AD83" s="9">
        <v>116</v>
      </c>
      <c r="AE83" s="20"/>
      <c r="AH83" s="20"/>
      <c r="AI83" s="10"/>
      <c r="AJ83" s="9">
        <v>114</v>
      </c>
      <c r="AK83" s="20"/>
    </row>
    <row r="84" spans="1:37" x14ac:dyDescent="0.2">
      <c r="A84" s="10">
        <f>SUM(A60+A61+A62+A63+A66+A74+A75+A76+A80+A81+A82+A83)</f>
        <v>4998</v>
      </c>
      <c r="B84" s="35"/>
      <c r="E84" s="9" t="s">
        <v>48</v>
      </c>
      <c r="F84" s="21"/>
      <c r="G84" s="10">
        <f>SUM(G60+G61+G62+G63+G66+G74+G75+G76+G80+G81+G82+G83)</f>
        <v>740</v>
      </c>
      <c r="H84" s="10">
        <f>SUM(H60+H61+H62+H63+H66+H74+H75+H76+H80+H81+H82+H83)</f>
        <v>62</v>
      </c>
      <c r="I84" s="10">
        <f>SUM(I60+I61+I62+I63+I66+I74+I75+I76+I80+I81+I82+I83)</f>
        <v>147</v>
      </c>
      <c r="J84" s="10">
        <f>SUM(J60+J61+J62+J63+J66+J74+J75+J76+J80+J81+J82+J83)</f>
        <v>3945</v>
      </c>
      <c r="K84" s="20"/>
      <c r="L84" s="10">
        <f>SUM(L60+L61+L62+L63+L66+L74+L75+L76+L80+L81+L82+L83)</f>
        <v>764</v>
      </c>
      <c r="M84" s="10">
        <f>SUM(M60+M61+M62+M63+M66+M74+M75+M76+M80+M81+M82+M83)</f>
        <v>371</v>
      </c>
      <c r="N84" s="10">
        <f>SUM(N60+N61+N62+N63+N66+N74+N75+N76+N80+N81+N82+N83)</f>
        <v>3729</v>
      </c>
      <c r="O84" s="20"/>
      <c r="P84" s="10">
        <f>SUM(P60+P61+P62+P63+P66+P74+P75+P76+P80+P81+P82+P83)</f>
        <v>710</v>
      </c>
      <c r="Q84" s="10">
        <f>SUM(Q60+Q61+Q62+Q63+Q66+Q74+Q75+Q76+Q80+Q81+Q82+Q83)</f>
        <v>264</v>
      </c>
      <c r="R84" s="10">
        <f>SUM(R60+R61+R62+R63+R66+R74+R75+R76+R80+R81+R82+R83)</f>
        <v>3898</v>
      </c>
      <c r="S84" s="20"/>
      <c r="T84" s="10">
        <f>SUM(T76)</f>
        <v>56</v>
      </c>
      <c r="U84" s="10">
        <f>SUM(U76)</f>
        <v>170</v>
      </c>
      <c r="V84" s="20"/>
      <c r="W84" s="10">
        <f>SUM(W60+W61+W62+W63+W66+W74+W75+W80+W81+W82+W83)</f>
        <v>1508</v>
      </c>
      <c r="X84" s="10">
        <f>SUM(X60+X61+X62+X63+X66+X74+X75+X80+X81+X82+X83)</f>
        <v>3150</v>
      </c>
      <c r="Y84" s="20"/>
      <c r="Z84" s="10"/>
      <c r="AA84" s="10">
        <f>SUM(AA61+AA75+AA77+AA78)</f>
        <v>796</v>
      </c>
      <c r="AB84" s="20"/>
      <c r="AC84" s="10"/>
      <c r="AD84" s="10">
        <f>SUM(AD62+AD63+AD66+AD74+AD79+AD82+AD83)</f>
        <v>2211</v>
      </c>
      <c r="AE84" s="20"/>
      <c r="AF84" s="10">
        <f>SUM(AF60+AF65+AF69+AF70+AF71+AF76+AF81)</f>
        <v>311</v>
      </c>
      <c r="AG84" s="10">
        <f>SUM(AG60+AG65+AG69+AG70+AG71+AG76+AG81)</f>
        <v>1230</v>
      </c>
      <c r="AH84" s="20"/>
      <c r="AI84" s="10"/>
      <c r="AJ84" s="10">
        <f>SUM(AJ60+AJ61+AJ62+AJ63+AJ66+AJ74+AJ75+AJ76+AJ80+AJ81+AJ82+AJ83)</f>
        <v>4304</v>
      </c>
      <c r="AK84" s="20"/>
    </row>
    <row r="85" spans="1:37" x14ac:dyDescent="0.2">
      <c r="A85" s="10">
        <f>SUM(A20+A23+A37+A55+A84)</f>
        <v>11911</v>
      </c>
      <c r="B85" s="35"/>
      <c r="D85" s="10"/>
      <c r="E85" t="s">
        <v>49</v>
      </c>
      <c r="F85" s="20"/>
      <c r="G85" s="10">
        <f>SUM(G20+G23+G37+G55+G84)</f>
        <v>2557</v>
      </c>
      <c r="H85" s="10">
        <f>SUM(H20+H23+H37+H55+H84)</f>
        <v>205</v>
      </c>
      <c r="I85" s="10">
        <f>SUM(I20+I23+I37+I55+I84)</f>
        <v>395</v>
      </c>
      <c r="J85" s="10">
        <f>SUM(J20+J23+J37+J55+J84)</f>
        <v>8466</v>
      </c>
      <c r="K85" s="20"/>
      <c r="L85" s="10">
        <f>SUM(L20+L23+L37+L55+L84)</f>
        <v>2610</v>
      </c>
      <c r="M85" s="10">
        <f>SUM(M20+M23+M37+M55+M84)</f>
        <v>885</v>
      </c>
      <c r="N85" s="10">
        <f>SUM(N20+N23+N37+N55+N84)</f>
        <v>8054</v>
      </c>
      <c r="O85" s="20"/>
      <c r="P85" s="10">
        <f>SUM(P20+P23+P37+P55+P84)</f>
        <v>2429</v>
      </c>
      <c r="Q85" s="10">
        <f>SUM(Q20+Q23+Q37+Q55+Q84)</f>
        <v>690</v>
      </c>
      <c r="R85" s="10">
        <f>SUM(R20+R23+R37+R55+R84)</f>
        <v>8462</v>
      </c>
      <c r="S85" s="20"/>
      <c r="T85" s="10">
        <f>SUM(T84)</f>
        <v>56</v>
      </c>
      <c r="U85" s="10">
        <f>SUM(U84)</f>
        <v>170</v>
      </c>
      <c r="V85" s="20"/>
      <c r="W85" s="10">
        <f>SUM(W20+W23+W37+W55+W84)</f>
        <v>4599</v>
      </c>
      <c r="X85" s="10">
        <f>SUM(X20+X23+X37+X55+X84)</f>
        <v>6794</v>
      </c>
      <c r="Y85" s="20"/>
      <c r="Z85" s="10"/>
      <c r="AA85" s="10">
        <f>SUM(AA84)</f>
        <v>796</v>
      </c>
      <c r="AB85" s="20"/>
      <c r="AC85" s="10"/>
      <c r="AD85" s="10">
        <f>SUM(AD23+AD37+AD55+AD84)</f>
        <v>6395</v>
      </c>
      <c r="AE85" s="20"/>
      <c r="AF85" s="10">
        <f>SUM(AF20+AF55+AF84)</f>
        <v>911</v>
      </c>
      <c r="AG85" s="10">
        <f>SUM(AG20+AG55+AG84)</f>
        <v>2467</v>
      </c>
      <c r="AH85" s="20"/>
      <c r="AI85" s="9"/>
      <c r="AJ85" s="10">
        <f>SUM(AJ20+AJ23+AJ37+AJ55+AJ84)</f>
        <v>10062</v>
      </c>
      <c r="AK85" s="20"/>
    </row>
    <row r="86" spans="1:37" ht="15" x14ac:dyDescent="0.25">
      <c r="A86" s="9">
        <v>46</v>
      </c>
      <c r="C86" s="4" t="s">
        <v>77</v>
      </c>
      <c r="F86" s="20"/>
      <c r="G86" s="12">
        <v>24</v>
      </c>
      <c r="H86" s="12">
        <v>1</v>
      </c>
      <c r="I86" s="12">
        <v>1</v>
      </c>
      <c r="J86" s="12">
        <v>24</v>
      </c>
      <c r="K86" s="20"/>
      <c r="L86" s="12">
        <v>25</v>
      </c>
      <c r="M86" s="12">
        <v>7</v>
      </c>
      <c r="N86" s="12">
        <v>17</v>
      </c>
      <c r="O86" s="20"/>
      <c r="P86" s="12">
        <v>23</v>
      </c>
      <c r="Q86" s="12">
        <v>4</v>
      </c>
      <c r="R86" s="9">
        <v>24</v>
      </c>
      <c r="S86" s="20"/>
      <c r="T86" s="9">
        <v>0</v>
      </c>
      <c r="U86" s="9">
        <v>0</v>
      </c>
      <c r="V86" s="20"/>
      <c r="W86" s="9">
        <v>30</v>
      </c>
      <c r="X86" s="9">
        <v>19</v>
      </c>
      <c r="Y86" s="20"/>
      <c r="Z86" s="9"/>
      <c r="AA86" s="9">
        <v>0</v>
      </c>
      <c r="AB86" s="20"/>
      <c r="AC86" s="9"/>
      <c r="AD86" s="9">
        <v>31</v>
      </c>
      <c r="AE86" s="20"/>
      <c r="AF86" s="9">
        <v>4</v>
      </c>
      <c r="AG86" s="9">
        <v>6</v>
      </c>
      <c r="AH86" s="20"/>
      <c r="AI86" s="10"/>
      <c r="AJ86" s="9">
        <v>39</v>
      </c>
      <c r="AK86" s="20"/>
    </row>
    <row r="87" spans="1:37" x14ac:dyDescent="0.2">
      <c r="A87" s="10">
        <f>SUM(A85+A86)</f>
        <v>11957</v>
      </c>
      <c r="E87" t="s">
        <v>50</v>
      </c>
      <c r="F87" s="20"/>
      <c r="G87" s="10">
        <f>SUM(G85+G86)</f>
        <v>2581</v>
      </c>
      <c r="H87" s="10">
        <f>SUM(H85+H86)</f>
        <v>206</v>
      </c>
      <c r="I87" s="10">
        <f>SUM(I85+I86)</f>
        <v>396</v>
      </c>
      <c r="J87" s="10">
        <f>SUM(J85+J86)</f>
        <v>8490</v>
      </c>
      <c r="K87" s="20"/>
      <c r="L87" s="10">
        <f>SUM(L85+L86)</f>
        <v>2635</v>
      </c>
      <c r="M87" s="10">
        <f>SUM(M85+M86)</f>
        <v>892</v>
      </c>
      <c r="N87" s="10">
        <f>SUM(N85+N86)</f>
        <v>8071</v>
      </c>
      <c r="O87" s="20"/>
      <c r="P87" s="10">
        <f>SUM(P85+P86)</f>
        <v>2452</v>
      </c>
      <c r="Q87" s="10">
        <f>SUM(Q85+Q86)</f>
        <v>694</v>
      </c>
      <c r="R87" s="10">
        <f>SUM(R85+R86)</f>
        <v>8486</v>
      </c>
      <c r="S87" s="20"/>
      <c r="T87" s="10">
        <f>SUM(T85+T86)</f>
        <v>56</v>
      </c>
      <c r="U87" s="10">
        <f>SUM(U85+U86)</f>
        <v>170</v>
      </c>
      <c r="V87" s="20"/>
      <c r="W87" s="10">
        <f>SUM(W85+W86)</f>
        <v>4629</v>
      </c>
      <c r="X87" s="10">
        <f>SUM(X85+X86)</f>
        <v>6813</v>
      </c>
      <c r="Y87" s="20"/>
      <c r="Z87" s="10"/>
      <c r="AA87" s="10">
        <f>SUM(AA85+AA86)</f>
        <v>796</v>
      </c>
      <c r="AB87" s="20"/>
      <c r="AC87" s="10"/>
      <c r="AD87" s="10">
        <f>SUM(AD85+AD86)</f>
        <v>6426</v>
      </c>
      <c r="AE87" s="20"/>
      <c r="AF87" s="10">
        <f>SUM(AF85+AF86)</f>
        <v>915</v>
      </c>
      <c r="AG87" s="10">
        <f>SUM(AG85+AG86)</f>
        <v>2473</v>
      </c>
      <c r="AH87" s="20"/>
      <c r="AI87" s="9"/>
      <c r="AJ87" s="10">
        <f>SUM(AJ85+AJ86)</f>
        <v>10101</v>
      </c>
      <c r="AK87" s="20"/>
    </row>
    <row r="88" spans="1:37" ht="15" x14ac:dyDescent="0.25">
      <c r="A88" s="9">
        <v>263</v>
      </c>
      <c r="C88" s="4" t="s">
        <v>53</v>
      </c>
      <c r="F88" s="20"/>
      <c r="G88" s="9">
        <v>56</v>
      </c>
      <c r="H88" s="9">
        <v>4</v>
      </c>
      <c r="I88" s="9">
        <v>11</v>
      </c>
      <c r="J88" s="9">
        <v>185</v>
      </c>
      <c r="K88" s="20"/>
      <c r="L88" s="9">
        <v>67</v>
      </c>
      <c r="M88" s="9">
        <v>26</v>
      </c>
      <c r="N88" s="9">
        <v>159</v>
      </c>
      <c r="O88" s="20"/>
      <c r="P88" s="9">
        <v>59</v>
      </c>
      <c r="Q88" s="9">
        <v>24</v>
      </c>
      <c r="R88" s="9">
        <v>170</v>
      </c>
      <c r="S88" s="20"/>
      <c r="T88" s="9">
        <v>1</v>
      </c>
      <c r="U88" s="9">
        <v>4</v>
      </c>
      <c r="V88" s="20"/>
      <c r="W88" s="9">
        <v>102</v>
      </c>
      <c r="X88" s="9">
        <v>145</v>
      </c>
      <c r="Y88" s="20"/>
      <c r="AA88" s="9">
        <v>11</v>
      </c>
      <c r="AB88" s="20"/>
      <c r="AD88" s="9">
        <v>141</v>
      </c>
      <c r="AE88" s="20"/>
      <c r="AF88" s="9">
        <v>24</v>
      </c>
      <c r="AG88" s="9">
        <v>55</v>
      </c>
      <c r="AH88" s="20"/>
      <c r="AI88" s="10"/>
      <c r="AJ88" s="9">
        <v>220</v>
      </c>
      <c r="AK88" s="20"/>
    </row>
    <row r="89" spans="1:37" ht="15" x14ac:dyDescent="0.25">
      <c r="A89" s="9">
        <v>5</v>
      </c>
      <c r="C89" s="4" t="s">
        <v>202</v>
      </c>
      <c r="F89" s="20"/>
      <c r="G89" s="9">
        <v>0</v>
      </c>
      <c r="H89" s="9">
        <v>0</v>
      </c>
      <c r="I89" s="9">
        <v>0</v>
      </c>
      <c r="J89" s="9">
        <v>4</v>
      </c>
      <c r="K89" s="20"/>
      <c r="L89" s="9">
        <v>0</v>
      </c>
      <c r="M89" s="9">
        <v>1</v>
      </c>
      <c r="N89" s="9">
        <v>2</v>
      </c>
      <c r="O89" s="20"/>
      <c r="P89" s="9">
        <v>0</v>
      </c>
      <c r="Q89" s="9">
        <v>1</v>
      </c>
      <c r="R89" s="9">
        <v>2</v>
      </c>
      <c r="S89" s="20"/>
      <c r="T89" s="9">
        <v>0</v>
      </c>
      <c r="U89" s="9">
        <v>0</v>
      </c>
      <c r="V89" s="20"/>
      <c r="W89" s="9">
        <v>1</v>
      </c>
      <c r="X89" s="9">
        <v>2</v>
      </c>
      <c r="Y89" s="20"/>
      <c r="AA89" s="9">
        <v>0</v>
      </c>
      <c r="AB89" s="20"/>
      <c r="AD89" s="9">
        <v>3</v>
      </c>
      <c r="AE89" s="20"/>
      <c r="AF89" s="9">
        <v>0</v>
      </c>
      <c r="AG89" s="9">
        <v>0</v>
      </c>
      <c r="AH89" s="20"/>
      <c r="AI89" s="10"/>
      <c r="AJ89" s="9">
        <v>2</v>
      </c>
      <c r="AK89" s="20"/>
    </row>
    <row r="90" spans="1:37" x14ac:dyDescent="0.2">
      <c r="A90" s="10">
        <f>SUM(A87:A89)</f>
        <v>12225</v>
      </c>
      <c r="E90" s="9" t="s">
        <v>51</v>
      </c>
      <c r="F90" s="21"/>
      <c r="G90" s="10">
        <f t="shared" ref="G90:I90" si="0">SUM(G87:G89)</f>
        <v>2637</v>
      </c>
      <c r="H90" s="10">
        <f t="shared" si="0"/>
        <v>210</v>
      </c>
      <c r="I90" s="10">
        <f t="shared" si="0"/>
        <v>407</v>
      </c>
      <c r="J90" s="10">
        <f>SUM(J87:J89)</f>
        <v>8679</v>
      </c>
      <c r="K90" s="20"/>
      <c r="L90" s="10">
        <f t="shared" ref="L90:N90" si="1">SUM(L87:L89)</f>
        <v>2702</v>
      </c>
      <c r="M90" s="10">
        <f t="shared" si="1"/>
        <v>919</v>
      </c>
      <c r="N90" s="10">
        <f t="shared" si="1"/>
        <v>8232</v>
      </c>
      <c r="O90" s="20"/>
      <c r="P90" s="10">
        <f t="shared" ref="P90:R90" si="2">SUM(P87:P89)</f>
        <v>2511</v>
      </c>
      <c r="Q90" s="10">
        <f t="shared" si="2"/>
        <v>719</v>
      </c>
      <c r="R90" s="10">
        <f t="shared" si="2"/>
        <v>8658</v>
      </c>
      <c r="S90" s="20"/>
      <c r="T90" s="10">
        <f t="shared" ref="T90:U90" si="3">SUM(T87:T89)</f>
        <v>57</v>
      </c>
      <c r="U90" s="10">
        <f t="shared" si="3"/>
        <v>174</v>
      </c>
      <c r="V90" s="20"/>
      <c r="W90" s="10">
        <f t="shared" ref="W90:X90" si="4">SUM(W87:W89)</f>
        <v>4732</v>
      </c>
      <c r="X90" s="10">
        <f t="shared" si="4"/>
        <v>6960</v>
      </c>
      <c r="Y90" s="20"/>
      <c r="Z90" s="10"/>
      <c r="AA90" s="10">
        <f>SUM(AA87:AA89)</f>
        <v>807</v>
      </c>
      <c r="AB90" s="20"/>
      <c r="AC90" s="10"/>
      <c r="AD90" s="10">
        <f>SUM(AD87:AD89)</f>
        <v>6570</v>
      </c>
      <c r="AE90" s="20"/>
      <c r="AF90" s="10">
        <f>SUM(AF87:AF89)</f>
        <v>939</v>
      </c>
      <c r="AG90" s="10">
        <f>SUM(AG87:AG89)</f>
        <v>2528</v>
      </c>
      <c r="AH90" s="20"/>
      <c r="AJ90" s="10">
        <f>SUM(AJ87:AJ89)</f>
        <v>10323</v>
      </c>
      <c r="AK90" s="20"/>
    </row>
  </sheetData>
  <phoneticPr fontId="10" type="noConversion"/>
  <printOptions horizontalCentered="1" gridLines="1"/>
  <pageMargins left="0.25" right="0.25" top="0.25" bottom="0.25" header="0.5" footer="0.5"/>
  <pageSetup paperSize="17" orientation="landscape" r:id="rId1"/>
  <headerFooter alignWithMargins="0"/>
  <ignoredErrors>
    <ignoredError sqref="A66 G66:H66 J66 P66:Q66 R66 W66 AD66 A80 P80:Q80 R80 G80:H80 J8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mgcountyks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kathy</cp:lastModifiedBy>
  <cp:lastPrinted>2016-11-22T14:36:42Z</cp:lastPrinted>
  <dcterms:created xsi:type="dcterms:W3CDTF">2012-09-24T19:44:12Z</dcterms:created>
  <dcterms:modified xsi:type="dcterms:W3CDTF">2017-06-07T14:26:16Z</dcterms:modified>
</cp:coreProperties>
</file>