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ach\Desktop\Bootcamp!\Homework\01-Excel\Instructions\"/>
    </mc:Choice>
  </mc:AlternateContent>
  <xr:revisionPtr revIDLastSave="0" documentId="13_ncr:1_{33C120CF-FB16-4B6C-9DBE-5299559B20C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BONUS" sheetId="6" r:id="rId2"/>
    <sheet name="Category" sheetId="2" r:id="rId3"/>
    <sheet name="Subcategory" sheetId="3" r:id="rId4"/>
    <sheet name="LaunchDateOutcomes" sheetId="5" r:id="rId5"/>
  </sheets>
  <calcPr calcId="191029"/>
  <pivotCaches>
    <pivotCache cacheId="1" r:id="rId6"/>
    <pivotCache cacheId="13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9" i="6"/>
  <c r="C2" i="6"/>
  <c r="D11" i="6"/>
  <c r="D10" i="6"/>
  <c r="D8" i="6"/>
  <c r="D7" i="6"/>
  <c r="D6" i="6"/>
  <c r="D5" i="6"/>
  <c r="D4" i="6"/>
  <c r="D3" i="6"/>
  <c r="D2" i="6"/>
  <c r="D12" i="6"/>
  <c r="D13" i="6"/>
  <c r="C13" i="6"/>
  <c r="C12" i="6"/>
  <c r="C11" i="6"/>
  <c r="C10" i="6"/>
  <c r="C9" i="6"/>
  <c r="C8" i="6"/>
  <c r="C7" i="6"/>
  <c r="C6" i="6"/>
  <c r="C5" i="6"/>
  <c r="C4" i="6"/>
  <c r="C3" i="6"/>
  <c r="B2" i="6"/>
  <c r="B12" i="6"/>
  <c r="B11" i="6"/>
  <c r="B10" i="6"/>
  <c r="B9" i="6"/>
  <c r="B8" i="6"/>
  <c r="B7" i="6"/>
  <c r="B6" i="6"/>
  <c r="B5" i="6"/>
  <c r="B4" i="6"/>
  <c r="B13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<sst xmlns="http://schemas.openxmlformats.org/spreadsheetml/2006/main" count="33040" uniqueCount="8396">
  <si>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</si>
  <si>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</si>
  <si>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</si>
  <si>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</si>
  <si>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</si>
  <si>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</si>
  <si>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</si>
  <si>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</si>
  <si>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</si>
  <si>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</si>
  <si>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</si>
  <si>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</si>
  <si>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</si>
  <si>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</si>
  <si>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</si>
  <si>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</si>
  <si>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</si>
  <si>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</si>
  <si>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</si>
  <si>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</si>
  <si>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</si>
  <si>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</si>
  <si>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</si>
  <si>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</si>
  <si>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</si>
  <si>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</si>
  <si>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</si>
  <si>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</si>
  <si>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</si>
  <si>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</si>
  <si>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</si>
  <si>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</si>
  <si>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</si>
  <si>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</si>
  <si>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</si>
  <si>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</si>
  <si>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</si>
  <si>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</si>
  <si>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</si>
  <si>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</si>
  <si>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</si>
  <si>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</si>
  <si>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</si>
  <si>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</si>
  <si>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</si>
  <si>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</si>
  <si>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</si>
  <si>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</si>
  <si>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</si>
  <si>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</si>
  <si>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</si>
  <si>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</si>
  <si>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</si>
  <si>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</si>
  <si>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</si>
  <si>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</si>
  <si>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</si>
  <si>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</si>
  <si>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</si>
  <si>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</si>
  <si>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</si>
  <si>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</si>
  <si>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</si>
  <si>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</si>
  <si>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</si>
  <si>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</si>
  <si>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</si>
  <si>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</si>
  <si>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</si>
  <si>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</si>
  <si>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</si>
  <si>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</si>
  <si>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</si>
  <si>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</si>
  <si>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</si>
  <si>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</si>
  <si>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</si>
  <si>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</si>
  <si>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</si>
  <si>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</si>
  <si>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</si>
  <si>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</si>
  <si>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</si>
  <si>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</si>
  <si>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</si>
  <si>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</si>
  <si>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</si>
  <si>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</si>
  <si>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</si>
  <si>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</si>
  <si>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</si>
  <si>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</si>
  <si>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</si>
  <si>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</si>
  <si>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</si>
  <si>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</si>
  <si>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</si>
  <si>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</si>
  <si>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</si>
  <si>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</si>
  <si>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</si>
  <si>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</si>
  <si>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</si>
  <si>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</si>
  <si>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</si>
  <si>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</si>
  <si>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</si>
  <si>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</si>
  <si>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</si>
  <si>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</si>
  <si>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</si>
  <si>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</si>
  <si>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</si>
  <si>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</si>
  <si>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</si>
  <si>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</si>
  <si>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</si>
  <si>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</si>
  <si>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</si>
  <si>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</si>
  <si>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</si>
  <si>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</si>
  <si>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</si>
  <si>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</si>
  <si>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</si>
  <si>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</si>
  <si>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</si>
  <si>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</si>
  <si>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</si>
  <si>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</si>
  <si>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</si>
  <si>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</si>
  <si>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</si>
  <si>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</si>
  <si>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</si>
  <si>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</si>
  <si>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</si>
  <si>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</si>
  <si>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</si>
  <si>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</si>
  <si>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</si>
  <si>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</si>
  <si>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</si>
  <si>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</si>
  <si>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</si>
  <si>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</si>
  <si>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</si>
  <si>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</si>
  <si>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</si>
  <si>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</si>
  <si>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</si>
  <si>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</si>
  <si>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</si>
  <si>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</si>
  <si>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</si>
  <si>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</si>
  <si>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</si>
  <si>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</si>
  <si>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</si>
  <si>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</si>
  <si>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</si>
  <si>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</si>
  <si>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</si>
  <si>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</si>
  <si>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</si>
  <si>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</si>
  <si>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</si>
  <si>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</si>
  <si>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</si>
  <si>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</si>
  <si>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</si>
  <si>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</si>
  <si>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</si>
  <si>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</si>
  <si>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</si>
  <si>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</si>
  <si>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</si>
  <si>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</si>
  <si>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</si>
  <si>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</si>
  <si>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</si>
  <si>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</si>
  <si>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</si>
  <si>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</si>
  <si>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</si>
  <si>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</si>
  <si>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</si>
  <si>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</si>
  <si>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</si>
  <si>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</si>
  <si>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</si>
  <si>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</si>
  <si>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</si>
  <si>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</si>
  <si>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</si>
  <si>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</si>
  <si>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</si>
  <si>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</si>
  <si>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</si>
  <si>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</si>
  <si>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</si>
  <si>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</si>
  <si>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</si>
  <si>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</si>
  <si>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</si>
  <si>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</si>
  <si>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</si>
  <si>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</si>
  <si>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</si>
  <si>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</si>
  <si>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</si>
  <si>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</si>
  <si>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</si>
  <si>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</si>
  <si>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</si>
  <si>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</si>
  <si>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</si>
  <si>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</si>
  <si>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</si>
  <si>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</si>
  <si>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</si>
  <si>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</si>
  <si>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</si>
  <si>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</si>
  <si>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</si>
  <si>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</si>
  <si>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</si>
  <si>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</si>
  <si>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</si>
  <si>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</si>
  <si>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</si>
  <si>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</si>
  <si>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</si>
  <si>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</si>
  <si>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</si>
  <si>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</si>
  <si>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</si>
  <si>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</si>
  <si>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</si>
  <si>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</si>
  <si>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</si>
  <si>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</si>
  <si>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</si>
  <si>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</si>
  <si>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</si>
  <si>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</si>
  <si>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</si>
  <si>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</si>
  <si>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</si>
  <si>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</si>
  <si>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</si>
  <si>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</si>
  <si>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</si>
  <si>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</si>
  <si>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</si>
  <si>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</si>
  <si>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</si>
  <si>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</si>
  <si>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</si>
  <si>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</si>
  <si>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</si>
  <si>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</si>
  <si>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</si>
  <si>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</si>
  <si>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</si>
  <si>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</si>
  <si>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</si>
  <si>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</si>
  <si>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</si>
  <si>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</si>
  <si>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</si>
  <si>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</si>
  <si>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</si>
  <si>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</si>
  <si>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</si>
  <si>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</si>
  <si>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</si>
  <si>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</si>
  <si>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</si>
  <si>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</si>
  <si>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</si>
  <si>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</si>
  <si>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</si>
  <si>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</si>
  <si>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</si>
  <si>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</si>
  <si>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</si>
  <si>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</si>
  <si>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</si>
  <si>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</si>
  <si>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</si>
  <si>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</si>
  <si>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</si>
  <si>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</si>
  <si>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</si>
  <si>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</si>
  <si>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</si>
  <si>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</si>
  <si>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</si>
  <si>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</si>
  <si>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</si>
  <si>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</si>
  <si>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</si>
  <si>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</si>
  <si>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</si>
  <si>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</si>
  <si>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</si>
  <si>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</si>
  <si>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</si>
  <si>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</si>
  <si>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</si>
  <si>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</si>
  <si>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</si>
  <si>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</si>
  <si>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</si>
  <si>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</si>
  <si>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</si>
  <si>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</si>
  <si>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</si>
  <si>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</si>
  <si>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</si>
  <si>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</si>
  <si>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</si>
  <si>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</si>
  <si>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</si>
  <si>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</si>
  <si>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</si>
  <si>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</si>
  <si>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</si>
  <si>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</si>
  <si>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</si>
  <si>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</si>
  <si>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</si>
  <si>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</si>
  <si>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</si>
  <si>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</si>
  <si>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</si>
  <si>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</si>
  <si>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</si>
  <si>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</si>
  <si>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</si>
  <si>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</si>
  <si>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</si>
  <si>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</si>
  <si>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</si>
  <si>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</si>
  <si>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</si>
  <si>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</si>
  <si>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</si>
  <si>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</si>
  <si>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</si>
  <si>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</si>
  <si>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</si>
  <si>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</si>
  <si>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</si>
  <si>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</si>
  <si>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</si>
  <si>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</si>
  <si>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</si>
  <si>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</si>
  <si>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</si>
  <si>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</si>
  <si>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</si>
  <si>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</si>
  <si>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</si>
  <si>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</si>
  <si>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</si>
  <si>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</si>
  <si>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</si>
  <si>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</si>
  <si>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</si>
  <si>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</si>
  <si>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</si>
  <si>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</si>
  <si>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</si>
  <si>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</si>
  <si>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</si>
  <si>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</si>
  <si>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</si>
  <si>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</si>
  <si>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</si>
  <si>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</si>
  <si>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</si>
  <si>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</si>
  <si>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</si>
  <si>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</si>
  <si>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</si>
  <si>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</si>
  <si>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</si>
  <si>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</si>
  <si>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</si>
  <si>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</si>
  <si>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</si>
  <si>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</si>
  <si>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</si>
  <si>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</si>
  <si>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</si>
  <si>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</si>
  <si>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</si>
  <si>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</si>
  <si>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</si>
  <si>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</si>
  <si>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</si>
  <si>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</si>
  <si>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</si>
  <si>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</si>
  <si>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</si>
  <si>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</si>
  <si>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</si>
  <si>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</si>
  <si>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</si>
  <si>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</si>
  <si>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</si>
  <si>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</si>
  <si>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</si>
  <si>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</si>
  <si>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</si>
  <si>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</si>
  <si>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</si>
  <si>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</si>
  <si>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</si>
  <si>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</si>
  <si>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</si>
  <si>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</si>
  <si>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</si>
  <si>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</si>
  <si>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</si>
  <si>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</si>
  <si>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</si>
  <si>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</si>
  <si>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</si>
  <si>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</si>
  <si>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</si>
  <si>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</si>
  <si>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</si>
  <si>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</si>
  <si>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</si>
  <si>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</si>
  <si>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</si>
  <si>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</si>
  <si>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</si>
  <si>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</si>
  <si>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</si>
  <si>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</si>
  <si>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</si>
  <si>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</si>
  <si>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</si>
  <si>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</si>
  <si>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</si>
  <si>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</si>
  <si>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</si>
  <si>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</si>
  <si>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</si>
  <si>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</si>
  <si>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</si>
  <si>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</si>
  <si>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</si>
  <si>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</si>
  <si>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</si>
  <si>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</si>
  <si>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</si>
  <si>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</si>
  <si>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</si>
  <si>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</si>
  <si>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</si>
  <si>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</si>
  <si>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</si>
  <si>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</si>
  <si>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</si>
  <si>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</si>
  <si>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</si>
  <si>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</si>
  <si>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</si>
  <si>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</si>
  <si>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</si>
  <si>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</si>
  <si>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</si>
  <si>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</si>
  <si>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</si>
  <si>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</si>
  <si>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</si>
  <si>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</si>
  <si>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</si>
  <si>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</si>
  <si>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</si>
  <si>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</si>
  <si>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</si>
  <si>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</si>
  <si>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</si>
  <si>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</si>
  <si>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</si>
  <si>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</si>
  <si>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</si>
  <si>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</si>
  <si>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</si>
  <si>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</si>
  <si>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</si>
  <si>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</si>
  <si>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</si>
  <si>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</si>
  <si>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</si>
  <si>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</si>
  <si>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</si>
  <si>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</si>
  <si>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</si>
  <si>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</si>
  <si>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</si>
  <si>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</si>
  <si>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</si>
  <si>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</si>
  <si>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</si>
  <si>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</si>
  <si>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</si>
  <si>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</si>
  <si>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</si>
  <si>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</si>
  <si>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</si>
  <si>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</si>
  <si>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</si>
  <si>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</si>
  <si>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</si>
  <si>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</si>
  <si>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</si>
  <si>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</si>
  <si>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</si>
  <si>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</si>
  <si>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</si>
  <si>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</si>
  <si>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</si>
  <si>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</si>
  <si>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</si>
  <si>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</si>
  <si>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</si>
  <si>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</si>
  <si>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</si>
  <si>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</si>
  <si>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</si>
  <si>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</si>
  <si>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</si>
  <si>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</si>
  <si>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</si>
  <si>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</si>
  <si>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</si>
  <si>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</si>
  <si>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</si>
  <si>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</si>
  <si>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</si>
  <si>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</si>
  <si>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</si>
  <si>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</si>
  <si>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</si>
  <si>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</si>
  <si>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</si>
  <si>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</si>
  <si>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</si>
  <si>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</si>
  <si>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</si>
  <si>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</si>
  <si>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</si>
  <si>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</si>
  <si>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</si>
  <si>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</si>
  <si>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</si>
  <si>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</si>
  <si>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</si>
  <si>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</si>
  <si>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</si>
  <si>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</si>
  <si>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</si>
  <si>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</si>
  <si>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</si>
  <si>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</si>
  <si>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</si>
  <si>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</si>
  <si>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</si>
  <si>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</si>
  <si>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</si>
  <si>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</si>
  <si>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</si>
  <si>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</si>
  <si>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</si>
  <si>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</si>
  <si>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</si>
  <si>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</si>
  <si>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</si>
  <si>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</si>
  <si>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</si>
  <si>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</si>
  <si>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</si>
  <si>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</si>
  <si>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</si>
  <si>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</si>
  <si>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</si>
  <si>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</si>
  <si>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</si>
  <si>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</si>
  <si>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</si>
  <si>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</si>
  <si>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</si>
  <si>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</si>
  <si>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</si>
  <si>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</si>
  <si>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</si>
  <si>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</si>
  <si>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</si>
  <si>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</si>
  <si>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</si>
  <si>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</si>
  <si>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</si>
  <si>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</si>
  <si>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</si>
  <si>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</si>
  <si>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</si>
  <si>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</si>
  <si>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</si>
  <si>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</si>
  <si>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</si>
  <si>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</si>
  <si>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</si>
  <si>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</si>
  <si>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</si>
  <si>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</si>
  <si>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</si>
  <si>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</si>
  <si>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</si>
  <si>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</si>
  <si>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</si>
  <si>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</si>
  <si>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</si>
  <si>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</si>
  <si>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</si>
  <si>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</si>
  <si>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</si>
  <si>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</si>
  <si>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</si>
  <si>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</si>
  <si>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</si>
  <si>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</si>
  <si>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</si>
  <si>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</si>
  <si>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</si>
  <si>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</si>
  <si>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</si>
  <si>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</si>
  <si>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</si>
  <si>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</si>
  <si>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</si>
  <si>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</si>
  <si>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</si>
  <si>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</si>
  <si>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</si>
  <si>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</si>
  <si>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</si>
  <si>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</si>
  <si>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</si>
  <si>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</si>
  <si>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</si>
  <si>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</si>
  <si>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</si>
  <si>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</si>
  <si>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</si>
  <si>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</si>
  <si>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</si>
  <si>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</si>
  <si>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</si>
  <si>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</si>
  <si>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</si>
  <si>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</si>
  <si>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</si>
  <si>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</si>
  <si>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</si>
  <si>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</si>
  <si>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</si>
  <si>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</si>
  <si>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</si>
  <si>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</si>
  <si>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</si>
  <si>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</si>
  <si>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</si>
  <si>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</si>
  <si>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</si>
  <si>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</si>
  <si>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</si>
  <si>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</si>
  <si>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</si>
  <si>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</si>
  <si>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</si>
  <si>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</si>
  <si>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</si>
  <si>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</si>
  <si>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</si>
  <si>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</si>
  <si>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</si>
  <si>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</si>
  <si>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</si>
  <si>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</si>
  <si>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</si>
  <si>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</si>
  <si>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</si>
  <si>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</si>
  <si>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</si>
  <si>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</si>
  <si>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</si>
  <si>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</si>
  <si>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</si>
  <si>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</si>
  <si>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</si>
  <si>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</si>
  <si>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</si>
  <si>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</si>
  <si>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</si>
  <si>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</si>
  <si>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</si>
  <si>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</si>
  <si>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</si>
  <si>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</si>
  <si>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</si>
  <si>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</si>
  <si>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</si>
  <si>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</si>
  <si>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</si>
  <si>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</si>
  <si>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</si>
  <si>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</si>
  <si>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</si>
  <si>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</si>
  <si>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</si>
  <si>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</si>
  <si>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</si>
  <si>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</si>
  <si>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</si>
  <si>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</si>
  <si>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</si>
  <si>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</si>
  <si>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</si>
  <si>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</si>
  <si>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</si>
  <si>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</si>
  <si>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</si>
  <si>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</si>
  <si>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</si>
  <si>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</si>
  <si>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</si>
  <si>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</si>
  <si>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</si>
  <si>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</si>
  <si>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</si>
  <si>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</si>
  <si>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</si>
  <si>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</si>
  <si>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</si>
  <si>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</si>
  <si>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</si>
  <si>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</si>
  <si>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</si>
  <si>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</si>
  <si>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</si>
  <si>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</si>
  <si>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</si>
  <si>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</si>
  <si>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</si>
  <si>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</si>
  <si>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</si>
  <si>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</si>
  <si>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</si>
  <si>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</si>
  <si>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</si>
  <si>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</si>
  <si>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</si>
  <si>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</si>
  <si>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</si>
  <si>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</si>
  <si>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</si>
  <si>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</si>
  <si>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</si>
  <si>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</si>
  <si>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</si>
  <si>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</si>
  <si>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</si>
  <si>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</si>
  <si>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</si>
  <si>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</si>
  <si>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</si>
  <si>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</si>
  <si>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</si>
  <si>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</si>
  <si>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</si>
  <si>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</si>
  <si>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</si>
  <si>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</si>
  <si>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</si>
  <si>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</si>
  <si>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</si>
  <si>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</si>
  <si>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</si>
  <si>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</si>
  <si>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</si>
  <si>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</si>
  <si>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</si>
  <si>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</si>
  <si>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</si>
  <si>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</si>
  <si>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</si>
  <si>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</si>
  <si>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</si>
  <si>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</si>
  <si>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</si>
  <si>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</si>
  <si>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</si>
  <si>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</si>
  <si>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</si>
  <si>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</si>
  <si>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</si>
  <si>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</si>
  <si>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</si>
  <si>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</si>
  <si>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</si>
  <si>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</si>
  <si>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</si>
  <si>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</si>
  <si>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</si>
  <si>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</si>
  <si>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</si>
  <si>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</si>
  <si>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</si>
  <si>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</si>
  <si>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</si>
  <si>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</si>
  <si>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</si>
  <si>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</si>
  <si>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</si>
  <si>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</si>
  <si>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</si>
  <si>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</si>
  <si>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</si>
  <si>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</si>
  <si>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</si>
  <si>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</si>
  <si>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</si>
  <si>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</si>
  <si>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</si>
  <si>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</si>
  <si>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</si>
  <si>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</si>
  <si>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</si>
  <si>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</si>
  <si>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</si>
  <si>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</si>
  <si>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</si>
  <si>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</si>
  <si>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</si>
  <si>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</si>
  <si>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</si>
  <si>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</si>
  <si>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</si>
  <si>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</si>
  <si>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</si>
  <si>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</si>
  <si>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</si>
  <si>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</si>
  <si>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</si>
  <si>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</si>
  <si>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</si>
  <si>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</si>
  <si>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</si>
  <si>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</si>
  <si>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</si>
  <si>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</si>
  <si>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</si>
  <si>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</si>
  <si>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</si>
  <si>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</si>
  <si>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</si>
  <si>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</si>
  <si>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</si>
  <si>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</si>
  <si>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</si>
  <si>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</si>
  <si>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</si>
  <si>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</si>
  <si>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</si>
  <si>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</si>
  <si>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</si>
  <si>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</si>
  <si>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</si>
  <si>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</si>
  <si>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</si>
  <si>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</si>
  <si>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</si>
  <si>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</si>
  <si>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</si>
  <si>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</si>
  <si>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</si>
  <si>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</si>
  <si>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</si>
  <si>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</si>
  <si>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</si>
  <si>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</si>
  <si>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</si>
  <si>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</si>
  <si>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</si>
  <si>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</si>
  <si>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</si>
  <si>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</si>
  <si>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</si>
  <si>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</si>
  <si>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</si>
  <si>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</si>
  <si>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</si>
  <si>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</si>
  <si>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</si>
  <si>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</si>
  <si>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</si>
  <si>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</si>
  <si>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</si>
  <si>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</si>
  <si>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</si>
  <si>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</si>
  <si>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</si>
  <si>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</si>
  <si>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</si>
  <si>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</si>
  <si>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</si>
  <si>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</si>
  <si>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</si>
  <si>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</si>
  <si>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</si>
  <si>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</si>
  <si>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</si>
  <si>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</si>
  <si>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</si>
  <si>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</si>
  <si>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</si>
  <si>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</si>
  <si>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</si>
  <si>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</si>
  <si>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</si>
  <si>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</si>
  <si>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</si>
  <si>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</si>
  <si>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</si>
  <si>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</si>
  <si>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</si>
  <si>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</si>
  <si>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</si>
  <si>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</si>
  <si>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</si>
  <si>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</si>
  <si>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</si>
  <si>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</si>
  <si>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</si>
  <si>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</si>
  <si>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</si>
  <si>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</si>
  <si>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</si>
  <si>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</si>
  <si>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</si>
  <si>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</si>
  <si>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</si>
  <si>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</si>
  <si>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</si>
  <si>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</si>
  <si>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</si>
  <si>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</si>
  <si>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</si>
  <si>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</si>
  <si>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</si>
  <si>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</si>
  <si>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</si>
  <si>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</si>
  <si>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</si>
  <si>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</si>
  <si>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</si>
  <si>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</si>
  <si>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</si>
  <si>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</si>
  <si>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</si>
  <si>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</si>
  <si>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</si>
  <si>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</si>
  <si>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</si>
  <si>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</si>
  <si>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</si>
  <si>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</si>
  <si>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</si>
  <si>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</si>
  <si>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</si>
  <si>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</si>
  <si>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</si>
  <si>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</si>
  <si>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</si>
  <si>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</si>
  <si>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</si>
  <si>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</si>
  <si>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</si>
  <si>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</si>
  <si>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</si>
  <si>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</si>
  <si>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</si>
  <si>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</si>
  <si>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</si>
  <si>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</si>
  <si>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</si>
  <si>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</si>
  <si>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</si>
  <si>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</si>
  <si>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</si>
  <si>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</si>
  <si>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</si>
  <si>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</si>
  <si>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</si>
  <si>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</si>
  <si>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</si>
  <si>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</si>
  <si>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</si>
  <si>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</si>
  <si>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</si>
  <si>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</si>
  <si>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</si>
  <si>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</si>
  <si>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</si>
  <si>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</si>
  <si>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</si>
  <si>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</si>
  <si>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</si>
  <si>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</si>
  <si>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</si>
  <si>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</si>
  <si>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</si>
  <si>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</si>
  <si>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</si>
  <si>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</si>
  <si>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</si>
  <si>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</si>
  <si>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</si>
  <si>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</si>
  <si>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</si>
  <si>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</si>
  <si>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</si>
  <si>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</si>
  <si>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</si>
  <si>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</si>
  <si>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</si>
  <si>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</si>
  <si>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</si>
  <si>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</si>
  <si>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</si>
  <si>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</si>
  <si>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</si>
  <si>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</si>
  <si>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</si>
  <si>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</si>
  <si>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</si>
  <si>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</si>
  <si>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</si>
  <si>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</si>
  <si>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</si>
  <si>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</si>
  <si>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</si>
  <si>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</si>
  <si>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</si>
  <si>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</si>
  <si>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</si>
  <si>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</si>
  <si>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</si>
  <si>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</si>
  <si>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</si>
  <si>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</si>
  <si>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</si>
  <si>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</si>
  <si>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</si>
  <si>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</si>
  <si>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</si>
  <si>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</si>
  <si>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</si>
  <si>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</si>
  <si>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</si>
  <si>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</si>
  <si>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</si>
  <si>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</si>
  <si>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</si>
  <si>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</si>
  <si>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</si>
  <si>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</si>
  <si>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</si>
  <si>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</si>
  <si>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</si>
  <si>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</si>
  <si>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</si>
  <si>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</si>
  <si>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</si>
  <si>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</si>
  <si>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</si>
  <si>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</si>
  <si>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</si>
  <si>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</si>
  <si>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</si>
  <si>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</si>
  <si>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</si>
  <si>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</si>
  <si>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</si>
  <si>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</si>
  <si>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</si>
  <si>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</si>
  <si>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</si>
  <si>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</si>
  <si>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</si>
  <si>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</si>
  <si>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</si>
  <si>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</si>
  <si>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</si>
  <si>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</si>
  <si>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</si>
  <si>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</si>
  <si>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</si>
  <si>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</si>
  <si>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</si>
  <si>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</si>
  <si>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</si>
  <si>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</si>
  <si>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</si>
  <si>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</si>
  <si>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</si>
  <si>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</si>
  <si>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</si>
  <si>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</si>
  <si>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</si>
  <si>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</si>
  <si>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</si>
  <si>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</si>
  <si>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</si>
  <si>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</si>
  <si>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</si>
  <si>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</si>
  <si>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</si>
  <si>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</si>
  <si>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</si>
  <si>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</si>
  <si>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</si>
  <si>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</si>
  <si>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</si>
  <si>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</si>
  <si>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</si>
  <si>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</si>
  <si>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</si>
  <si>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</si>
  <si>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</si>
  <si>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</si>
  <si>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</si>
  <si>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</si>
  <si>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</si>
  <si>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</si>
  <si>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</si>
  <si>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</si>
  <si>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</si>
  <si>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</si>
  <si>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</si>
  <si>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</si>
  <si>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</si>
  <si>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</si>
  <si>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</si>
  <si>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</si>
  <si>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</si>
  <si>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</si>
  <si>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</si>
  <si>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</si>
  <si>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</si>
  <si>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</si>
  <si>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</si>
  <si>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</si>
  <si>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</si>
  <si>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</si>
  <si>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</si>
  <si>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</si>
  <si>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</si>
  <si>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</si>
  <si>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</si>
  <si>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</si>
  <si>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</si>
  <si>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</si>
  <si>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</si>
  <si>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</si>
  <si>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</si>
  <si>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</si>
  <si>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</si>
  <si>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</si>
  <si>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</si>
  <si>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</si>
  <si>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</si>
  <si>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</si>
  <si>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</si>
  <si>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</si>
  <si>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</si>
  <si>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</si>
  <si>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</si>
  <si>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</si>
  <si>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</si>
  <si>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</si>
  <si>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</si>
  <si>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</si>
  <si>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</si>
  <si>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</si>
  <si>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</si>
  <si>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</si>
  <si>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</si>
  <si>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</si>
  <si>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</si>
  <si>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</si>
  <si>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</si>
  <si>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</si>
  <si>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</si>
  <si>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</si>
  <si>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</si>
  <si>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</si>
  <si>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</si>
  <si>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</si>
  <si>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</si>
  <si>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</si>
  <si>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</si>
  <si>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</si>
  <si>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</si>
  <si>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</si>
  <si>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</si>
  <si>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</si>
  <si>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</si>
  <si>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</si>
  <si>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</si>
  <si>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</si>
  <si>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</si>
  <si>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</si>
  <si>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</si>
  <si>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</si>
  <si>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</si>
  <si>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</si>
  <si>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</si>
  <si>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</si>
  <si>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</si>
  <si>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</si>
  <si>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</si>
  <si>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</si>
  <si>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</si>
  <si>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</si>
  <si>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</si>
  <si>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</si>
  <si>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</si>
  <si>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</si>
  <si>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</si>
  <si>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</si>
  <si>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</si>
  <si>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</si>
  <si>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</si>
  <si>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</si>
  <si>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</si>
  <si>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</si>
  <si>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</si>
  <si>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</si>
  <si>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</si>
  <si>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</si>
  <si>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</si>
  <si>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</si>
  <si>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</si>
  <si>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</si>
  <si>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</si>
  <si>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</si>
  <si>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</si>
  <si>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</si>
  <si>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</si>
  <si>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</si>
  <si>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</si>
  <si>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</si>
  <si>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</si>
  <si>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</si>
  <si>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</si>
  <si>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</si>
  <si>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</si>
  <si>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</si>
  <si>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</si>
  <si>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</si>
  <si>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</si>
  <si>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</si>
  <si>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</si>
  <si>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</si>
  <si>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</si>
  <si>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</si>
  <si>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</si>
  <si>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</si>
  <si>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</si>
  <si>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</si>
  <si>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</si>
  <si>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</si>
  <si>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</si>
  <si>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</si>
  <si>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</si>
  <si>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</si>
  <si>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</si>
  <si>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</si>
  <si>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</si>
  <si>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</si>
  <si>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</si>
  <si>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</si>
  <si>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</si>
  <si>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</si>
  <si>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</si>
  <si>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</si>
  <si>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</si>
  <si>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</si>
  <si>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</si>
  <si>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</si>
  <si>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</si>
  <si>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</si>
  <si>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</si>
  <si>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</si>
  <si>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</si>
  <si>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</si>
  <si>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</si>
  <si>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</si>
  <si>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</si>
  <si>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</si>
  <si>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</si>
  <si>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</si>
  <si>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</si>
  <si>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</si>
  <si>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</si>
  <si>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</si>
  <si>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</si>
  <si>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</si>
  <si>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</si>
  <si>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</si>
  <si>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</si>
  <si>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</si>
  <si>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</si>
  <si>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</si>
  <si>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</si>
  <si>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</si>
  <si>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</si>
  <si>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</si>
  <si>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</si>
  <si>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</si>
  <si>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</si>
  <si>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</si>
  <si>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</si>
  <si>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</si>
  <si>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</si>
  <si>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</si>
  <si>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</si>
  <si>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</si>
  <si>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</si>
  <si>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</si>
  <si>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</si>
  <si>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</si>
  <si>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</si>
  <si>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</si>
  <si>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</si>
  <si>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</si>
  <si>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</si>
  <si>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</si>
  <si>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</si>
  <si>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</si>
  <si>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</si>
  <si>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</si>
  <si>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</si>
  <si>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</si>
  <si>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</si>
  <si>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</si>
  <si>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</si>
  <si>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</si>
  <si>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</si>
  <si>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</si>
  <si>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</si>
  <si>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</si>
  <si>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</si>
  <si>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</si>
  <si>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</si>
  <si>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</si>
  <si>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</si>
  <si>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</si>
  <si>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</si>
  <si>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</si>
  <si>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</si>
  <si>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</si>
  <si>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</si>
  <si>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</si>
  <si>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</si>
  <si>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</si>
  <si>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</si>
  <si>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</si>
  <si>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</si>
  <si>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</si>
  <si>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</si>
  <si>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</si>
  <si>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</si>
  <si>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</si>
  <si>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</si>
  <si>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</si>
  <si>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</si>
  <si>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</si>
  <si>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</si>
  <si>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</si>
  <si>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</si>
  <si>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</si>
  <si>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</si>
  <si>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</si>
  <si>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</si>
  <si>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</si>
  <si>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</si>
  <si>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</si>
  <si>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</si>
  <si>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</si>
  <si>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</si>
  <si>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</si>
  <si>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</si>
  <si>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</si>
  <si>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</si>
  <si>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</si>
  <si>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</si>
  <si>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</si>
  <si>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</si>
  <si>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</si>
  <si>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</si>
  <si>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</si>
  <si>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</si>
  <si>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</si>
  <si>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</si>
  <si>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</si>
  <si>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</si>
  <si>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</si>
  <si>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</si>
  <si>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</si>
  <si>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</si>
  <si>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</si>
  <si>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</si>
  <si>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</si>
  <si>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</si>
  <si>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</si>
  <si>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</si>
  <si>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</si>
  <si>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</si>
  <si>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</si>
  <si>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</si>
  <si>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</si>
  <si>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</si>
  <si>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</si>
  <si>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</si>
  <si>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</si>
  <si>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</si>
  <si>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</si>
  <si>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</si>
  <si>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</si>
  <si>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</si>
  <si>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</si>
  <si>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</si>
  <si>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</si>
  <si>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</si>
  <si>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</si>
  <si>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</si>
  <si>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</si>
  <si>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</si>
  <si>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</si>
  <si>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</si>
  <si>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</si>
  <si>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</si>
  <si>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</si>
  <si>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</si>
  <si>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</si>
  <si>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</si>
  <si>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</si>
  <si>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</si>
  <si>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</si>
  <si>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</si>
  <si>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</si>
  <si>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</si>
  <si>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</si>
  <si>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</si>
  <si>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</si>
  <si>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</si>
  <si>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</si>
  <si>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</si>
  <si>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</si>
  <si>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</si>
  <si>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</si>
  <si>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</si>
  <si>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</si>
  <si>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</si>
  <si>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</si>
  <si>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</si>
  <si>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</si>
  <si>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</si>
  <si>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</si>
  <si>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</si>
  <si>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</si>
  <si>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</si>
  <si>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</si>
  <si>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</si>
  <si>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</si>
  <si>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</si>
  <si>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</si>
  <si>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</si>
  <si>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</si>
  <si>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</si>
  <si>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</si>
  <si>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</si>
  <si>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</si>
  <si>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</si>
  <si>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</si>
  <si>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</si>
  <si>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</si>
  <si>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</si>
  <si>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</si>
  <si>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</si>
  <si>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</si>
  <si>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</si>
  <si>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</si>
  <si>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</si>
  <si>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</si>
  <si>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</si>
  <si>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</si>
  <si>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</si>
  <si>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</si>
  <si>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</si>
  <si>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</si>
  <si>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</si>
  <si>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</si>
  <si>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</si>
  <si>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</si>
  <si>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</si>
  <si>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</si>
  <si>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</si>
  <si>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</si>
  <si>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</si>
  <si>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</si>
  <si>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</si>
  <si>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</si>
  <si>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</si>
  <si>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</si>
  <si>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</si>
  <si>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</si>
  <si>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</si>
  <si>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</si>
  <si>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</si>
  <si>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</si>
  <si>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</si>
  <si>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</si>
  <si>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</si>
  <si>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</si>
  <si>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</si>
  <si>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</si>
  <si>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</si>
  <si>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</si>
  <si>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</si>
  <si>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</si>
  <si>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</si>
  <si>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</si>
  <si>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</si>
  <si>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</si>
  <si>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</si>
  <si>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</si>
  <si>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</si>
  <si>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</si>
  <si>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</si>
  <si>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</si>
  <si>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</si>
  <si>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</si>
  <si>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</si>
  <si>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</si>
  <si>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</si>
  <si>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</si>
  <si>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</si>
  <si>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</si>
  <si>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</si>
  <si>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</si>
  <si>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</si>
  <si>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</si>
  <si>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</si>
  <si>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</si>
  <si>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</si>
  <si>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</si>
  <si>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</si>
  <si>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</si>
  <si>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</si>
  <si>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</si>
  <si>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</si>
  <si>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</si>
  <si>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</si>
  <si>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</si>
  <si>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</si>
  <si>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</si>
  <si>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</si>
  <si>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</si>
  <si>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</si>
  <si>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</si>
  <si>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</si>
  <si>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</si>
  <si>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</si>
  <si>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</si>
  <si>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</si>
  <si>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</si>
  <si>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</si>
  <si>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</si>
  <si>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</si>
  <si>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</si>
  <si>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</si>
  <si>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</si>
  <si>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</si>
  <si>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</si>
  <si>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</si>
  <si>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</si>
  <si>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</si>
  <si>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</si>
  <si>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</si>
  <si>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</si>
  <si>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</si>
  <si>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</si>
  <si>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</si>
  <si>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</si>
  <si>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</si>
  <si>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</si>
  <si>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</si>
  <si>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</si>
  <si>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</si>
  <si>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</si>
  <si>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</si>
  <si>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</si>
  <si>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</si>
  <si>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</si>
  <si>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</si>
  <si>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</si>
  <si>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</si>
  <si>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</si>
  <si>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</si>
  <si>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</si>
  <si>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</si>
  <si>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</si>
  <si>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</si>
  <si>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</si>
  <si>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</si>
  <si>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</si>
  <si>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</si>
  <si>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</si>
  <si>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</si>
  <si>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</si>
  <si>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</si>
  <si>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</si>
  <si>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</si>
  <si>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</si>
  <si>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</si>
  <si>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</si>
  <si>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</si>
  <si>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</si>
  <si>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</si>
  <si>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</si>
  <si>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</si>
  <si>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</si>
  <si>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</si>
  <si>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</si>
  <si>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</si>
  <si>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</si>
  <si>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</si>
  <si>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</si>
  <si>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</si>
  <si>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</si>
  <si>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</si>
  <si>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</si>
  <si>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</si>
  <si>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</si>
  <si>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</si>
  <si>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</si>
  <si>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</si>
  <si>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</si>
  <si>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</si>
  <si>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</si>
  <si>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</si>
  <si>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</si>
  <si>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</si>
  <si>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</si>
  <si>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</si>
  <si>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</si>
  <si>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</si>
  <si>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</si>
  <si>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</si>
  <si>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</si>
  <si>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</si>
  <si>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</si>
  <si>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</si>
  <si>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</si>
  <si>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</si>
  <si>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</si>
  <si>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</si>
  <si>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</si>
  <si>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</si>
  <si>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</si>
  <si>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</si>
  <si>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</si>
  <si>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</si>
  <si>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</si>
  <si>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</si>
  <si>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</si>
  <si>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</si>
  <si>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</si>
  <si>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</si>
  <si>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</si>
  <si>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</si>
  <si>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</si>
  <si>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</si>
  <si>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</si>
  <si>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</si>
  <si>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</si>
  <si>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</si>
  <si>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</si>
  <si>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</si>
  <si>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</si>
  <si>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</si>
  <si>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</si>
  <si>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</si>
  <si>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</si>
  <si>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</si>
  <si>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</si>
  <si>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</si>
  <si>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</si>
  <si>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</si>
  <si>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</si>
  <si>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</si>
  <si>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</si>
  <si>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</si>
  <si>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</si>
  <si>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</si>
  <si>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</si>
  <si>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</si>
  <si>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</si>
  <si>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</si>
  <si>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</si>
  <si>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</si>
  <si>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</si>
  <si>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</si>
  <si>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</si>
  <si>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</si>
  <si>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</si>
  <si>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</si>
  <si>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</si>
  <si>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</si>
  <si>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</si>
  <si>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</si>
  <si>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</si>
  <si>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</si>
  <si>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</si>
  <si>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</si>
  <si>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</si>
  <si>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</si>
  <si>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</si>
  <si>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</si>
  <si>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</si>
  <si>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</si>
  <si>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</si>
  <si>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</si>
  <si>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</si>
  <si>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</si>
  <si>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</si>
  <si>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</si>
  <si>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</si>
  <si>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</si>
  <si>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</si>
  <si>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</si>
  <si>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</si>
  <si>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</si>
  <si>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</si>
  <si>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</si>
  <si>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</si>
  <si>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</si>
  <si>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</si>
  <si>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</si>
  <si>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</si>
  <si>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</si>
  <si>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</si>
  <si>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</si>
  <si>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</si>
  <si>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</si>
  <si>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</si>
  <si>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</si>
  <si>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</si>
  <si>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</si>
  <si>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</si>
  <si>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</si>
  <si>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</si>
  <si>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</si>
  <si>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</si>
  <si>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</si>
  <si>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</si>
  <si>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</si>
  <si>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</si>
  <si>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</si>
  <si>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</si>
  <si>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</si>
  <si>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</si>
  <si>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</si>
  <si>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</si>
  <si>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</si>
  <si>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</si>
  <si>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</si>
  <si>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</si>
  <si>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</si>
  <si>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</si>
  <si>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</si>
  <si>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</si>
  <si>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</si>
  <si>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</si>
  <si>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</si>
  <si>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</si>
  <si>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</si>
  <si>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</si>
  <si>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</si>
  <si>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</si>
  <si>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</si>
  <si>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</si>
  <si>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</si>
  <si>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</si>
  <si>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</si>
  <si>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</si>
  <si>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</si>
  <si>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</si>
  <si>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</si>
  <si>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</si>
  <si>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</si>
  <si>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</si>
  <si>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</si>
  <si>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</si>
  <si>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</si>
  <si>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</si>
  <si>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</si>
  <si>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</si>
  <si>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</si>
  <si>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</si>
  <si>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</si>
  <si>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</si>
  <si>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</si>
  <si>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</si>
  <si>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</si>
  <si>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</si>
  <si>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</si>
  <si>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</si>
  <si>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</si>
  <si>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</si>
  <si>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</si>
  <si>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</si>
  <si>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</si>
  <si>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</si>
  <si>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</si>
  <si>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</si>
  <si>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</si>
  <si>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</si>
  <si>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</si>
  <si>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</si>
  <si>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</si>
  <si>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</si>
  <si>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</si>
  <si>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</si>
  <si>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</si>
  <si>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</si>
  <si>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</si>
  <si>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</si>
  <si>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</si>
  <si>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</si>
  <si>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</si>
  <si>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</si>
  <si>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</si>
  <si>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</si>
  <si>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</si>
  <si>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</si>
  <si>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</si>
  <si>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</si>
  <si>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</si>
  <si>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</si>
  <si>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</si>
  <si>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</si>
  <si>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</si>
  <si>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</si>
  <si>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</si>
  <si>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</si>
  <si>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</si>
  <si>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</si>
  <si>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</si>
  <si>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</si>
  <si>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</si>
  <si>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</si>
  <si>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</si>
  <si>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</si>
  <si>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</si>
  <si>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</si>
  <si>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</si>
  <si>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</si>
  <si>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</si>
  <si>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</si>
  <si>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</si>
  <si>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</si>
  <si>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</si>
  <si>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</si>
  <si>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</si>
  <si>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</si>
  <si>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</si>
  <si>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</si>
  <si>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</si>
  <si>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</si>
  <si>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</si>
  <si>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</si>
  <si>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</si>
  <si>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</si>
  <si>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</si>
  <si>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</si>
  <si>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</si>
  <si>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</si>
  <si>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</si>
  <si>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</si>
  <si>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</si>
  <si>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</si>
  <si>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</si>
  <si>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</si>
  <si>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</si>
  <si>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</si>
  <si>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</si>
  <si>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</si>
  <si>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</si>
  <si>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</si>
  <si>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</si>
  <si>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</si>
  <si>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</si>
  <si>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</si>
  <si>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</si>
  <si>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</si>
  <si>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</si>
  <si>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</si>
  <si>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</si>
  <si>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</si>
  <si>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</si>
  <si>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</si>
  <si>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</si>
  <si>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</si>
  <si>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</si>
  <si>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</si>
  <si>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</si>
  <si>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</si>
  <si>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</si>
  <si>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</si>
  <si>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</si>
  <si>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</si>
  <si>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</si>
  <si>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</si>
  <si>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</si>
  <si>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</si>
  <si>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</si>
  <si>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</si>
  <si>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</si>
  <si>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</si>
  <si>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</si>
  <si>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</si>
  <si>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</si>
  <si>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</si>
  <si>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</si>
  <si>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</si>
  <si>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</si>
  <si>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</si>
  <si>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</si>
  <si>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</si>
  <si>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</si>
  <si>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</si>
  <si>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</si>
  <si>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</si>
  <si>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</si>
  <si>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</si>
  <si>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</si>
  <si>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</si>
  <si>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</si>
  <si>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</si>
  <si>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</si>
  <si>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</si>
  <si>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</si>
  <si>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</si>
  <si>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</si>
  <si>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</si>
  <si>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</si>
  <si>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</si>
  <si>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</si>
  <si>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</si>
  <si>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</si>
  <si>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</si>
  <si>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</si>
  <si>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</si>
  <si>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</si>
  <si>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</si>
  <si>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</si>
  <si>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</si>
  <si>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</si>
  <si>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</si>
  <si>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</si>
  <si>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</si>
  <si>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</si>
  <si>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</si>
  <si>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</si>
  <si>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</si>
  <si>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</si>
  <si>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</si>
  <si>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</si>
  <si>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</si>
  <si>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</si>
  <si>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</si>
  <si>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</si>
  <si>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</si>
  <si>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</si>
  <si>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</si>
  <si>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</si>
  <si>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</si>
  <si>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</si>
  <si>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</si>
  <si>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</si>
  <si>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</si>
  <si>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</si>
  <si>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</si>
  <si>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</si>
  <si>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</si>
  <si>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</si>
  <si>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</si>
  <si>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</si>
  <si>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</si>
  <si>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</si>
  <si>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</si>
  <si>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</si>
  <si>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</si>
  <si>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</si>
  <si>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</si>
  <si>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</si>
  <si>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</si>
  <si>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</si>
  <si>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</si>
  <si>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</si>
  <si>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</si>
  <si>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</si>
  <si>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</si>
  <si>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</si>
  <si>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</si>
  <si>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</si>
  <si>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</si>
  <si>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</si>
  <si>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</si>
  <si>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</si>
  <si>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</si>
  <si>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</si>
  <si>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</si>
  <si>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</si>
  <si>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</si>
  <si>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</si>
  <si>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</si>
  <si>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</si>
  <si>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</si>
  <si>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</si>
  <si>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</si>
  <si>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</si>
  <si>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</si>
  <si>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</si>
  <si>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</si>
  <si>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</si>
  <si>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</si>
  <si>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</si>
  <si>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</si>
  <si>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</si>
  <si>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</si>
  <si>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</si>
  <si>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</si>
  <si>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</si>
  <si>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</si>
  <si>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</si>
  <si>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</si>
  <si>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</si>
  <si>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</si>
  <si>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</si>
  <si>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</si>
  <si>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</si>
  <si>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</si>
  <si>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</si>
  <si>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</si>
  <si>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</si>
  <si>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</si>
  <si>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</si>
  <si>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</si>
  <si>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</si>
  <si>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</si>
  <si>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</si>
  <si>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</si>
  <si>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</si>
  <si>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</si>
  <si>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</si>
  <si>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</si>
  <si>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</si>
  <si>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</si>
  <si>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</si>
  <si>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</si>
  <si>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</si>
  <si>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</si>
  <si>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</si>
  <si>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</si>
  <si>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</si>
  <si>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</si>
  <si>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</si>
  <si>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</si>
  <si>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</si>
  <si>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</si>
  <si>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</si>
  <si>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</si>
  <si>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</si>
  <si>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</si>
  <si>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</si>
  <si>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</si>
  <si>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</si>
  <si>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</si>
  <si>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</si>
  <si>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</si>
  <si>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</si>
  <si>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</si>
  <si>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</si>
  <si>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</si>
  <si>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</si>
  <si>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</si>
  <si>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</si>
  <si>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</si>
  <si>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</si>
  <si>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</si>
  <si>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</si>
  <si>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</si>
  <si>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</si>
  <si>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</si>
  <si>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</si>
  <si>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</si>
  <si>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</si>
  <si>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</si>
  <si>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</si>
  <si>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</si>
  <si>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</si>
  <si>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</si>
  <si>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</si>
  <si>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</si>
  <si>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</si>
  <si>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</si>
  <si>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</si>
  <si>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</si>
  <si>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</si>
  <si>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</si>
  <si>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</si>
  <si>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</si>
  <si>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</si>
  <si>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</si>
  <si>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</si>
  <si>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</si>
  <si>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</si>
  <si>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</si>
  <si>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</si>
  <si>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</si>
  <si>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</si>
  <si>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</si>
  <si>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</si>
  <si>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</si>
  <si>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</si>
  <si>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</si>
  <si>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</si>
  <si>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</si>
  <si>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</si>
  <si>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</si>
  <si>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</si>
  <si>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</si>
  <si>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</si>
  <si>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</si>
  <si>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</si>
  <si>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</si>
  <si>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</si>
  <si>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</si>
  <si>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</si>
  <si>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</si>
  <si>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</si>
  <si>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</si>
  <si>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</si>
  <si>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</si>
  <si>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</si>
  <si>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</si>
  <si>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</si>
  <si>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</si>
  <si>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</si>
  <si>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</si>
  <si>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</si>
  <si>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</si>
  <si>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</si>
  <si>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</si>
  <si>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</si>
  <si>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</si>
  <si>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</si>
  <si>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</si>
  <si>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</si>
  <si>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</si>
  <si>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</si>
  <si>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</si>
  <si>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</si>
  <si>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</si>
  <si>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</si>
  <si>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</si>
  <si>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</si>
  <si>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</si>
  <si>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</si>
  <si>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</si>
  <si>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</si>
  <si>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</si>
  <si>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</si>
  <si>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</si>
  <si>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</si>
  <si>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</si>
  <si>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</si>
  <si>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</si>
  <si>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</si>
  <si>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</si>
  <si>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</si>
  <si>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</si>
  <si>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</si>
  <si>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</si>
  <si>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</si>
  <si>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</si>
  <si>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</si>
  <si>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</si>
  <si>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</si>
  <si>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</si>
  <si>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</si>
  <si>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</si>
  <si>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</si>
  <si>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</si>
  <si>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</si>
  <si>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</si>
  <si>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</si>
  <si>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</si>
  <si>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</si>
  <si>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</si>
  <si>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</si>
  <si>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</si>
  <si>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</si>
  <si>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</si>
  <si>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</si>
  <si>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</si>
  <si>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</si>
  <si>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</si>
  <si>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</si>
  <si>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</si>
  <si>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</si>
  <si>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</si>
  <si>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</si>
  <si>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</si>
  <si>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</si>
  <si>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</si>
  <si>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</si>
  <si>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</si>
  <si>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</si>
  <si>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</si>
  <si>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</si>
  <si>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</si>
  <si>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</si>
  <si>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</si>
  <si>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</si>
  <si>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</si>
  <si>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</si>
  <si>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</si>
  <si>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</si>
  <si>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</si>
  <si>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</si>
  <si>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</si>
  <si>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</si>
  <si>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</si>
  <si>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</si>
  <si>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</si>
  <si>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</si>
  <si>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</si>
  <si>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</si>
  <si>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</si>
  <si>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</si>
  <si>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</si>
  <si>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</si>
  <si>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</si>
  <si>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</si>
  <si>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</si>
  <si>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</si>
  <si>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</si>
  <si>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</si>
  <si>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</si>
  <si>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</si>
  <si>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</si>
  <si>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</si>
  <si>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</si>
  <si>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</si>
  <si>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</si>
  <si>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</si>
  <si>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</si>
  <si>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</si>
  <si>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</si>
  <si>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</si>
  <si>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</si>
  <si>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</si>
  <si>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</si>
  <si>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</si>
  <si>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</si>
  <si>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</si>
  <si>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</si>
  <si>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</si>
  <si>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</si>
  <si>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</si>
  <si>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</si>
  <si>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</si>
  <si>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</si>
  <si>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</si>
  <si>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</si>
  <si>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</si>
  <si>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</si>
  <si>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</si>
  <si>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</si>
  <si>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</si>
  <si>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</si>
  <si>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</si>
  <si>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</si>
  <si>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</si>
  <si>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</si>
  <si>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</si>
  <si>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</si>
  <si>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</si>
  <si>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</si>
  <si>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</si>
  <si>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</si>
  <si>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</si>
  <si>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</si>
  <si>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</si>
  <si>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</si>
  <si>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</si>
  <si>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</si>
  <si>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</si>
  <si>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</si>
  <si>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</si>
  <si>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</si>
  <si>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</si>
  <si>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</si>
  <si>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</si>
  <si>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</si>
  <si>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</si>
  <si>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</si>
  <si>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</si>
  <si>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</si>
  <si>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</si>
  <si>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</si>
  <si>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</si>
  <si>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</si>
  <si>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</si>
  <si>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</si>
  <si>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</si>
  <si>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</si>
  <si>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</si>
  <si>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</si>
  <si>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</si>
  <si>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</si>
  <si>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</si>
  <si>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</si>
  <si>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</si>
  <si>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</si>
  <si>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</si>
  <si>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</si>
  <si>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</si>
  <si>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</si>
  <si>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</si>
  <si>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</si>
  <si>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</si>
  <si>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</si>
  <si>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</si>
  <si>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</si>
  <si>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</si>
  <si>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</si>
  <si>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</si>
  <si>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</si>
  <si>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</si>
  <si>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</si>
  <si>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</si>
  <si>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</si>
  <si>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</si>
  <si>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</si>
  <si>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</si>
  <si>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</si>
  <si>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</si>
  <si>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</si>
  <si>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</si>
  <si>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</si>
  <si>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</si>
  <si>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</si>
  <si>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</si>
  <si>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</si>
  <si>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</si>
  <si>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</si>
  <si>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</si>
  <si>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</si>
  <si>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</si>
  <si>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</si>
  <si>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</si>
  <si>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</si>
  <si>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</si>
  <si>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</si>
  <si>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</si>
  <si>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</si>
  <si>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</si>
  <si>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</si>
  <si>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</si>
  <si>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</si>
  <si>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</si>
  <si>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</si>
  <si>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</si>
  <si>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</si>
  <si>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</si>
  <si>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</si>
  <si>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</si>
  <si>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</si>
  <si>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</si>
  <si>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</si>
  <si>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</si>
  <si>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</si>
  <si>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</si>
  <si>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</si>
  <si>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</si>
  <si>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</si>
  <si>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</si>
  <si>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</si>
  <si>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</si>
  <si>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</si>
  <si>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</si>
  <si>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</si>
  <si>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</si>
  <si>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</si>
  <si>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</si>
  <si>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</si>
  <si>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</si>
  <si>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</si>
  <si>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</si>
  <si>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</si>
  <si>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</si>
  <si>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</si>
  <si>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</si>
  <si>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</si>
  <si>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</si>
  <si>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</si>
  <si>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</si>
  <si>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</si>
  <si>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</si>
  <si>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</si>
  <si>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</si>
  <si>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</si>
  <si>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</si>
  <si>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</si>
  <si>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</si>
  <si>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</si>
  <si>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</si>
  <si>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</si>
  <si>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</si>
  <si>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</si>
  <si>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</si>
  <si>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</si>
  <si>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</si>
  <si>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</si>
  <si>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</si>
  <si>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</si>
  <si>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</si>
  <si>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</si>
  <si>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</si>
  <si>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</si>
  <si>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</si>
  <si>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</si>
  <si>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</si>
  <si>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</si>
  <si>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</si>
  <si>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</si>
  <si>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</si>
  <si>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</si>
  <si>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</si>
  <si>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</si>
  <si>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</si>
  <si>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</si>
  <si>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</si>
  <si>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</si>
  <si>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</si>
  <si>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</si>
  <si>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</si>
  <si>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</si>
  <si>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</si>
  <si>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</si>
  <si>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</si>
  <si>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</si>
  <si>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</si>
  <si>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</si>
  <si>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</si>
  <si>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</si>
  <si>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</si>
  <si>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</si>
  <si>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</si>
  <si>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</si>
  <si>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</si>
  <si>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</si>
  <si>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</si>
  <si>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</si>
  <si>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</si>
  <si>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</si>
  <si>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</si>
  <si>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</si>
  <si>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</si>
  <si>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</si>
  <si>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</si>
  <si>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</si>
  <si>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</si>
  <si>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</si>
  <si>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</si>
  <si>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</si>
  <si>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</si>
  <si>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</si>
  <si>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</si>
  <si>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</si>
  <si>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</si>
  <si>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</si>
  <si>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</si>
  <si>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</si>
  <si>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</si>
  <si>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</si>
  <si>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</si>
  <si>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</si>
  <si>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</si>
  <si>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</si>
  <si>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</si>
  <si>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</si>
  <si>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</si>
  <si>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</si>
  <si>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</si>
  <si>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</si>
  <si>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</si>
  <si>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</si>
  <si>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</si>
  <si>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</si>
  <si>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</si>
  <si>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</si>
  <si>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</si>
  <si>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</si>
  <si>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</si>
  <si>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</si>
  <si>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</si>
  <si>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</si>
  <si>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</si>
  <si>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</si>
  <si>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</si>
  <si>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</si>
  <si>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</si>
  <si>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</si>
  <si>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</si>
  <si>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</si>
  <si>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</si>
  <si>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</si>
  <si>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</si>
  <si>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</si>
  <si>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</si>
  <si>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</si>
  <si>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</si>
  <si>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</si>
  <si>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</si>
  <si>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</si>
  <si>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</si>
  <si>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</si>
  <si>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</si>
  <si>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</si>
  <si>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</si>
  <si>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</si>
  <si>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</si>
  <si>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</si>
  <si>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</si>
  <si>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</si>
  <si>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</si>
  <si>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</si>
  <si>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</si>
  <si>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</si>
  <si>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</si>
  <si>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</si>
  <si>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</si>
  <si>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</si>
  <si>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</si>
  <si>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</si>
  <si>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</si>
  <si>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</si>
  <si>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</si>
  <si>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</si>
  <si>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</si>
  <si>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</si>
  <si>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</si>
  <si>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</si>
  <si>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</si>
  <si>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</si>
  <si>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</si>
  <si>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</si>
  <si>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</si>
  <si>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</si>
  <si>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</si>
  <si>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</si>
  <si>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</si>
  <si>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</si>
  <si>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</si>
  <si>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</si>
  <si>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</si>
  <si>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</si>
  <si>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</si>
  <si>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</si>
  <si>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</si>
  <si>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</si>
  <si>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</si>
  <si>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</si>
  <si>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</si>
  <si>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</si>
  <si>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</si>
  <si>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</si>
  <si>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</si>
  <si>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</si>
  <si>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</si>
  <si>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</si>
  <si>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</si>
  <si>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</si>
  <si>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</si>
  <si>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</si>
  <si>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</si>
  <si>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</si>
  <si>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</si>
  <si>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</si>
  <si>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</si>
  <si>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</si>
  <si>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</si>
  <si>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</si>
  <si>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</si>
  <si>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</si>
  <si>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</si>
  <si>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</si>
  <si>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</si>
  <si>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</si>
  <si>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</si>
  <si>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</si>
  <si>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</si>
  <si>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</si>
  <si>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</si>
  <si>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</si>
  <si>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</si>
  <si>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</si>
  <si>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</si>
  <si>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</si>
  <si>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</si>
  <si>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</si>
  <si>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</si>
  <si>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</si>
  <si>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</si>
  <si>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</si>
  <si>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</si>
  <si>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</si>
  <si>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</si>
  <si>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</si>
  <si>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</si>
  <si>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</si>
  <si>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</si>
  <si>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</si>
  <si>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</si>
  <si>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</si>
  <si>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</si>
  <si>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</si>
  <si>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</si>
  <si>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</si>
  <si>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</si>
  <si>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</si>
  <si>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</si>
  <si>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</si>
  <si>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</si>
  <si>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</si>
  <si>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</si>
  <si>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</si>
  <si>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</si>
  <si>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</si>
  <si>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</si>
  <si>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</si>
  <si>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</si>
  <si>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</si>
  <si>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</si>
  <si>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</si>
  <si>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</si>
  <si>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</si>
  <si>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</si>
  <si>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</si>
  <si>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</si>
  <si>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</si>
  <si>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</si>
  <si>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</si>
  <si>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</si>
  <si>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</si>
  <si>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</si>
  <si>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</si>
  <si>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</si>
  <si>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</si>
  <si>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</si>
  <si>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</si>
  <si>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</si>
  <si>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</si>
  <si>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</si>
  <si>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</si>
  <si>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</si>
  <si>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</si>
  <si>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</si>
  <si>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</si>
  <si>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</si>
  <si>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</si>
  <si>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</si>
  <si>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</si>
  <si>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</si>
  <si>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</si>
  <si>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</si>
  <si>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</si>
  <si>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</si>
  <si>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</si>
  <si>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</si>
  <si>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</si>
  <si>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</si>
  <si>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</si>
  <si>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</si>
  <si>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</si>
  <si>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</si>
  <si>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</si>
  <si>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</si>
  <si>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</si>
  <si>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</si>
  <si>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</si>
  <si>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</si>
  <si>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</si>
  <si>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</si>
  <si>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</si>
  <si>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</si>
  <si>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</si>
  <si>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</si>
  <si>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</si>
  <si>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</si>
  <si>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</si>
  <si>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</si>
  <si>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</si>
  <si>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</si>
  <si>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</si>
  <si>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</si>
  <si>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</si>
  <si>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</si>
  <si>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</si>
  <si>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</si>
  <si>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</si>
  <si>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</si>
  <si>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</si>
  <si>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</si>
  <si>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</si>
  <si>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</si>
  <si>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</si>
  <si>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</si>
  <si>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</si>
  <si>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</si>
  <si>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</si>
  <si>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</si>
  <si>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</si>
  <si>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</si>
  <si>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</si>
  <si>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</si>
  <si>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</si>
  <si>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</si>
  <si>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</si>
  <si>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</si>
  <si>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</si>
  <si>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</si>
  <si>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</si>
  <si>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</si>
  <si>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</si>
  <si>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</si>
  <si>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</si>
  <si>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</si>
  <si>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</si>
  <si>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</si>
  <si>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</si>
  <si>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</si>
  <si>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</si>
  <si>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</si>
  <si>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</si>
  <si>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</si>
  <si>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</si>
  <si>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</si>
  <si>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</si>
  <si>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</si>
  <si>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</si>
  <si>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</si>
  <si>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</si>
  <si>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</si>
  <si>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</si>
  <si>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</si>
  <si>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</si>
  <si>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</si>
  <si>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</si>
  <si>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</si>
  <si>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</si>
  <si>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</si>
  <si>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</si>
  <si>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</si>
  <si>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</si>
  <si>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</si>
  <si>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</si>
  <si>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</si>
  <si>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</si>
  <si>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</si>
  <si>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</si>
  <si>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</si>
  <si>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</si>
  <si>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</si>
  <si>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</si>
  <si>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</si>
  <si>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</si>
  <si>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</si>
  <si>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</si>
  <si>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</si>
  <si>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</si>
  <si>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</si>
  <si>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</si>
  <si>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</si>
  <si>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</si>
  <si>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</si>
  <si>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</si>
  <si>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</si>
  <si>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</si>
  <si>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</si>
  <si>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</si>
  <si>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</si>
  <si>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</si>
  <si>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</si>
  <si>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</si>
  <si>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</si>
  <si>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</si>
  <si>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</si>
  <si>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</si>
  <si>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</si>
  <si>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</si>
  <si>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</si>
  <si>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</si>
  <si>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</si>
  <si>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</si>
  <si>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</si>
  <si>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</si>
  <si>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</si>
  <si>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</si>
  <si>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</si>
  <si>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</si>
  <si>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</si>
  <si>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</si>
  <si>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</si>
  <si>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</si>
  <si>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</si>
  <si>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</si>
  <si>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</si>
  <si>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</si>
  <si>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</si>
  <si>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</si>
  <si>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</si>
  <si>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</si>
  <si>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</si>
  <si>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</si>
  <si>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</si>
  <si>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</si>
  <si>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</si>
  <si>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</si>
  <si>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</si>
  <si>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</si>
  <si>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</si>
  <si>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</si>
  <si>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</si>
  <si>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</si>
  <si>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</si>
  <si>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</si>
  <si>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</si>
  <si>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</si>
  <si>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</si>
  <si>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</si>
  <si>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</si>
  <si>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</si>
  <si>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</si>
  <si>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</si>
  <si>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</si>
  <si>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</si>
  <si>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</si>
  <si>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</si>
  <si>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</si>
  <si>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</si>
  <si>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</si>
  <si>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</si>
  <si>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</si>
  <si>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</si>
  <si>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</si>
  <si>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</si>
  <si>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</si>
  <si>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</si>
  <si>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</si>
  <si>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</si>
  <si>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</si>
  <si>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</si>
  <si>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</si>
  <si>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</si>
  <si>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</si>
  <si>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</si>
  <si>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</si>
  <si>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</si>
  <si>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</si>
  <si>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</si>
  <si>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</si>
  <si>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</si>
  <si>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</si>
  <si>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</si>
  <si>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</si>
  <si>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</si>
  <si>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</si>
  <si>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</si>
  <si>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</si>
  <si>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</si>
  <si>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</si>
  <si>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</si>
  <si>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</si>
  <si>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</si>
  <si>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</si>
  <si>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</si>
  <si>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</si>
  <si>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</si>
  <si>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</si>
  <si>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</si>
  <si>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</si>
  <si>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</si>
  <si>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</si>
  <si>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</si>
  <si>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</si>
  <si>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</si>
  <si>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</si>
  <si>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</si>
  <si>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</si>
  <si>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</si>
  <si>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</si>
  <si>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</si>
  <si>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</si>
  <si>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</si>
  <si>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</si>
  <si>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</si>
  <si>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</si>
  <si>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</si>
  <si>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</si>
  <si>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</si>
  <si>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</si>
  <si>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</si>
  <si>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</si>
  <si>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</si>
  <si>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</si>
  <si>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</si>
  <si>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</si>
  <si>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</si>
  <si>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</si>
  <si>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</si>
  <si>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</si>
  <si>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</si>
  <si>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</si>
  <si>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</si>
  <si>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</si>
  <si>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</si>
  <si>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</si>
  <si>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</si>
  <si>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</si>
  <si>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</si>
  <si>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</si>
  <si>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</si>
  <si>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</si>
  <si>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</si>
  <si>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</si>
  <si>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</si>
  <si>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</si>
  <si>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</si>
  <si>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</si>
  <si>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</si>
  <si>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</si>
  <si>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</si>
  <si>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</si>
  <si>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</si>
  <si>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</si>
  <si>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</si>
  <si>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</si>
  <si>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</si>
  <si>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</si>
  <si>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</si>
  <si>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</si>
  <si>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</si>
  <si>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</si>
  <si>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</si>
  <si>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</si>
  <si>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</si>
  <si>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</si>
  <si>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</si>
  <si>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</si>
  <si>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</si>
  <si>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</si>
  <si>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</si>
  <si>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</si>
  <si>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</si>
  <si>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</si>
  <si>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</si>
  <si>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</si>
  <si>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</si>
  <si>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</si>
  <si>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</si>
  <si>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</si>
  <si>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</si>
  <si>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</si>
  <si>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</si>
  <si>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</si>
  <si>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</si>
  <si>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</si>
  <si>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</si>
  <si>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</si>
  <si>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</si>
  <si>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</si>
  <si>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</si>
  <si>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</si>
  <si>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</si>
  <si>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</si>
  <si>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</si>
  <si>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</si>
  <si>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</si>
  <si>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</si>
  <si>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</si>
  <si>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</si>
  <si>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</si>
  <si>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</si>
  <si>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</si>
  <si>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</si>
  <si>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</si>
  <si>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</si>
  <si>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</si>
  <si>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</si>
  <si>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</si>
  <si>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</si>
  <si>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</si>
  <si>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</si>
  <si>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</si>
  <si>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</si>
  <si>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</si>
  <si>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</si>
  <si>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</si>
  <si>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</si>
  <si>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</si>
  <si>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</si>
  <si>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</si>
  <si>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</si>
  <si>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</si>
  <si>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</si>
  <si>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</si>
  <si>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</si>
  <si>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</si>
  <si>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</si>
  <si>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</si>
  <si>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</si>
  <si>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</si>
  <si>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</si>
  <si>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</si>
  <si>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</si>
  <si>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</si>
  <si>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</si>
  <si>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</si>
  <si>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</si>
  <si>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</si>
  <si>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</si>
  <si>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</si>
  <si>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</si>
  <si>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</si>
  <si>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</si>
  <si>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</si>
  <si>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</si>
  <si>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</si>
  <si>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</si>
  <si>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</si>
  <si>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</si>
  <si>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</si>
  <si>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</si>
  <si>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</si>
  <si>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</si>
  <si>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</si>
  <si>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</si>
  <si>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</si>
  <si>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</si>
  <si>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</si>
  <si>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</si>
  <si>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</si>
  <si>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</si>
  <si>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</si>
  <si>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</si>
  <si>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</si>
  <si>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</si>
  <si>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</si>
  <si>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</si>
  <si>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</si>
  <si>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</si>
  <si>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</si>
  <si>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</si>
  <si>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</si>
  <si>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</si>
  <si>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</si>
  <si>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</si>
  <si>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</si>
  <si>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</si>
  <si>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</si>
  <si>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</si>
  <si>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</si>
  <si>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</si>
  <si>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</si>
  <si>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</si>
  <si>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</si>
  <si>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</si>
  <si>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</si>
  <si>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</si>
  <si>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</si>
  <si>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</si>
  <si>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</si>
  <si>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</si>
  <si>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</si>
  <si>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</si>
  <si>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</si>
  <si>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</si>
  <si>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</si>
  <si>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</si>
  <si>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</si>
  <si>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</si>
  <si>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</si>
  <si>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</si>
  <si>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</si>
  <si>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</si>
  <si>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</si>
  <si>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</si>
  <si>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</si>
  <si>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</si>
  <si>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</si>
  <si>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</si>
  <si>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</si>
  <si>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</si>
  <si>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</si>
  <si>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</si>
  <si>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</si>
  <si>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</si>
  <si>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</si>
  <si>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</si>
  <si>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</si>
  <si>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</si>
  <si>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</si>
  <si>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</si>
  <si>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</si>
  <si>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</si>
  <si>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</si>
  <si>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</si>
  <si>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</si>
  <si>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</si>
  <si>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</si>
  <si>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</si>
  <si>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</si>
  <si>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</si>
  <si>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</si>
  <si>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</si>
  <si>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</si>
  <si>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</si>
  <si>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</si>
  <si>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</si>
  <si>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</si>
  <si>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</si>
  <si>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</si>
  <si>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</si>
  <si>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</si>
  <si>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</si>
  <si>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</si>
  <si>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</si>
  <si>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</si>
  <si>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</si>
  <si>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</si>
  <si>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</si>
  <si>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</si>
  <si>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</si>
  <si>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</si>
  <si>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</si>
  <si>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</si>
  <si>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</si>
  <si>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</si>
  <si>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</si>
  <si>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</si>
  <si>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</si>
  <si>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</si>
  <si>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</si>
  <si>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</si>
  <si>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</si>
  <si>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</si>
  <si>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</si>
  <si>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</si>
  <si>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</si>
  <si>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</si>
  <si>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</si>
  <si>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</si>
  <si>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</si>
  <si>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</si>
  <si>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</si>
  <si>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</si>
  <si>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</si>
  <si>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</si>
  <si>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</si>
  <si>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</si>
  <si>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</si>
  <si>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</si>
  <si>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</si>
  <si>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</si>
  <si>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</si>
  <si>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</si>
  <si>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</si>
  <si>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</si>
  <si>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</si>
  <si>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</si>
  <si>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</si>
  <si>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</si>
  <si>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</si>
  <si>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</si>
  <si>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</si>
  <si>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</si>
  <si>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</si>
  <si>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</si>
  <si>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</si>
  <si>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</si>
  <si>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</si>
  <si>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</si>
  <si>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</si>
  <si>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</si>
  <si>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</si>
  <si>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</si>
  <si>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</si>
  <si>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</si>
  <si>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</si>
  <si>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</si>
  <si>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</si>
  <si>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</si>
  <si>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</si>
  <si>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</si>
  <si>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</si>
  <si>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</si>
  <si>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</si>
  <si>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</si>
  <si>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</si>
  <si>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</si>
  <si>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</si>
  <si>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</si>
  <si>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</si>
  <si>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</si>
  <si>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</si>
  <si>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</si>
  <si>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</si>
  <si>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</si>
  <si>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</si>
  <si>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</si>
  <si>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</si>
  <si>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</si>
  <si>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</si>
  <si>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</si>
  <si>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</si>
  <si>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</si>
  <si>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</si>
  <si>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</si>
  <si>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</si>
  <si>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</si>
  <si>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</si>
  <si>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</si>
  <si>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</si>
  <si>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</si>
  <si>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</si>
  <si>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</si>
  <si>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</si>
  <si>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</si>
  <si>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</si>
  <si>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</si>
  <si>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</si>
  <si>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</si>
  <si>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</si>
  <si>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</si>
  <si>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</si>
  <si>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</si>
  <si>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</si>
  <si>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</si>
  <si>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</si>
  <si>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</si>
  <si>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</si>
  <si>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</si>
  <si>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</si>
  <si>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</si>
  <si>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</si>
  <si>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</si>
  <si>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</si>
  <si>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</si>
  <si>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</si>
  <si>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</si>
  <si>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</si>
  <si>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</si>
  <si>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</si>
  <si>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</si>
  <si>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</si>
  <si>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</si>
  <si>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</si>
  <si>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</si>
  <si>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</si>
  <si>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</si>
  <si>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</si>
  <si>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</si>
  <si>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</si>
  <si>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</si>
  <si>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</si>
  <si>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</si>
  <si>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</si>
  <si>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</si>
  <si>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</si>
  <si>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</si>
  <si>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</si>
  <si>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</si>
  <si>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</si>
  <si>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</si>
  <si>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</si>
  <si>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</si>
  <si>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</si>
  <si>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</si>
  <si>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</si>
  <si>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</si>
  <si>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</si>
  <si>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</si>
  <si>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</si>
  <si>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</si>
  <si>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</si>
  <si>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</si>
  <si>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</si>
  <si>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</si>
  <si>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</si>
  <si>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</si>
  <si>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</si>
  <si>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</si>
  <si>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</si>
  <si>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</si>
  <si>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</si>
  <si>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</si>
  <si>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</si>
  <si>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</si>
  <si>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</si>
  <si>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</si>
  <si>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</si>
  <si>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</si>
  <si>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</si>
  <si>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</si>
  <si>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</si>
  <si>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</si>
  <si>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</si>
  <si>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</si>
  <si>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</si>
  <si>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</si>
  <si>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</si>
  <si>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</si>
  <si>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</si>
  <si>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</si>
  <si>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</si>
  <si>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</si>
  <si>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</si>
  <si>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</si>
  <si>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</si>
  <si>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</si>
  <si>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</si>
  <si>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</si>
  <si>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</si>
  <si>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</si>
  <si>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</si>
  <si>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</si>
  <si>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</si>
  <si>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</si>
  <si>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</si>
  <si>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</si>
  <si>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</si>
  <si>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</si>
  <si>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</si>
  <si>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</si>
  <si>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</si>
  <si>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</si>
  <si>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</si>
  <si>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</si>
  <si>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</si>
  <si>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</si>
  <si>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</si>
  <si>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</si>
  <si>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</si>
  <si>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</si>
  <si>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</si>
  <si>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</si>
  <si>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</si>
  <si>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</si>
  <si>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</si>
  <si>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</si>
  <si>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</si>
  <si>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</si>
  <si>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</si>
  <si>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</si>
  <si>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</si>
  <si>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</si>
  <si>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</si>
  <si>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</si>
  <si>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</si>
  <si>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</si>
  <si>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</si>
  <si>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</si>
  <si>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</si>
  <si>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</si>
  <si>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</si>
  <si>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</si>
  <si>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</si>
  <si>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</si>
  <si>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</si>
  <si>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</si>
  <si>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</si>
  <si>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</si>
  <si>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</si>
  <si>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</si>
  <si>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</si>
  <si>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</si>
  <si>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</si>
  <si>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</si>
  <si>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</si>
  <si>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</si>
  <si>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</si>
  <si>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</si>
  <si>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</si>
  <si>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</si>
  <si>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</si>
  <si>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</si>
  <si>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</si>
  <si>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</si>
  <si>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</si>
  <si>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</si>
  <si>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</si>
  <si>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</si>
  <si>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</si>
  <si>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</si>
  <si>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</si>
  <si>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</si>
  <si>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</si>
  <si>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</si>
  <si>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</si>
  <si>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</si>
  <si>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</si>
  <si>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</si>
  <si>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</si>
  <si>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</si>
  <si>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</si>
  <si>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</si>
  <si>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</si>
  <si>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</si>
  <si>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</si>
  <si>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</si>
  <si>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</si>
  <si>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</si>
  <si>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</si>
  <si>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</si>
  <si>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</si>
  <si>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</si>
  <si>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</si>
  <si>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</si>
  <si>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</si>
  <si>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</si>
  <si>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</si>
  <si>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</si>
  <si>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</si>
  <si>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</si>
  <si>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</si>
  <si>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</si>
  <si>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</si>
  <si>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</si>
  <si>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</si>
  <si>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</si>
  <si>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</si>
  <si>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</si>
  <si>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</si>
  <si>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</si>
  <si>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</si>
  <si>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</si>
  <si>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</si>
  <si>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</si>
  <si>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</si>
  <si>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</si>
  <si>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</si>
  <si>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</si>
  <si>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</si>
  <si>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</si>
  <si>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</si>
  <si>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</si>
  <si>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</si>
  <si>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</si>
  <si>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</si>
  <si>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</si>
  <si>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</si>
  <si>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</si>
  <si>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</si>
  <si>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</si>
  <si>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</si>
  <si>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</si>
  <si>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</si>
  <si>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</si>
  <si>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</si>
  <si>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</si>
  <si>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</si>
  <si>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</si>
  <si>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</si>
  <si>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</si>
  <si>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</si>
  <si>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</si>
  <si>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</si>
  <si>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</si>
  <si>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</si>
  <si>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</si>
  <si>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</si>
  <si>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</si>
  <si>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</si>
  <si>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</si>
  <si>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</si>
  <si>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</si>
  <si>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</si>
  <si>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</si>
  <si>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</si>
  <si>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</si>
  <si>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</si>
  <si>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</si>
  <si>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</si>
  <si>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</si>
  <si>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</si>
  <si>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</si>
  <si>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</si>
  <si>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</si>
  <si>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</si>
  <si>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</si>
  <si>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</si>
  <si>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</si>
  <si>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</si>
  <si>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</si>
  <si>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</si>
  <si>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</si>
  <si>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</si>
  <si>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</si>
  <si>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</si>
  <si>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</si>
  <si>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</si>
  <si>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</si>
  <si>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</si>
  <si>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</si>
  <si>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</si>
  <si>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</si>
  <si>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</si>
  <si>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</si>
  <si>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</si>
  <si>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</si>
  <si>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</si>
  <si>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</si>
  <si>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</si>
  <si>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</si>
  <si>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</si>
  <si>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</si>
  <si>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</si>
  <si>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</si>
  <si>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</si>
  <si>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</si>
  <si>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</si>
  <si>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</si>
  <si>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</si>
  <si>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</si>
  <si>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</si>
  <si>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</si>
  <si>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</si>
  <si>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</si>
  <si>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</si>
  <si>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</si>
  <si>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</si>
  <si>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</si>
  <si>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</si>
  <si>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</si>
  <si>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</si>
  <si>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</si>
  <si>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</si>
  <si>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</si>
  <si>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</si>
  <si>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</si>
  <si>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</si>
  <si>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</si>
  <si>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</si>
  <si>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</si>
  <si>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</si>
  <si>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</si>
  <si>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</si>
  <si>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</si>
  <si>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</si>
  <si>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</si>
  <si>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</si>
  <si>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</si>
  <si>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</si>
  <si>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</si>
  <si>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</si>
  <si>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</si>
  <si>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</si>
  <si>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</si>
  <si>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</si>
  <si>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</si>
  <si>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</si>
  <si>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</si>
  <si>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</si>
  <si>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</si>
  <si>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</si>
  <si>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</si>
  <si>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</si>
  <si>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</si>
  <si>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</si>
  <si>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</si>
  <si>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</si>
  <si>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</si>
  <si>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</si>
  <si>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</si>
  <si>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</si>
  <si>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</si>
  <si>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</si>
  <si>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</si>
  <si>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</si>
  <si>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</si>
  <si>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</si>
  <si>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</si>
  <si>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</si>
  <si>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</si>
  <si>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</si>
  <si>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</si>
  <si>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</si>
  <si>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</si>
  <si>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</si>
  <si>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</si>
  <si>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</si>
  <si>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</si>
  <si>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</si>
  <si>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</si>
  <si>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</si>
  <si>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</si>
  <si>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</si>
  <si>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</si>
  <si>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</si>
  <si>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</si>
  <si>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</si>
  <si>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</si>
  <si>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</si>
  <si>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</si>
  <si>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</si>
  <si>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</si>
  <si>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</si>
  <si>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</si>
  <si>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</si>
  <si>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</si>
  <si>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</si>
  <si>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</si>
  <si>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</si>
  <si>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</si>
  <si>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</si>
  <si>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</si>
  <si>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</si>
  <si>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</si>
  <si>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</si>
  <si>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</si>
  <si>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</si>
  <si>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</si>
  <si>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</si>
  <si>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</si>
  <si>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</si>
  <si>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</si>
  <si>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</si>
  <si>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</si>
  <si>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</si>
  <si>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</si>
  <si>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</si>
  <si>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</si>
  <si>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</si>
  <si>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</si>
  <si>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</si>
  <si>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</si>
  <si>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</si>
  <si>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</si>
  <si>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</si>
  <si>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</si>
  <si>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</si>
  <si>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</si>
  <si>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</si>
  <si>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</si>
  <si>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</si>
  <si>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</si>
  <si>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</si>
  <si>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</si>
  <si>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</si>
  <si>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</si>
  <si>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</si>
  <si>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</si>
  <si>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</si>
  <si>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</si>
  <si>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</si>
  <si>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</si>
  <si>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</si>
  <si>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</si>
  <si>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</si>
  <si>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</si>
  <si>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</si>
  <si>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</si>
  <si>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</si>
  <si>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</si>
  <si>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</si>
  <si>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</si>
  <si>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</si>
  <si>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</si>
  <si>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</si>
  <si>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</si>
  <si>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</si>
  <si>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</si>
  <si>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</si>
  <si>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</si>
  <si>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</si>
  <si>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</si>
  <si>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</si>
  <si>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</si>
  <si>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</si>
  <si>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</si>
  <si>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</si>
  <si>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</si>
  <si>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</si>
  <si>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</si>
  <si>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</si>
  <si>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</si>
  <si>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</si>
  <si>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</si>
  <si>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</si>
  <si>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</si>
  <si>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</si>
  <si>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</si>
  <si>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</si>
  <si>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</si>
  <si>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</si>
  <si>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</si>
  <si>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</si>
  <si>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</si>
  <si>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</si>
  <si>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</si>
  <si>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</si>
  <si>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</si>
  <si>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</si>
  <si>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</si>
  <si>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</si>
  <si>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</si>
  <si>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</si>
  <si>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</si>
  <si>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</si>
  <si>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</si>
  <si>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</si>
  <si>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</si>
  <si>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</si>
  <si>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</si>
  <si>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</si>
  <si>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</si>
  <si>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</si>
  <si>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</si>
  <si>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</si>
  <si>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</si>
  <si>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</si>
  <si>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</si>
  <si>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</si>
  <si>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</si>
  <si>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</si>
  <si>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</si>
  <si>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</si>
  <si>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</si>
  <si>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</si>
  <si>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</si>
  <si>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</si>
  <si>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</si>
  <si>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</si>
  <si>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</si>
  <si>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</si>
  <si>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</si>
  <si>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</si>
  <si>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</si>
  <si>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</si>
  <si>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</si>
  <si>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</si>
  <si>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</si>
  <si>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</si>
  <si>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</si>
  <si>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</si>
  <si>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</si>
  <si>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</si>
  <si>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</si>
  <si>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</si>
  <si>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</si>
  <si>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</si>
  <si>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</si>
  <si>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</si>
  <si>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</si>
  <si>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</si>
  <si>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</si>
  <si>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</si>
  <si>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</si>
  <si>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</si>
  <si>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</si>
  <si>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</si>
  <si>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</si>
  <si>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</si>
  <si>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</si>
  <si>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</si>
  <si>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</si>
  <si>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</si>
  <si>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</si>
  <si>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</si>
  <si>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</si>
  <si>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</si>
  <si>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</si>
  <si>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</si>
  <si>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</si>
  <si>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</si>
  <si>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</si>
  <si>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</si>
  <si>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</si>
  <si>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</si>
  <si>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</si>
  <si>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</si>
  <si>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</si>
  <si>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</si>
  <si>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</si>
  <si>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</si>
  <si>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</si>
  <si>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</si>
  <si>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</si>
  <si>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</si>
  <si>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</si>
  <si>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</si>
  <si>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</si>
  <si>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</si>
  <si>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</si>
  <si>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</si>
  <si>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</si>
  <si>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</si>
  <si>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</si>
  <si>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</si>
  <si>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</si>
  <si>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</si>
  <si>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</si>
  <si>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</si>
  <si>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</si>
  <si>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</si>
  <si>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</si>
  <si>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</si>
  <si>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</si>
  <si>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</si>
  <si>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</si>
  <si>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</si>
  <si>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</si>
  <si>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</si>
  <si>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</si>
  <si>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</si>
  <si>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</si>
  <si>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</si>
  <si>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</si>
  <si>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</si>
  <si>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</si>
  <si>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</si>
  <si>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</si>
  <si>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</si>
  <si>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</si>
  <si>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</si>
  <si>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</si>
  <si>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</si>
  <si>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</si>
  <si>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</si>
  <si>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</si>
  <si>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</si>
  <si>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</si>
  <si>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</si>
  <si>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</si>
  <si>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</si>
  <si>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</si>
  <si>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</si>
  <si>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</si>
  <si>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</si>
  <si>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</si>
  <si>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</si>
  <si>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</si>
  <si>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</si>
  <si>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</si>
  <si>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</si>
  <si>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</si>
  <si>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</si>
  <si>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</si>
  <si>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</si>
  <si>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</si>
  <si>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</si>
  <si>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</si>
  <si>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</si>
  <si>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</si>
  <si>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</si>
  <si>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</si>
  <si>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</si>
  <si>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</si>
  <si>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</si>
  <si>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</si>
  <si>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</si>
  <si>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</si>
  <si>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</si>
  <si>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</si>
  <si>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</si>
  <si>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</si>
  <si>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</si>
  <si>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</si>
  <si>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</si>
  <si>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</si>
  <si>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</si>
  <si>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</si>
  <si>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</si>
  <si>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</si>
  <si>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</si>
  <si>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</si>
  <si>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</si>
  <si>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</si>
  <si>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</si>
  <si>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</si>
  <si>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</si>
  <si>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</si>
  <si>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</si>
  <si>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</si>
  <si>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</si>
  <si>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</si>
  <si>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</si>
  <si>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</si>
  <si>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</si>
  <si>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</si>
  <si>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</si>
  <si>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</si>
  <si>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</si>
  <si>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</si>
  <si>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</si>
  <si>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</si>
  <si>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</si>
  <si>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</si>
  <si>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</si>
  <si>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</si>
  <si>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</si>
  <si>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</si>
  <si>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</si>
  <si>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</si>
  <si>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</si>
  <si>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</si>
  <si>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</si>
  <si>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</si>
  <si>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</si>
  <si>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</si>
  <si>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</si>
  <si>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</si>
  <si>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</si>
  <si>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</si>
  <si>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</si>
  <si>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</si>
  <si>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</si>
  <si>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</si>
  <si>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</si>
  <si>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</si>
  <si>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</si>
  <si>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</si>
  <si>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</si>
  <si>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</si>
  <si>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</si>
  <si>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</si>
  <si>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</si>
  <si>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</si>
  <si>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</si>
  <si>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</si>
  <si>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</si>
  <si>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</si>
  <si>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</si>
  <si>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</si>
  <si>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</si>
  <si>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</si>
  <si>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</si>
  <si>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</si>
  <si>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</si>
  <si>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</si>
  <si>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</si>
  <si>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</si>
  <si>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</si>
  <si>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</si>
  <si>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</si>
  <si>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</si>
  <si>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</si>
  <si>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</si>
  <si>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</si>
  <si>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</si>
  <si>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</si>
  <si>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</si>
  <si>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</si>
  <si>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</si>
  <si>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</si>
  <si>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</si>
  <si>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</si>
  <si>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</si>
  <si>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</si>
  <si>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</si>
  <si>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</si>
  <si>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</si>
  <si>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</si>
  <si>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</si>
  <si>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</si>
  <si>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</si>
  <si>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</si>
  <si>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</si>
  <si>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</si>
  <si>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</si>
  <si>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</si>
  <si>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</si>
  <si>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</si>
  <si>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</si>
  <si>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</si>
  <si>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</si>
  <si>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</si>
  <si>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</si>
  <si>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</si>
  <si>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</si>
  <si>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</si>
  <si>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</si>
  <si>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</si>
  <si>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</si>
  <si>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</si>
  <si>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</si>
  <si>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</si>
  <si>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</si>
  <si>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</si>
  <si>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</si>
  <si>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</si>
  <si>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</si>
  <si>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</si>
  <si>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</si>
  <si>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</si>
  <si>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</si>
  <si>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</si>
  <si>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</si>
  <si>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</si>
  <si>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</si>
  <si>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</si>
  <si>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</si>
  <si>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</si>
  <si>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</si>
  <si>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</si>
  <si>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</si>
  <si>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</si>
  <si>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</si>
  <si>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</si>
  <si>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</si>
  <si>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</si>
  <si>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</si>
  <si>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</si>
  <si>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</si>
  <si>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</si>
  <si>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</si>
  <si>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</si>
  <si>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</si>
  <si>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</si>
  <si>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</si>
  <si>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</si>
  <si>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</si>
  <si>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</si>
  <si>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</si>
  <si>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</si>
  <si>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</si>
  <si>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</si>
  <si>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</si>
  <si>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</si>
  <si>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</si>
  <si>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</si>
  <si>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</si>
  <si>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</si>
  <si>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</si>
  <si>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</si>
  <si>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</si>
  <si>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</si>
  <si>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</si>
  <si>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</si>
  <si>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</si>
  <si>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</si>
  <si>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</si>
  <si>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</si>
  <si>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</si>
  <si>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</si>
  <si>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</si>
  <si>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</si>
  <si>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</si>
  <si>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</si>
  <si>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</si>
  <si>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</si>
  <si>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</si>
  <si>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</si>
  <si>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</si>
  <si>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</si>
  <si>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</si>
  <si>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</si>
  <si>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</si>
  <si>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</si>
  <si>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</si>
  <si>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</si>
  <si>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</si>
  <si>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</si>
  <si>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</si>
  <si>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</si>
  <si>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</si>
  <si>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</si>
  <si>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</si>
  <si>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</si>
  <si>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</si>
  <si>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</si>
  <si>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</si>
  <si>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</si>
  <si>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</si>
  <si>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</si>
  <si>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</si>
  <si>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</si>
  <si>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</si>
  <si>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</si>
  <si>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</si>
  <si>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</si>
  <si>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</si>
  <si>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</si>
  <si>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</si>
  <si>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</si>
  <si>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</si>
  <si>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</si>
  <si>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</si>
  <si>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</si>
  <si>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</si>
  <si>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</si>
  <si>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</si>
  <si>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</si>
  <si>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</si>
  <si>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</si>
  <si>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</si>
  <si>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</si>
  <si>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</si>
  <si>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</si>
  <si>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</si>
  <si>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</si>
  <si>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</si>
  <si>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</si>
  <si>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</si>
  <si>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</si>
  <si>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</si>
  <si>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</si>
  <si>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</si>
  <si>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</si>
  <si>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</si>
  <si>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</si>
  <si>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</si>
  <si>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</si>
  <si>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</si>
  <si>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</si>
  <si>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</si>
  <si>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</si>
  <si>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</si>
  <si>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</si>
  <si>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</si>
  <si>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</si>
  <si>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</si>
  <si>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</si>
  <si>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</si>
  <si>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</si>
  <si>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</si>
  <si>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</si>
  <si>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</si>
  <si>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</si>
  <si>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</si>
  <si>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</si>
  <si>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</si>
  <si>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</si>
  <si>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</si>
  <si>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</si>
  <si>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</si>
  <si>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</si>
  <si>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</si>
  <si>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</si>
  <si>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</si>
  <si>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</si>
  <si>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</si>
  <si>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</si>
  <si>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</si>
  <si>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</si>
  <si>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</si>
  <si>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</si>
  <si>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</si>
  <si>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</si>
  <si>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</si>
  <si>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</si>
  <si>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</si>
  <si>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</si>
  <si>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</si>
  <si>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</si>
  <si>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</si>
  <si>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</si>
  <si>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</si>
  <si>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</si>
  <si>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</si>
  <si>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</si>
  <si>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</si>
  <si>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</si>
  <si>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</si>
  <si>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</si>
  <si>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</si>
  <si>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</si>
  <si>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</si>
  <si>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</si>
  <si>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</si>
  <si>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</si>
  <si>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</si>
  <si>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</si>
  <si>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</si>
  <si>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</si>
  <si>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</si>
  <si>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</si>
  <si>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</si>
  <si>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</si>
  <si>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</si>
  <si>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</si>
  <si>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</si>
  <si>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</si>
  <si>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</si>
  <si>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</si>
  <si>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</si>
  <si>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</si>
  <si>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</si>
  <si>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</si>
  <si>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</si>
  <si>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</si>
  <si>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</si>
  <si>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</si>
  <si>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</si>
  <si>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</si>
  <si>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</si>
  <si>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</si>
  <si>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</si>
  <si>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</si>
  <si>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</si>
  <si>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</si>
  <si>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</si>
  <si>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</si>
  <si>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</si>
  <si>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</si>
  <si>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</si>
  <si>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</si>
  <si>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</si>
  <si>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</si>
  <si>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</si>
  <si>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</si>
  <si>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</si>
  <si>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</si>
  <si>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</si>
  <si>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</si>
  <si>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</si>
  <si>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</si>
  <si>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</si>
  <si>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</si>
  <si>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</si>
  <si>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</si>
  <si>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</si>
  <si>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</si>
  <si>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</si>
  <si>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</si>
  <si>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</si>
  <si>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</si>
  <si>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</si>
  <si>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</si>
  <si>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</si>
  <si>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</si>
  <si>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</si>
  <si>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</si>
  <si>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</si>
  <si>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</si>
  <si>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</si>
  <si>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</si>
  <si>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</si>
  <si>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</si>
  <si>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</si>
  <si>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</si>
  <si>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</si>
  <si>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</si>
  <si>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</si>
  <si>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</si>
  <si>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</si>
  <si>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</si>
  <si>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</si>
  <si>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</si>
  <si>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</si>
  <si>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</si>
  <si>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</si>
  <si>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</si>
  <si>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</si>
  <si>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</si>
  <si>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</si>
  <si>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</si>
  <si>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</si>
  <si>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</si>
  <si>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</si>
  <si>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</si>
  <si>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</si>
  <si>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</si>
  <si>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</si>
  <si>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</si>
  <si>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</si>
  <si>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</si>
  <si>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</si>
  <si>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</si>
  <si>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</si>
  <si>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</si>
  <si>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</si>
  <si>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</si>
  <si>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</si>
  <si>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</si>
  <si>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</si>
  <si>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</si>
  <si>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</si>
  <si>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</si>
  <si>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</si>
  <si>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</si>
  <si>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</si>
  <si>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</si>
  <si>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</si>
  <si>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</si>
  <si>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</si>
  <si>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</si>
  <si>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</si>
  <si>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</si>
  <si>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</si>
  <si>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</si>
  <si>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</si>
  <si>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</si>
  <si>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</si>
  <si>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</si>
  <si>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</si>
  <si>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</si>
  <si>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</si>
  <si>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</si>
  <si>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</si>
  <si>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</si>
  <si>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</si>
  <si>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</si>
  <si>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</si>
  <si>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</si>
  <si>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</si>
  <si>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</si>
  <si>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</si>
  <si>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</si>
  <si>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</si>
  <si>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</si>
  <si>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</si>
  <si>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</si>
  <si>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</si>
  <si>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</si>
  <si>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</si>
  <si>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</si>
  <si>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</si>
  <si>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</si>
  <si>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</si>
  <si>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</si>
  <si>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</si>
  <si>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</si>
  <si>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</si>
  <si>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</si>
  <si>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</si>
  <si>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</si>
  <si>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</si>
  <si>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</si>
  <si>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</si>
  <si>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</si>
  <si>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</si>
  <si>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</si>
  <si>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</si>
  <si>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</si>
  <si>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</si>
  <si>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</si>
  <si>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</si>
  <si>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</si>
  <si>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</si>
  <si>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</si>
  <si>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</si>
  <si>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</si>
  <si>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</si>
  <si>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</si>
  <si>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</si>
  <si>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</si>
  <si>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</si>
  <si>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</si>
  <si>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</si>
  <si>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</si>
  <si>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</si>
  <si>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</si>
  <si>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</si>
  <si>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</si>
  <si>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</si>
  <si>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</si>
  <si>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</si>
  <si>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</si>
  <si>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</si>
  <si>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</si>
  <si>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</si>
  <si>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</si>
  <si>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</si>
  <si>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</si>
  <si>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</si>
  <si>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</si>
  <si>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</si>
  <si>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</si>
  <si>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</si>
  <si>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</si>
  <si>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</si>
  <si>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</si>
  <si>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</si>
  <si>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</si>
  <si>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</si>
  <si>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</si>
  <si>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</si>
  <si>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</si>
  <si>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</si>
  <si>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</si>
  <si>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</si>
  <si>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</si>
  <si>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</si>
  <si>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</si>
  <si>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</si>
  <si>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</si>
  <si>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</si>
  <si>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</si>
  <si>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</si>
  <si>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</si>
  <si>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</si>
  <si>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</si>
  <si>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</si>
  <si>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</si>
  <si>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</si>
  <si>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</si>
  <si>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</si>
  <si>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</si>
  <si>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</si>
  <si>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</si>
  <si>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</si>
  <si>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</si>
  <si>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</si>
  <si>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</si>
  <si>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</si>
  <si>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</si>
  <si>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</si>
  <si>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</si>
  <si>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</si>
  <si>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</si>
  <si>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</si>
  <si>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</si>
  <si>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</si>
  <si>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</si>
  <si>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</si>
  <si>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</si>
  <si>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</si>
  <si>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</si>
  <si>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</si>
  <si>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</si>
  <si>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</si>
  <si>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</si>
  <si>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</si>
  <si>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</si>
  <si>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</si>
  <si>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</si>
  <si>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</si>
  <si>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</si>
  <si>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</si>
  <si>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</si>
  <si>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</si>
  <si>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</si>
  <si>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</si>
  <si>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</si>
  <si>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</si>
  <si>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</si>
  <si>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</si>
  <si>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</si>
  <si>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</si>
  <si>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</si>
  <si>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</si>
  <si>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</si>
  <si>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</si>
  <si>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</si>
  <si>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</si>
  <si>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</si>
  <si>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</si>
  <si>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</si>
  <si>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</si>
  <si>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</si>
  <si>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</si>
  <si>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</si>
  <si>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</si>
  <si>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</si>
  <si>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</si>
  <si>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</si>
  <si>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</si>
  <si>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</si>
  <si>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</si>
  <si>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</si>
  <si>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</si>
  <si>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</si>
  <si>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</si>
  <si>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</si>
  <si>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</si>
  <si>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</si>
  <si>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</si>
  <si>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</si>
  <si>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</si>
  <si>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</si>
  <si>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</si>
  <si>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</si>
  <si>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</si>
  <si>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</si>
  <si>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</si>
  <si>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</si>
  <si>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</si>
  <si>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</si>
  <si>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</si>
  <si>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</si>
  <si>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</si>
  <si>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</si>
  <si>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</si>
  <si>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</si>
  <si>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</si>
  <si>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</si>
  <si>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</si>
  <si>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</si>
  <si>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</si>
  <si>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</si>
  <si>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</si>
  <si>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</si>
  <si>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</si>
  <si>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</si>
  <si>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</si>
  <si>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</si>
  <si>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</si>
  <si>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</si>
  <si>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</si>
  <si>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</si>
  <si>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</si>
  <si>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</si>
  <si>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</si>
  <si>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</si>
  <si>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</si>
  <si>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</si>
  <si>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</si>
  <si>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</si>
  <si>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</si>
  <si>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</si>
  <si>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</si>
  <si>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</si>
  <si>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</si>
  <si>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</si>
  <si>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</si>
  <si>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</si>
  <si>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</si>
  <si>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</si>
  <si>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</si>
  <si>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</si>
  <si>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</si>
  <si>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</si>
  <si>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</si>
  <si>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</si>
  <si>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</si>
  <si>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</si>
  <si>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</si>
  <si>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</si>
  <si>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</si>
  <si>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</si>
  <si>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</si>
  <si>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</si>
  <si>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</si>
  <si>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</si>
  <si>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</si>
  <si>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</si>
  <si>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</si>
  <si>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</si>
  <si>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</si>
  <si>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</si>
  <si>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</si>
  <si>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</si>
  <si>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</si>
  <si>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</si>
  <si>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</si>
  <si>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</si>
  <si>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</si>
  <si>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</si>
  <si>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</si>
  <si>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</si>
  <si>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</si>
  <si>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</si>
  <si>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</si>
  <si>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</si>
  <si>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</si>
  <si>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</si>
  <si>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</si>
  <si>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</si>
  <si>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</si>
  <si>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</si>
  <si>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</si>
  <si>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</si>
  <si>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</si>
  <si>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</si>
  <si>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</si>
  <si>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</si>
  <si>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</si>
  <si>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</si>
  <si>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</si>
  <si>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</si>
  <si>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</si>
  <si>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</si>
  <si>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</si>
  <si>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</si>
  <si>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</si>
  <si>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</si>
  <si>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</si>
  <si>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</si>
  <si>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</si>
  <si>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</si>
  <si>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</si>
  <si>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</si>
  <si>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</si>
  <si>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</si>
  <si>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</si>
  <si>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</si>
  <si>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</si>
  <si>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</si>
  <si>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</si>
  <si>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</si>
  <si>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</si>
  <si>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</si>
  <si>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</si>
  <si>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</si>
  <si>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</si>
  <si>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</si>
  <si>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</si>
  <si>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</si>
  <si>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</si>
  <si>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</si>
  <si>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</si>
  <si>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</si>
  <si>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</si>
  <si>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</si>
  <si>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</si>
  <si>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</si>
  <si>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</si>
  <si>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</si>
  <si>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</si>
  <si>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</si>
  <si>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</si>
  <si>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</si>
  <si>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</si>
  <si>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</si>
  <si>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</si>
  <si>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</si>
  <si>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</si>
  <si>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</si>
  <si>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</si>
  <si>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</si>
  <si>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</si>
  <si>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</si>
  <si>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</si>
  <si>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</si>
  <si>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</si>
  <si>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</si>
  <si>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</si>
  <si>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</si>
  <si>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</si>
  <si>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</si>
  <si>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</si>
  <si>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</si>
  <si>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</si>
  <si>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</si>
  <si>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</si>
  <si>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</si>
  <si>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</si>
  <si>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</si>
  <si>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</si>
  <si>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</si>
  <si>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</si>
  <si>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</si>
  <si>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</si>
  <si>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</si>
  <si>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</si>
  <si>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</si>
  <si>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</si>
  <si>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</si>
  <si>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</si>
  <si>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</si>
  <si>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</si>
  <si>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</si>
  <si>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</si>
  <si>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</si>
  <si>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</si>
  <si>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</si>
  <si>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</si>
  <si>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</si>
  <si>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</si>
  <si>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</si>
  <si>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</si>
  <si>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</si>
  <si>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</si>
  <si>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</si>
  <si>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</si>
  <si>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</si>
  <si>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</si>
  <si>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</si>
  <si>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</si>
  <si>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</si>
  <si>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</si>
  <si>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</si>
  <si>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</si>
  <si>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</si>
  <si>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</si>
  <si>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</si>
  <si>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</si>
  <si>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</si>
  <si>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</si>
  <si>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</si>
  <si>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</si>
  <si>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</si>
  <si>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</si>
  <si>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</si>
  <si>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</si>
  <si>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</si>
  <si>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</si>
  <si>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</si>
  <si>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</si>
  <si>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</si>
  <si>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</si>
  <si>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</si>
  <si>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</si>
  <si>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</si>
  <si>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</si>
  <si>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</si>
  <si>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</si>
  <si>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</si>
  <si>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</si>
  <si>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</si>
  <si>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</si>
  <si>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</si>
  <si>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</si>
  <si>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</si>
  <si>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</si>
  <si>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</si>
  <si>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</si>
  <si>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</si>
  <si>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</si>
  <si>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</si>
  <si>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</si>
  <si>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</si>
  <si>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</si>
  <si>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</si>
  <si>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</si>
  <si>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</si>
  <si>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</si>
  <si>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</si>
  <si>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</si>
  <si>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</si>
  <si>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</si>
  <si>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</si>
  <si>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</si>
  <si>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</si>
  <si>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</si>
  <si>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</si>
  <si>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</si>
  <si>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</si>
  <si>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</si>
  <si>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</si>
  <si>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</si>
  <si>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</si>
  <si>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</si>
  <si>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</si>
  <si>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</si>
  <si>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</si>
  <si>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</si>
  <si>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</si>
  <si>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</si>
  <si>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</si>
  <si>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</si>
  <si>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</si>
  <si>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</si>
  <si>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</si>
  <si>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</si>
  <si>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</si>
  <si>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</si>
  <si>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</si>
  <si>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</si>
  <si>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</si>
  <si>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</si>
  <si>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</si>
  <si>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</si>
  <si>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</si>
  <si>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</si>
  <si>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</si>
  <si>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</si>
  <si>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</si>
  <si>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</si>
  <si>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</si>
  <si>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</si>
  <si>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</si>
  <si>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</si>
  <si>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</si>
  <si>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</si>
  <si>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</si>
  <si>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</si>
  <si>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</si>
  <si>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</si>
  <si>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</si>
  <si>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</si>
  <si>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</si>
  <si>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</si>
  <si>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</si>
  <si>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</si>
  <si>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</si>
  <si>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</si>
  <si>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</si>
  <si>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</si>
  <si>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</si>
  <si>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</si>
  <si>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</si>
  <si>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</si>
  <si>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</si>
  <si>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</si>
  <si>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</si>
  <si>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</si>
  <si>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</si>
  <si>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</si>
  <si>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</si>
  <si>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</si>
  <si>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</si>
  <si>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</si>
  <si>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</si>
  <si>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</si>
  <si>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</si>
  <si>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</si>
  <si>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</si>
  <si>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</si>
  <si>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</si>
  <si>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</si>
  <si>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</si>
  <si>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</si>
  <si>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</si>
  <si>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</si>
  <si>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</si>
  <si>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</si>
  <si>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</si>
  <si>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</si>
  <si>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</si>
  <si>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</si>
  <si>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</si>
  <si>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</si>
  <si>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</si>
  <si>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</si>
  <si>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</si>
  <si>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</si>
  <si>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</si>
  <si>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</si>
  <si>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</si>
  <si>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</si>
  <si>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</si>
  <si>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</si>
  <si>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</si>
  <si>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</si>
  <si>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</si>
  <si>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</si>
  <si>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</si>
  <si>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</si>
  <si>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</si>
  <si>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</si>
  <si>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</si>
  <si>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</si>
  <si>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</si>
  <si>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</si>
  <si>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</si>
  <si>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</si>
  <si>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</si>
  <si>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</si>
  <si>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</si>
  <si>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</si>
  <si>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</si>
  <si>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</si>
  <si>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</si>
  <si>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</si>
  <si>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</si>
  <si>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</si>
  <si>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</si>
  <si>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</si>
  <si>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</si>
  <si>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</si>
  <si>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</si>
  <si>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</si>
  <si>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</si>
  <si>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</si>
  <si>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</si>
  <si>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</si>
  <si>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</si>
  <si>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</si>
  <si>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</si>
  <si>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</si>
  <si>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</si>
  <si>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</si>
  <si>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</si>
  <si>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</si>
  <si>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</si>
  <si>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</si>
  <si>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</si>
  <si>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</si>
  <si>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</si>
  <si>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</si>
  <si>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</si>
  <si>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</si>
  <si>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</si>
  <si>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</si>
  <si>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</si>
  <si>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</si>
  <si>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</si>
  <si>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</si>
  <si>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</si>
  <si>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</si>
  <si>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</si>
  <si>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</si>
  <si>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</si>
  <si>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</si>
  <si>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</si>
  <si>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</si>
  <si>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</si>
  <si>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</si>
  <si>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</si>
  <si>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</si>
  <si>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</si>
  <si>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</si>
  <si>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</si>
  <si>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</si>
  <si>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</si>
  <si>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</si>
  <si>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</si>
  <si>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</si>
  <si>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</si>
  <si>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</si>
  <si>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</si>
  <si>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</si>
  <si>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</si>
  <si>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</si>
  <si>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</si>
  <si>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</si>
  <si>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</si>
  <si>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</si>
  <si>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</si>
  <si>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</si>
  <si>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</si>
  <si>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</si>
  <si>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</si>
  <si>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</si>
  <si>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</si>
  <si>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</si>
  <si>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</si>
  <si>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</si>
  <si>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</si>
  <si>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</si>
  <si>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</si>
  <si>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</si>
  <si>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</si>
  <si>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</si>
  <si>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</si>
  <si>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</si>
  <si>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</si>
  <si>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</si>
  <si>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</si>
  <si>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</si>
  <si>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</si>
  <si>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</si>
  <si>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</si>
  <si>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</si>
  <si>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</si>
  <si>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</si>
  <si>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</si>
  <si>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</si>
  <si>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</si>
  <si>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</si>
  <si>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</si>
  <si>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</si>
  <si>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</si>
  <si>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</si>
  <si>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</si>
  <si>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</si>
  <si>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</si>
  <si>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</si>
  <si>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</si>
  <si>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</si>
  <si>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</si>
  <si>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</si>
  <si>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</si>
  <si>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</si>
  <si>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</si>
  <si>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</si>
  <si>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</si>
  <si>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</si>
  <si>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</si>
  <si>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</si>
  <si>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</si>
  <si>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</si>
  <si>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</si>
  <si>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</si>
  <si>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</si>
  <si>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</si>
  <si>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</si>
  <si>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</si>
  <si>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</si>
  <si>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</si>
  <si>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</si>
  <si>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</si>
  <si>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</si>
  <si>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</si>
  <si>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</si>
  <si>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</si>
  <si>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</si>
  <si>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</si>
  <si>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</si>
  <si>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</si>
  <si>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</si>
  <si>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</si>
  <si>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</si>
  <si>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</si>
  <si>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</si>
  <si>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</si>
  <si>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</si>
  <si>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</si>
  <si>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</si>
  <si>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</si>
  <si>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</si>
  <si>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</si>
  <si>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</si>
  <si>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</si>
  <si>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</si>
  <si>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</si>
  <si>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</si>
  <si>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</si>
  <si>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</si>
  <si>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</si>
  <si>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</si>
  <si>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</si>
  <si>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</si>
  <si>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</si>
  <si>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</si>
  <si>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</si>
  <si>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</si>
  <si>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</si>
  <si>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</si>
  <si>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</si>
  <si>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</si>
  <si>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</si>
  <si>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</si>
  <si>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</si>
  <si>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</si>
  <si>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</si>
  <si>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</si>
  <si>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</si>
  <si>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</si>
  <si>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</si>
  <si>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</si>
  <si>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</si>
  <si>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</si>
  <si>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</si>
  <si>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</si>
  <si>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</si>
  <si>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</si>
  <si>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</si>
  <si>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</si>
  <si>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</si>
  <si>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</si>
  <si>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</si>
  <si>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</si>
  <si>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</si>
  <si>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</si>
  <si>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</si>
  <si>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</si>
  <si>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</si>
  <si>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</si>
  <si>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</si>
  <si>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</si>
  <si>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</si>
  <si>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</si>
  <si>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</si>
  <si>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</si>
  <si>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</si>
  <si>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</si>
  <si>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</si>
  <si>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</si>
  <si>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</si>
  <si>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</si>
  <si>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</si>
  <si>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</si>
  <si>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</si>
  <si>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</si>
  <si>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</si>
  <si>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</si>
  <si>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</si>
  <si>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</si>
  <si>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</si>
  <si>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</si>
  <si>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</si>
  <si>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</si>
  <si>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</si>
  <si>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</si>
  <si>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</si>
  <si>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</si>
  <si>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</si>
  <si>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</si>
  <si>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</si>
  <si>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</si>
  <si>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</si>
  <si>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</si>
  <si>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</si>
  <si>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</si>
  <si>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</si>
  <si>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</si>
  <si>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</si>
  <si>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</si>
  <si>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</si>
  <si>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</si>
  <si>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</si>
  <si>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</si>
  <si>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</si>
  <si>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</si>
  <si>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</si>
  <si>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</si>
  <si>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</si>
  <si>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</si>
  <si>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</si>
  <si>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</si>
  <si>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</si>
  <si>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</si>
  <si>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</si>
  <si>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</si>
  <si>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</si>
  <si>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</si>
  <si>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</si>
  <si>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</si>
  <si>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</si>
  <si>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</si>
  <si>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</si>
  <si>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</si>
  <si>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</si>
  <si>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</si>
  <si>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</si>
  <si>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</si>
  <si>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</si>
  <si>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</si>
  <si>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</si>
  <si>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</si>
  <si>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</si>
  <si>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</si>
  <si>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</si>
  <si>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</si>
  <si>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</si>
  <si>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</si>
  <si>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</si>
  <si>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</si>
  <si>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</si>
  <si>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</si>
  <si>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</si>
  <si>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</si>
  <si>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</si>
  <si>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</si>
  <si>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</si>
  <si>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</si>
  <si>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</si>
  <si>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</si>
  <si>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</si>
  <si>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</si>
  <si>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</si>
  <si>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</si>
  <si>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</si>
  <si>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</si>
  <si>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</si>
  <si>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</si>
  <si>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</si>
  <si>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</si>
  <si>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</si>
  <si>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</si>
  <si>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</si>
  <si>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</si>
  <si>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</si>
  <si>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</si>
  <si>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</si>
  <si>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</si>
  <si>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</si>
  <si>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</si>
  <si>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</si>
  <si>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</si>
  <si>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</si>
  <si>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</si>
  <si>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</si>
  <si>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</si>
  <si>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</si>
  <si>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</si>
  <si>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</si>
  <si>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</si>
  <si>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</si>
  <si>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</si>
  <si>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</si>
  <si>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</si>
  <si>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</si>
  <si>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</si>
  <si>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</si>
  <si>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</si>
  <si>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</si>
  <si>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</si>
  <si>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</si>
  <si>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</si>
  <si>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</si>
  <si>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</si>
  <si>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</si>
  <si>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</si>
  <si>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</si>
  <si>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</si>
  <si>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</si>
  <si>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</si>
  <si>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</si>
  <si>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</si>
  <si>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</si>
  <si>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</si>
  <si>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</si>
  <si>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</si>
  <si>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</si>
  <si>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</si>
  <si>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</si>
  <si>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</si>
  <si>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</si>
  <si>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</si>
  <si>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</si>
  <si>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</si>
  <si>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</si>
  <si>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</si>
  <si>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</si>
  <si>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</si>
  <si>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</si>
  <si>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</si>
  <si>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</si>
  <si>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</si>
  <si>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</si>
  <si>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</si>
  <si>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</si>
  <si>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</si>
  <si>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</si>
  <si>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</si>
  <si>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</si>
  <si>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</si>
  <si>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</si>
  <si>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</si>
  <si>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</si>
  <si>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</si>
  <si>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</si>
  <si>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</si>
  <si>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</si>
  <si>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</si>
  <si>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</si>
  <si>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</si>
  <si>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</si>
  <si>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</si>
  <si>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</si>
  <si>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</si>
  <si>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</si>
  <si>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</si>
  <si>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</si>
  <si>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</si>
  <si>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</si>
  <si>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</si>
  <si>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</si>
  <si>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</si>
  <si>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</si>
  <si>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</si>
  <si>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</si>
  <si>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</si>
  <si>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</si>
  <si>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</si>
  <si>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</si>
  <si>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</si>
  <si>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</si>
  <si>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</si>
  <si>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</si>
  <si>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</si>
  <si>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</si>
  <si>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</si>
  <si>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</si>
  <si>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</si>
  <si>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</si>
  <si>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</si>
  <si>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</si>
  <si>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</si>
  <si>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</si>
  <si>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</si>
  <si>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</si>
  <si>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</si>
  <si>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</si>
  <si>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</si>
  <si>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</si>
  <si>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</si>
  <si>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</si>
  <si>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</si>
  <si>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</si>
  <si>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</si>
  <si>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</si>
  <si>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</si>
  <si>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</si>
  <si>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</si>
  <si>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</si>
  <si>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</si>
  <si>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</si>
  <si>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</si>
  <si>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</si>
  <si>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</si>
  <si>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</si>
  <si>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</si>
  <si>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</si>
  <si>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</si>
  <si>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</si>
  <si>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</si>
  <si>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</si>
  <si>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</si>
  <si>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</si>
  <si>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</si>
  <si>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</si>
  <si>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</si>
  <si>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</si>
  <si>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</si>
  <si>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</si>
  <si>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</si>
  <si>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</si>
  <si>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</si>
  <si>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</si>
  <si>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</si>
  <si>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</si>
  <si>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</si>
  <si>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</si>
  <si>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</si>
  <si>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</si>
  <si>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</si>
  <si>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</si>
  <si>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</si>
  <si>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</si>
  <si>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</si>
  <si>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</si>
  <si>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</si>
  <si>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</si>
  <si>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</si>
  <si>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</si>
  <si>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</si>
  <si>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</si>
  <si>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</si>
  <si>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</si>
  <si>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</si>
  <si>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</si>
  <si>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</si>
  <si>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</si>
  <si>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</si>
  <si>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</si>
  <si>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</si>
  <si>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</si>
  <si>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</si>
  <si>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</si>
  <si>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</si>
  <si>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</si>
  <si>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</si>
  <si>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</si>
  <si>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</si>
  <si>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</si>
  <si>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</si>
  <si>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</si>
  <si>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</si>
  <si>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</si>
  <si>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</si>
  <si>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</si>
  <si>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</si>
  <si>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</si>
  <si>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</si>
  <si>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</si>
  <si>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</si>
  <si>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</si>
  <si>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</si>
  <si>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</si>
  <si>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</si>
  <si>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</si>
  <si>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</si>
  <si>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</si>
  <si>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</si>
  <si>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</si>
  <si>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</si>
  <si>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</si>
  <si>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</si>
  <si>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</si>
  <si>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</si>
  <si>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</si>
  <si>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</si>
  <si>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</si>
  <si>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</si>
  <si>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</si>
  <si>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</si>
  <si>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</si>
  <si>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</si>
  <si>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</si>
  <si>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</si>
  <si>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</si>
  <si>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</si>
  <si>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</si>
  <si>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</si>
  <si>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</si>
  <si>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</si>
  <si>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</si>
  <si>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</si>
  <si>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</si>
  <si>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</si>
  <si>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</si>
  <si>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</si>
  <si>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</si>
  <si>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</si>
  <si>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</si>
  <si>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</si>
  <si>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</si>
  <si>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</si>
  <si>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</si>
  <si>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</si>
  <si>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</si>
  <si>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</si>
  <si>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</si>
  <si>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</si>
  <si>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</si>
  <si>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</si>
  <si>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</si>
  <si>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</si>
  <si>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</si>
  <si>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</si>
  <si>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</si>
  <si>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</si>
  <si>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</si>
  <si>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</si>
  <si>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</si>
  <si>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</si>
  <si>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</si>
  <si>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</si>
  <si>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</si>
  <si>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</si>
  <si>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</si>
  <si>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</si>
  <si>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</si>
  <si>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</si>
  <si>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</si>
  <si>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</si>
  <si>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</si>
  <si>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</si>
  <si>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</si>
  <si>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</si>
  <si>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</si>
  <si>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</si>
  <si>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</si>
  <si>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</si>
  <si>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</si>
  <si>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</si>
  <si>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</si>
  <si>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</si>
  <si>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</si>
  <si>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</si>
  <si>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</si>
  <si>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</si>
  <si>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</si>
  <si>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</si>
  <si>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</si>
  <si>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</si>
  <si>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</si>
  <si>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</si>
  <si>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</si>
  <si>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</si>
  <si>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</si>
  <si>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</si>
  <si>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</si>
  <si>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</si>
  <si>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</si>
  <si>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</si>
  <si>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</si>
  <si>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</si>
  <si>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</si>
  <si>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</si>
  <si>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</si>
  <si>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</si>
  <si>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</si>
  <si>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</si>
  <si>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</si>
  <si>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</si>
  <si>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</si>
  <si>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</si>
  <si>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</si>
  <si>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</si>
  <si>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</si>
  <si>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</si>
  <si>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</si>
  <si>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</si>
  <si>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</si>
  <si>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</si>
  <si>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</si>
  <si>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</si>
  <si>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</si>
  <si>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</si>
  <si>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</si>
  <si>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</si>
  <si>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</si>
  <si>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</si>
  <si>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</si>
  <si>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</si>
  <si>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</si>
  <si>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</si>
  <si>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</si>
  <si>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</si>
  <si>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</si>
  <si>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</si>
  <si>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</si>
  <si>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</si>
  <si>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</si>
  <si>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</si>
  <si>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</si>
  <si>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</si>
  <si>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</si>
  <si>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</si>
  <si>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</si>
  <si>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</si>
  <si>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</si>
  <si>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</si>
  <si>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</si>
  <si>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</si>
  <si>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</si>
  <si>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</si>
  <si>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</si>
  <si>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</si>
  <si>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</si>
  <si>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</si>
  <si>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</si>
  <si>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</si>
  <si>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</si>
  <si>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</si>
  <si>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</si>
  <si>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</si>
  <si>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</si>
  <si>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</si>
  <si>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</si>
  <si>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</si>
  <si>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</si>
  <si>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</si>
  <si>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</si>
  <si>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</si>
  <si>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</si>
  <si>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</si>
  <si>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</si>
  <si>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</si>
  <si>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</si>
  <si>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</si>
  <si>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</si>
  <si>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</si>
  <si>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</si>
  <si>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</si>
  <si>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</si>
  <si>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</si>
  <si>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</si>
  <si>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</si>
  <si>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</si>
  <si>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</si>
  <si>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</si>
  <si>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</si>
  <si>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</si>
  <si>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</si>
  <si>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</si>
  <si>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</si>
  <si>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</si>
  <si>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</si>
  <si>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</si>
  <si>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</si>
  <si>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</si>
  <si>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</si>
  <si>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</si>
  <si>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</si>
  <si>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</si>
  <si>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</si>
  <si>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</si>
  <si>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</si>
  <si>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</si>
  <si>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</si>
  <si>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</si>
  <si>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</si>
  <si>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</si>
  <si>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</si>
  <si>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</si>
  <si>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</si>
  <si>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</si>
  <si>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</si>
  <si>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</si>
  <si>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</si>
  <si>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</si>
  <si>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</si>
  <si>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</si>
  <si>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</si>
  <si>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</si>
  <si>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</si>
  <si>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</si>
  <si>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</si>
  <si>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</si>
  <si>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</si>
  <si>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</si>
  <si>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</si>
  <si>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</si>
  <si>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</si>
  <si>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</si>
  <si>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</si>
  <si>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</si>
  <si>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</si>
  <si>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</si>
  <si>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</si>
  <si>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</si>
  <si>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</si>
  <si>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</si>
  <si>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</si>
  <si>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</si>
  <si>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</si>
  <si>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</si>
  <si>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</si>
  <si>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</si>
  <si>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</si>
  <si>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</si>
  <si>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</si>
  <si>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</si>
  <si>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</si>
  <si>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</si>
  <si>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</si>
  <si>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</si>
  <si>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</si>
  <si>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</si>
  <si>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</si>
  <si>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</si>
  <si>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</si>
  <si>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</si>
  <si>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</si>
  <si>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</si>
  <si>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</si>
  <si>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</si>
  <si>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</si>
  <si>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</si>
  <si>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</si>
  <si>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</si>
  <si>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</si>
  <si>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</si>
  <si>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</si>
  <si>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</si>
  <si>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</si>
  <si>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</si>
  <si>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</si>
  <si>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</si>
  <si>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</si>
  <si>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</si>
  <si>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</si>
  <si>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</si>
  <si>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</si>
  <si>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</si>
  <si>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</si>
  <si>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</si>
  <si>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</si>
  <si>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</si>
  <si>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</si>
  <si>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</si>
  <si>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</si>
  <si>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</si>
  <si>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</si>
  <si>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</si>
  <si>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</si>
  <si>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</si>
  <si>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</si>
  <si>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</si>
  <si>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</si>
  <si>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</si>
  <si>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</si>
  <si>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</si>
  <si>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</si>
  <si>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</si>
  <si>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</si>
  <si>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</si>
  <si>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</si>
  <si>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</si>
  <si>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</si>
  <si>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</si>
  <si>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</si>
  <si>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</si>
  <si>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</si>
  <si>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</si>
  <si>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</si>
  <si>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</si>
  <si>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</si>
  <si>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</si>
  <si>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</si>
  <si>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</si>
  <si>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</si>
  <si>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</si>
  <si>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</si>
  <si>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</si>
  <si>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</si>
  <si>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</si>
  <si>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</si>
  <si>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</si>
  <si>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</si>
  <si>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</si>
  <si>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</si>
  <si>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</si>
  <si>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</si>
  <si>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</si>
  <si>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</si>
  <si>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</si>
  <si>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</si>
  <si>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</si>
  <si>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</si>
  <si>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</si>
  <si>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</si>
  <si>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</si>
  <si>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</si>
  <si>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</si>
  <si>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</si>
  <si>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</si>
  <si>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</si>
  <si>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</si>
  <si>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</si>
  <si>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</si>
  <si>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</si>
  <si>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</si>
  <si>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</si>
  <si>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</si>
  <si>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</si>
  <si>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</si>
  <si>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</si>
  <si>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</si>
  <si>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</si>
  <si>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</si>
  <si>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</si>
  <si>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</si>
  <si>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</si>
  <si>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</si>
  <si>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</si>
  <si>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</si>
  <si>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</si>
  <si>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</si>
  <si>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</si>
  <si>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</si>
  <si>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</si>
  <si>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</si>
  <si>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</si>
  <si>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</si>
  <si>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</si>
  <si>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</si>
  <si>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</si>
  <si>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</si>
  <si>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</si>
  <si>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</si>
  <si>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</si>
  <si>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</si>
  <si>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</si>
  <si>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</si>
  <si>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</si>
  <si>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</si>
  <si>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</si>
  <si>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</si>
  <si>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</si>
  <si>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</si>
  <si>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</si>
  <si>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</si>
  <si>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</si>
  <si>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</si>
  <si>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</si>
  <si>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</si>
  <si>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</si>
  <si>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</si>
  <si>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</si>
  <si>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</si>
  <si>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</si>
  <si>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</si>
  <si>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</si>
  <si>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</si>
  <si>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</si>
  <si>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</si>
  <si>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</si>
  <si>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</si>
  <si>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</si>
  <si>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</si>
  <si>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</si>
  <si>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</si>
  <si>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</si>
  <si>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</si>
  <si>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</si>
  <si>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</si>
  <si>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</si>
  <si>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</si>
  <si>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</si>
  <si>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</si>
  <si>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</si>
  <si>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</si>
  <si>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</si>
  <si>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</si>
  <si>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</si>
  <si>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</si>
  <si>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</si>
  <si>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</si>
  <si>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</si>
  <si>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</si>
  <si>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</si>
  <si>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</si>
  <si>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</si>
  <si>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</si>
  <si>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</si>
  <si>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</si>
  <si>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</si>
  <si>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</si>
  <si>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</si>
  <si>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</si>
  <si>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</si>
  <si>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</si>
  <si>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</si>
  <si>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</si>
  <si>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</si>
  <si>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</si>
  <si>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</si>
  <si>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</si>
  <si>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</si>
  <si>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</si>
  <si>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</si>
  <si>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</si>
  <si>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</si>
  <si>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</si>
  <si>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</si>
  <si>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</si>
  <si>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</si>
  <si>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</si>
  <si>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</si>
  <si>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</si>
  <si>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</si>
  <si>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</si>
  <si>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</si>
  <si>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</si>
  <si>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</si>
  <si>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</si>
  <si>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</si>
  <si>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</si>
  <si>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</si>
  <si>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</si>
  <si>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</si>
  <si>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</si>
  <si>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</si>
  <si>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</si>
  <si>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</si>
  <si>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</si>
  <si>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</si>
  <si>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</si>
  <si>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</si>
  <si>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</si>
  <si>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</si>
  <si>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</si>
  <si>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</si>
  <si>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</si>
  <si>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</si>
  <si>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</si>
  <si>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</si>
  <si>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</si>
  <si>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</si>
  <si>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</si>
  <si>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</si>
  <si>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</si>
  <si>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</si>
  <si>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</si>
  <si>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</si>
  <si>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</si>
  <si>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</si>
  <si>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</si>
  <si>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</si>
  <si>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</si>
  <si>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</si>
  <si>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</si>
  <si>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</si>
  <si>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</si>
  <si>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</si>
  <si>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</si>
  <si>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</si>
  <si>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</si>
  <si>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</si>
  <si>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</si>
  <si>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</si>
  <si>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</si>
  <si>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</si>
  <si>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</si>
  <si>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</si>
  <si>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</si>
  <si>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</si>
  <si>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</si>
  <si>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</si>
  <si>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</si>
  <si>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</si>
  <si>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</si>
  <si>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</si>
  <si>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</si>
  <si>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</si>
  <si>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</si>
  <si>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</si>
  <si>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</si>
  <si>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</si>
  <si>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</si>
  <si>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</si>
  <si>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</si>
  <si>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</si>
  <si>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</si>
  <si>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</si>
  <si>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</si>
  <si>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</si>
  <si>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</si>
  <si>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</si>
  <si>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</si>
  <si>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</si>
  <si>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</si>
  <si>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</si>
  <si>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</si>
  <si>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</si>
  <si>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</si>
  <si>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</si>
  <si>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</si>
  <si>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</si>
  <si>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</si>
  <si>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</si>
  <si>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</si>
  <si>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</si>
  <si>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</si>
  <si>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</si>
  <si>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</si>
  <si>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</si>
  <si>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</si>
  <si>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</si>
  <si>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</si>
  <si>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</si>
  <si>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</si>
  <si>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</si>
  <si>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</si>
  <si>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</si>
  <si>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</si>
  <si>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</si>
  <si>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</si>
  <si>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</si>
  <si>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</si>
  <si>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</si>
  <si>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</si>
  <si>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</si>
  <si>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</si>
  <si>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</si>
  <si>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</si>
  <si>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</si>
  <si>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</si>
  <si>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</si>
  <si>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</si>
  <si>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</si>
  <si>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</si>
  <si>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</si>
  <si>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</si>
  <si>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</si>
  <si>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</si>
  <si>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</si>
  <si>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</si>
  <si>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</si>
  <si>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</si>
  <si>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</si>
  <si>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</si>
  <si>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</si>
  <si>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</si>
  <si>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</si>
  <si>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</si>
  <si>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</si>
  <si>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</si>
  <si>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</si>
  <si>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</si>
  <si>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</si>
  <si>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</si>
  <si>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</si>
  <si>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</si>
  <si>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</si>
  <si>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</si>
  <si>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</si>
  <si>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</si>
  <si>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</si>
  <si>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</si>
  <si>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</si>
  <si>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</si>
  <si>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</si>
  <si>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</si>
  <si>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</si>
  <si>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</si>
  <si>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</si>
  <si>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</si>
  <si>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</si>
  <si>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</si>
  <si>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</si>
  <si>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</si>
  <si>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</si>
  <si>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</si>
  <si>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</si>
  <si>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</si>
  <si>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</si>
  <si>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</si>
  <si>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</si>
  <si>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</si>
  <si>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</si>
  <si>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</si>
  <si>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</si>
  <si>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</si>
  <si>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</si>
  <si>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</si>
  <si>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</si>
  <si>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</si>
  <si>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</si>
  <si>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</si>
  <si>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</si>
  <si>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</si>
  <si>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</si>
  <si>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</si>
  <si>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</si>
  <si>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</si>
  <si>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</si>
  <si>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</si>
  <si>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</si>
  <si>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</si>
  <si>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</si>
  <si>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</si>
  <si>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</si>
  <si>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</si>
  <si>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</si>
  <si>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</si>
  <si>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</si>
  <si>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</si>
  <si>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</si>
  <si>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</si>
  <si>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</si>
  <si>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</si>
  <si>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</si>
  <si>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</si>
  <si>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</si>
  <si>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</si>
  <si>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</si>
  <si>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</si>
  <si>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</si>
  <si>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</si>
  <si>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</si>
  <si>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</si>
  <si>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</si>
  <si>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</si>
  <si>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</si>
  <si>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</si>
  <si>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</si>
  <si>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</si>
  <si>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</si>
  <si>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</si>
  <si>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</si>
  <si>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</si>
  <si>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</si>
  <si>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</si>
  <si>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</si>
  <si>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</si>
  <si>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</si>
  <si>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</si>
  <si>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</si>
  <si>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</si>
  <si>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</si>
  <si>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</si>
  <si>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</si>
  <si>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</si>
  <si>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</si>
  <si>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</si>
  <si>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</si>
  <si>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</si>
  <si>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</si>
  <si>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</si>
  <si>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</si>
  <si>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</si>
  <si>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</si>
  <si>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</si>
  <si>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</si>
  <si>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</si>
  <si>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</si>
  <si>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</si>
  <si>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</si>
  <si>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</si>
  <si>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</si>
  <si>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</si>
  <si>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</si>
  <si>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</si>
  <si>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</si>
  <si>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</si>
  <si>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</si>
  <si>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</si>
  <si>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</si>
  <si>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</si>
  <si>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</si>
  <si>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</si>
  <si>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</si>
  <si>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</si>
  <si>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</si>
  <si>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</si>
  <si>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</si>
  <si>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</si>
  <si>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</si>
  <si>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</si>
  <si>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</si>
  <si>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</si>
  <si>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</si>
  <si>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</si>
  <si>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</si>
  <si>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</si>
  <si>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</si>
  <si>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</si>
  <si>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</si>
  <si>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</si>
  <si>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</si>
  <si>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</si>
  <si>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</si>
  <si>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</si>
  <si>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</si>
  <si>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</si>
  <si>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</si>
  <si>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</si>
  <si>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</si>
  <si>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</si>
  <si>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</si>
  <si>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</si>
  <si>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</si>
  <si>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</si>
  <si>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</si>
  <si>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</si>
  <si>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</si>
  <si>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</si>
  <si>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</si>
  <si>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</si>
  <si>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</si>
  <si>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</si>
  <si>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</si>
  <si>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</si>
  <si>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</si>
  <si>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</si>
  <si>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</si>
  <si>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</si>
  <si>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</si>
  <si>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</si>
  <si>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</si>
  <si>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</si>
  <si>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</si>
  <si>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</si>
  <si>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</si>
  <si>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</si>
  <si>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</si>
  <si>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</si>
  <si>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</si>
  <si>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</si>
  <si>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</si>
  <si>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</si>
  <si>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</si>
  <si>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</si>
  <si>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</si>
  <si>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</si>
  <si>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</si>
  <si>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</si>
  <si>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</si>
  <si>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</si>
  <si>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</si>
  <si>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</si>
  <si>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</si>
  <si>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</si>
  <si>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</si>
  <si>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</si>
  <si>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</si>
  <si>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</si>
  <si>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</si>
  <si>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</si>
  <si>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</si>
  <si>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</si>
  <si>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</si>
  <si>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</si>
  <si>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</si>
  <si>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</si>
  <si>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</si>
  <si>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</si>
  <si>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</si>
  <si>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</si>
  <si>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</si>
  <si>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</si>
  <si>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</si>
  <si>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</si>
  <si>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</si>
  <si>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</si>
  <si>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</si>
  <si>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</si>
  <si>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</si>
  <si>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</si>
  <si>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</si>
  <si>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</si>
  <si>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</si>
  <si>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</si>
  <si>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</si>
  <si>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</si>
  <si>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</si>
  <si>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</si>
  <si>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</si>
  <si>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</si>
  <si>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</si>
  <si>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</si>
  <si>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</si>
  <si>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</si>
  <si>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</si>
  <si>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</si>
  <si>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</si>
  <si>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</si>
  <si>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</si>
  <si>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</si>
  <si>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</si>
  <si>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</si>
  <si>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</si>
  <si>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</si>
  <si>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</si>
  <si>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</si>
  <si>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</si>
  <si>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</si>
  <si>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</si>
  <si>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</si>
  <si>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</si>
  <si>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</si>
  <si>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</si>
  <si>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</si>
  <si>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</si>
  <si>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</si>
  <si>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</si>
  <si>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</si>
  <si>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</si>
  <si>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</si>
  <si>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</si>
  <si>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</si>
  <si>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</si>
  <si>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</si>
  <si>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</si>
  <si>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</si>
  <si>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</si>
  <si>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</si>
  <si>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</si>
  <si>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</si>
  <si>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</si>
  <si>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</si>
  <si>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</si>
  <si>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</si>
  <si>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</si>
  <si>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</si>
  <si>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</si>
  <si>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</si>
  <si>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</si>
  <si>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</si>
  <si>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</si>
  <si>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</si>
  <si>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</si>
  <si>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</si>
  <si>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</si>
  <si>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</si>
  <si>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</si>
  <si>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</si>
  <si>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</si>
  <si>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</si>
  <si>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</si>
  <si>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</si>
  <si>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</si>
  <si>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</si>
  <si>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</si>
  <si>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</si>
  <si>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</si>
  <si>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</si>
  <si>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</si>
  <si>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</si>
  <si>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</si>
  <si>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</si>
  <si>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</si>
  <si>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</si>
  <si>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</si>
  <si>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</si>
  <si>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</si>
  <si>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</si>
  <si>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</si>
  <si>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</si>
  <si>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</si>
  <si>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</si>
  <si>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</si>
  <si>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</si>
  <si>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</si>
  <si>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</si>
  <si>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</si>
  <si>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</si>
  <si>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</si>
  <si>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</si>
  <si>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</si>
  <si>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</si>
  <si>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</si>
  <si>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</si>
  <si>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</si>
  <si>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</si>
  <si>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</si>
  <si>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</si>
  <si>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</si>
  <si>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</si>
  <si>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</si>
  <si>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</si>
  <si>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</si>
  <si>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</si>
  <si>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</si>
  <si>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</si>
  <si>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</si>
  <si>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</si>
  <si>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</si>
  <si>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</si>
  <si>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</si>
  <si>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</si>
  <si>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</si>
  <si>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</si>
  <si>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</si>
  <si>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</si>
  <si>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</si>
  <si>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</si>
  <si>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</si>
  <si>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</si>
  <si>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</si>
  <si>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</si>
  <si>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</si>
  <si>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</si>
  <si>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</si>
  <si>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</si>
  <si>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</si>
  <si>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</si>
  <si>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</si>
  <si>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</si>
  <si>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</si>
  <si>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</si>
  <si>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</si>
  <si>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</si>
  <si>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</si>
  <si>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</si>
  <si>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</si>
  <si>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</si>
  <si>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</si>
  <si>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</si>
  <si>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</si>
  <si>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</si>
  <si>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</si>
  <si>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</si>
  <si>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</si>
  <si>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</si>
  <si>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</si>
  <si>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</si>
  <si>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</si>
  <si>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</si>
  <si>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</si>
  <si>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</si>
  <si>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</si>
  <si>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</si>
  <si>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</si>
  <si>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</si>
  <si>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</si>
  <si>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</si>
  <si>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</si>
  <si>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</si>
  <si>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</si>
  <si>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</si>
  <si>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</si>
  <si>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</si>
  <si>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</si>
  <si>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</si>
  <si>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</si>
  <si>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</si>
  <si>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</si>
  <si>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</si>
  <si>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</si>
  <si>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</si>
  <si>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</si>
  <si>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</si>
  <si>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</si>
  <si>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</si>
  <si>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</si>
  <si>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</si>
  <si>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</si>
  <si>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</si>
  <si>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</si>
  <si>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</si>
  <si>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</si>
  <si>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</si>
  <si>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</si>
  <si>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</si>
  <si>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</si>
  <si>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</si>
  <si>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</si>
  <si>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</si>
  <si>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</si>
  <si>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</si>
  <si>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</si>
  <si>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</si>
  <si>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</si>
  <si>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</si>
  <si>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</si>
  <si>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</si>
  <si>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</si>
  <si>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</si>
  <si>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</si>
  <si>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</si>
  <si>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</si>
  <si>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</si>
  <si>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</si>
  <si>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</si>
  <si>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</si>
  <si>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</si>
  <si>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</si>
  <si>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</si>
  <si>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</si>
  <si>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</si>
  <si>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</si>
  <si>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</si>
  <si>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</si>
  <si>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</si>
  <si>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</si>
  <si>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</si>
  <si>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</si>
  <si>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</si>
  <si>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</si>
  <si>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</si>
  <si>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</si>
  <si>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</si>
  <si>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</si>
  <si>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</si>
  <si>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</si>
  <si>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</si>
  <si>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</si>
  <si>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</si>
  <si>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</si>
  <si>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</si>
  <si>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</si>
  <si>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</si>
  <si>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</si>
  <si>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</si>
  <si>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</si>
  <si>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</si>
  <si>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</si>
  <si>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</si>
  <si>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</si>
  <si>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</si>
  <si>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</si>
  <si>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</si>
  <si>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</si>
  <si>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</si>
  <si>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</si>
  <si>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</si>
  <si>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</si>
  <si>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</si>
  <si>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</si>
  <si>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</si>
  <si>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</si>
  <si>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</si>
  <si>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</si>
  <si>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</si>
  <si>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</si>
  <si>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</si>
  <si>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</si>
  <si>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</si>
  <si>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</si>
  <si>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</si>
  <si>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</si>
  <si>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</si>
  <si>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</si>
  <si>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</si>
  <si>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</si>
  <si>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</si>
  <si>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</si>
  <si>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</si>
  <si>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</si>
  <si>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</si>
  <si>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</si>
  <si>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</si>
  <si>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</si>
  <si>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</si>
  <si>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</si>
  <si>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</si>
  <si>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</si>
  <si>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</si>
  <si>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</si>
  <si>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</si>
  <si>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</si>
  <si>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</si>
  <si>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</si>
  <si>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</si>
  <si>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</si>
  <si>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</si>
  <si>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</si>
  <si>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</si>
  <si>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</si>
  <si>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</si>
  <si>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</si>
  <si>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</si>
  <si>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</si>
  <si>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</si>
  <si>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</si>
  <si>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</si>
  <si>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</si>
  <si>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</si>
  <si>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</si>
  <si>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</si>
  <si>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</si>
  <si>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</si>
  <si>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</si>
  <si>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</si>
  <si>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</si>
  <si>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</si>
  <si>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</si>
  <si>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</si>
  <si>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</si>
  <si>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</si>
  <si>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</si>
  <si>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</si>
  <si>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</si>
  <si>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</si>
  <si>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</si>
  <si>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</si>
  <si>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</si>
  <si>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</si>
  <si>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</si>
  <si>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</si>
  <si>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</si>
  <si>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</si>
  <si>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</si>
  <si>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</si>
  <si>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</si>
  <si>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</si>
  <si>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</si>
  <si>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</si>
  <si>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</si>
  <si>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</si>
  <si>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</si>
  <si>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</si>
  <si>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</si>
  <si>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</si>
  <si>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</si>
  <si>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</si>
  <si>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</si>
  <si>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</si>
  <si>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</si>
  <si>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</si>
  <si>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</si>
  <si>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</si>
  <si>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</si>
  <si>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</si>
  <si>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</si>
  <si>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</si>
  <si>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</si>
  <si>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</si>
  <si>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</si>
  <si>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</si>
  <si>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</si>
  <si>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</si>
  <si>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</si>
  <si>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</si>
  <si>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</si>
  <si>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</si>
  <si>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</si>
  <si>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</si>
  <si>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</si>
  <si>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</si>
  <si>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</si>
  <si>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</si>
  <si>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</si>
  <si>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</si>
  <si>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</si>
  <si>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</si>
  <si>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</si>
  <si>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</si>
  <si>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</si>
  <si>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</si>
  <si>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</si>
  <si>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</si>
  <si>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</si>
  <si>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</si>
  <si>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</si>
  <si>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</si>
  <si>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</si>
  <si>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</si>
  <si>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</si>
  <si>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</si>
  <si>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</si>
  <si>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</si>
  <si>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</si>
  <si>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</si>
  <si>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</si>
  <si>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</si>
  <si>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</si>
  <si>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</si>
  <si>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</si>
  <si>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</si>
  <si>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</si>
  <si>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</si>
  <si>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</si>
  <si>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</si>
  <si>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</si>
  <si>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</si>
  <si>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</si>
  <si>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</si>
  <si>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</si>
  <si>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</si>
  <si>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</si>
  <si>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</si>
  <si>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</si>
  <si>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</si>
  <si>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</si>
  <si>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</si>
  <si>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</si>
  <si>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</si>
  <si>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</si>
  <si>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</si>
  <si>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</si>
  <si>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</si>
  <si>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</si>
  <si>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</si>
  <si>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</si>
  <si>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</si>
  <si>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</si>
  <si>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</si>
  <si>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</si>
  <si>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</si>
  <si>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</si>
  <si>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</si>
  <si>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</si>
  <si>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</si>
  <si>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</si>
  <si>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</si>
  <si>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</si>
  <si>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</si>
  <si>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</si>
  <si>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</si>
  <si>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</si>
  <si>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</si>
  <si>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</si>
  <si>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</si>
  <si>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</si>
  <si>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</si>
  <si>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</si>
  <si>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</si>
  <si>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</si>
  <si>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</si>
  <si>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</si>
  <si>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</si>
  <si>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</si>
  <si>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</si>
  <si>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</si>
  <si>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</si>
  <si>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</si>
  <si>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</si>
  <si>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</si>
  <si>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</si>
  <si>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</si>
  <si>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</si>
  <si>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</si>
  <si>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</si>
  <si>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</si>
  <si>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</si>
  <si>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</si>
  <si>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</si>
  <si>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</si>
  <si>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</si>
  <si>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</si>
  <si>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</si>
  <si>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</si>
  <si>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</si>
  <si>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</si>
  <si>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</si>
  <si>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</si>
  <si>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</si>
  <si>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</si>
  <si>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</si>
  <si>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</si>
  <si>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</si>
  <si>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</si>
  <si>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</si>
  <si>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</si>
  <si>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</si>
  <si>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</si>
  <si>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</si>
  <si>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</si>
  <si>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</si>
  <si>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</si>
  <si>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</si>
  <si>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</si>
  <si>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</si>
  <si>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</si>
  <si>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</si>
  <si>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</si>
  <si>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</si>
  <si>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</si>
  <si>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</si>
  <si>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</si>
  <si>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</si>
  <si>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</si>
  <si>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</si>
  <si>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</si>
  <si>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</si>
  <si>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</si>
  <si>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</si>
  <si>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</si>
  <si>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</si>
  <si>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</si>
  <si>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</si>
  <si>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</si>
  <si>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</si>
  <si>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</si>
  <si>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</si>
  <si>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</si>
  <si>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</si>
  <si>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</si>
  <si>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</si>
  <si>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</si>
  <si>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</si>
  <si>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</si>
  <si>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</si>
  <si>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</si>
  <si>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</si>
  <si>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</si>
  <si>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</si>
  <si>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</si>
  <si>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</si>
  <si>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</si>
  <si>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</si>
  <si>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</si>
  <si>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</si>
  <si>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</si>
  <si>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</si>
  <si>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</si>
  <si>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</si>
  <si>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</si>
  <si>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</si>
  <si>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</si>
  <si>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</si>
  <si>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</si>
  <si>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</si>
  <si>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</si>
  <si>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</si>
  <si>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</si>
  <si>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</si>
  <si>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</si>
  <si>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</si>
  <si>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</si>
  <si>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</si>
  <si>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</si>
  <si>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</si>
  <si>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</si>
  <si>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</si>
  <si>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</si>
  <si>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</si>
  <si>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</si>
  <si>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</si>
  <si>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</si>
  <si>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</si>
  <si>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</si>
  <si>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</si>
  <si>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</si>
  <si>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</si>
  <si>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</si>
  <si>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</si>
  <si>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</si>
  <si>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</si>
  <si>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</si>
  <si>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</si>
  <si>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</si>
  <si>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</si>
  <si>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</si>
  <si>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</si>
  <si>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</si>
  <si>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</si>
  <si>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</si>
  <si>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</si>
  <si>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</si>
  <si>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</si>
  <si>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</si>
  <si>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</si>
  <si>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</si>
  <si>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</si>
  <si>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</si>
  <si>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</si>
  <si>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</si>
  <si>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</si>
  <si>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</si>
  <si>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</si>
  <si>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</si>
  <si>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</si>
  <si>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</si>
  <si>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</si>
  <si>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</si>
  <si>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</si>
  <si>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</si>
  <si>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</si>
  <si>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</si>
  <si>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</si>
  <si>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</si>
  <si>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</si>
  <si>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</si>
  <si>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</si>
  <si>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</si>
  <si>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</si>
  <si>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</si>
  <si>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</si>
  <si>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</si>
  <si>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</si>
  <si>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</si>
  <si>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</si>
  <si>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</si>
  <si>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</si>
  <si>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</si>
  <si>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</si>
  <si>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</si>
  <si>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</si>
  <si>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</si>
  <si>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</si>
  <si>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</si>
  <si>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</si>
  <si>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</si>
  <si>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</si>
  <si>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</si>
  <si>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</si>
  <si>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</si>
  <si>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</si>
  <si>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</si>
  <si>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</si>
  <si>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</si>
  <si>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</si>
  <si>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</si>
  <si>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</si>
  <si>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</si>
  <si>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</si>
  <si>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</si>
  <si>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</si>
  <si>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</si>
  <si>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</si>
  <si>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</si>
  <si>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</si>
  <si>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</si>
  <si>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</si>
  <si>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</si>
  <si>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</si>
  <si>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</si>
  <si>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</si>
  <si>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</si>
  <si>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</si>
  <si>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</si>
  <si>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</si>
  <si>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</si>
  <si>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</si>
  <si>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</si>
  <si>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</si>
  <si>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</si>
  <si>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</si>
  <si>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</si>
  <si>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</si>
  <si>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</si>
  <si>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</si>
  <si>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</si>
  <si>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</si>
  <si>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</si>
  <si>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</si>
  <si>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</si>
  <si>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</si>
  <si>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</si>
  <si>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</si>
  <si>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</si>
  <si>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</si>
  <si>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</si>
  <si>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</si>
  <si>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</si>
  <si>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</si>
  <si>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</si>
  <si>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</si>
  <si>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</si>
  <si>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</si>
  <si>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</si>
  <si>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</si>
  <si>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</si>
  <si>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</si>
  <si>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</si>
  <si>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</si>
  <si>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</si>
  <si>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</si>
  <si>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</si>
  <si>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</si>
  <si>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</si>
  <si>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</si>
  <si>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</si>
  <si>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</si>
  <si>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</si>
  <si>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</si>
  <si>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</si>
  <si>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</si>
  <si>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</si>
  <si>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</si>
  <si>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</si>
  <si>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</si>
  <si>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</si>
  <si>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</si>
  <si>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</si>
  <si>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</si>
  <si>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</si>
  <si>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</si>
  <si>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</si>
  <si>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</si>
  <si>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</si>
  <si>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</si>
  <si>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</si>
  <si>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</si>
  <si>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</si>
  <si>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</si>
  <si>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</si>
  <si>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</si>
  <si>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</si>
  <si>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</si>
  <si>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</si>
  <si>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</si>
  <si>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</si>
  <si>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</si>
  <si>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</si>
  <si>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</si>
  <si>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</si>
  <si>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</si>
  <si>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</si>
  <si>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</si>
  <si>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</si>
  <si>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</si>
  <si>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</si>
  <si>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</si>
  <si>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</si>
  <si>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</si>
  <si>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</si>
  <si>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</si>
  <si>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</si>
  <si>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</si>
  <si>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</si>
  <si>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</si>
  <si>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</si>
  <si>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</si>
  <si>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</si>
  <si>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</si>
  <si>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</si>
  <si>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</si>
  <si>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</si>
  <si>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</si>
  <si>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</si>
  <si>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</si>
  <si>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</si>
  <si>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</si>
  <si>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</si>
  <si>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</si>
  <si>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</si>
  <si>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</si>
  <si>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</si>
  <si>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</si>
  <si>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</si>
  <si>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</si>
  <si>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</si>
  <si>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</si>
  <si>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</si>
  <si>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</si>
  <si>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</si>
  <si>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</si>
  <si>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</si>
  <si>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</si>
  <si>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</si>
  <si>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</si>
  <si>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</si>
  <si>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</si>
  <si>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</si>
  <si>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</si>
  <si>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</si>
  <si>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</si>
  <si>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</si>
  <si>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</si>
  <si>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</si>
  <si>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</si>
  <si>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</si>
  <si>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</si>
  <si>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</si>
  <si>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</si>
  <si>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</si>
  <si>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</si>
  <si>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</si>
  <si>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</si>
  <si>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</si>
  <si>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</si>
  <si>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</si>
  <si>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</si>
  <si>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</si>
  <si>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</si>
  <si>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</si>
  <si>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</si>
  <si>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</si>
  <si>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</si>
  <si>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</si>
  <si>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</si>
  <si>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</si>
  <si>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</si>
  <si>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</si>
  <si>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</si>
  <si>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</si>
  <si>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</si>
  <si>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</si>
  <si>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</si>
  <si>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</si>
  <si>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</si>
  <si>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</si>
  <si>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</si>
  <si>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</si>
  <si>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</si>
  <si>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</si>
  <si>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</si>
  <si>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</si>
  <si>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</si>
  <si>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</si>
  <si>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</si>
  <si>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</si>
  <si>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</si>
  <si>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</si>
  <si>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</si>
  <si>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</si>
  <si>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</si>
  <si>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</si>
  <si>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</si>
  <si>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</si>
  <si>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</si>
  <si>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</si>
  <si>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</si>
  <si>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</si>
  <si>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</si>
  <si>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</si>
  <si>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</si>
  <si>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</si>
  <si>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</si>
  <si>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</si>
  <si>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</si>
  <si>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</si>
  <si>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</si>
  <si>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</si>
  <si>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</si>
  <si>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</si>
  <si>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</si>
  <si>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</si>
  <si>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</si>
  <si>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</si>
  <si>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</si>
  <si>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</si>
  <si>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</si>
  <si>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</si>
  <si>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</si>
  <si>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</si>
  <si>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</si>
  <si>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</si>
  <si>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</si>
  <si>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</si>
  <si>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</si>
  <si>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</si>
  <si>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</si>
  <si>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</si>
  <si>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</si>
  <si>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</si>
  <si>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</si>
  <si>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</si>
  <si>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</si>
  <si>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</si>
  <si>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</si>
  <si>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</si>
  <si>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</si>
  <si>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</si>
  <si>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</si>
  <si>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</si>
  <si>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</si>
  <si>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</si>
  <si>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</si>
  <si>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</si>
  <si>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</si>
  <si>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</si>
  <si>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</si>
  <si>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</si>
  <si>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</si>
  <si>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</si>
  <si>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</si>
  <si>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</si>
  <si>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</si>
  <si>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</si>
  <si>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</si>
  <si>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</si>
  <si>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</si>
  <si>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</si>
  <si>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</si>
  <si>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</si>
  <si>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</si>
  <si>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</si>
  <si>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</si>
  <si>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</si>
  <si>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</si>
  <si>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</si>
  <si>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</si>
  <si>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</si>
  <si>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</si>
  <si>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</si>
  <si>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</si>
  <si>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</si>
  <si>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</si>
  <si>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</si>
  <si>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</si>
  <si>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</si>
  <si>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</si>
  <si>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</si>
  <si>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</si>
  <si>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</si>
  <si>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</si>
  <si>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</si>
  <si>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</si>
  <si>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</si>
  <si>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</si>
  <si>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</si>
  <si>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</si>
  <si>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</si>
  <si>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</si>
  <si>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</si>
  <si>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</si>
  <si>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</si>
  <si>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</si>
  <si>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</si>
  <si>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</si>
  <si>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</si>
  <si>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</si>
  <si>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</si>
  <si>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</si>
  <si>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</si>
  <si>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</si>
  <si>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</si>
  <si>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</si>
  <si>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</si>
  <si>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</si>
  <si>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</si>
  <si>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</si>
  <si>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</si>
  <si>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</si>
  <si>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</si>
  <si>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</si>
  <si>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</si>
  <si>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</si>
  <si>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</si>
  <si>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</si>
  <si>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</si>
  <si>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</si>
  <si>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</si>
  <si>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</si>
  <si>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</si>
  <si>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</si>
  <si>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</si>
  <si>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</si>
  <si>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</si>
  <si>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</si>
  <si>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</si>
  <si>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</si>
  <si>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</si>
  <si>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</si>
  <si>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</si>
  <si>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</si>
  <si>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</si>
  <si>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</si>
  <si>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</si>
  <si>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</si>
  <si>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</si>
  <si>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</si>
  <si>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</si>
  <si>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</si>
  <si>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</si>
  <si>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</si>
  <si>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</si>
  <si>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</si>
  <si>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</si>
  <si>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</si>
  <si>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</si>
  <si>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</si>
  <si>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</si>
  <si>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</si>
  <si>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</si>
  <si>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</si>
  <si>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</si>
  <si>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</si>
  <si>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</si>
  <si>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</si>
  <si>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</si>
  <si>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</si>
  <si>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</si>
  <si>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</si>
  <si>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</si>
  <si>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</si>
  <si>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</si>
  <si>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</si>
  <si>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</si>
  <si>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</si>
  <si>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</si>
  <si>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</si>
  <si>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</si>
  <si>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</si>
  <si>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</si>
  <si>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</si>
  <si>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</si>
  <si>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</si>
  <si>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</si>
  <si>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</si>
  <si>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</si>
  <si>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</si>
  <si>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</si>
  <si>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</si>
  <si>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</si>
  <si>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</si>
  <si>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</si>
  <si>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</si>
  <si>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</si>
  <si>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</si>
  <si>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</si>
  <si>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</si>
  <si>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</si>
  <si>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</si>
  <si>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</si>
  <si>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</si>
  <si>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</si>
  <si>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</si>
  <si>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</si>
  <si>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</si>
  <si>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</si>
  <si>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</si>
  <si>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</si>
  <si>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</si>
  <si>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</si>
  <si>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</si>
  <si>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</si>
  <si>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</si>
  <si>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</si>
  <si>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</si>
  <si>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</si>
  <si>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</si>
  <si>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</si>
  <si>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</si>
  <si>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</si>
  <si>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</si>
  <si>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</si>
  <si>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</si>
  <si>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</si>
  <si>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</si>
  <si>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</si>
  <si>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</si>
  <si>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</si>
  <si>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</si>
  <si>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</si>
  <si>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</si>
  <si>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</si>
  <si>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</si>
  <si>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</si>
  <si>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</si>
  <si>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</si>
  <si>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</si>
  <si>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</si>
  <si>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</si>
  <si>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</si>
  <si>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</si>
  <si>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</si>
  <si>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</si>
  <si>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</si>
  <si>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</si>
  <si>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</si>
  <si>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</si>
  <si>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</si>
  <si>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</si>
  <si>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</si>
  <si>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</si>
  <si>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</si>
  <si>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</si>
  <si>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</si>
  <si>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</si>
  <si>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</si>
  <si>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</si>
  <si>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</si>
  <si>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</si>
  <si>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</si>
  <si>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</si>
  <si>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</si>
  <si>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</si>
  <si>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</si>
  <si>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</si>
  <si>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</si>
  <si>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</si>
  <si>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</si>
  <si>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</si>
  <si>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</si>
  <si>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</si>
  <si>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</si>
  <si>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</si>
  <si>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</si>
  <si>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</si>
  <si>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</si>
  <si>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</si>
  <si>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</si>
  <si>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</si>
  <si>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</si>
  <si>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</si>
  <si>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</si>
  <si>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</si>
  <si>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</si>
  <si>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</si>
  <si>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</si>
  <si>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</si>
  <si>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</si>
  <si>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</si>
  <si>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</si>
  <si>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</si>
  <si>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</si>
  <si>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</si>
  <si>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</si>
  <si>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</si>
  <si>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</si>
  <si>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</si>
  <si>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</si>
  <si>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</si>
  <si>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</si>
  <si>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</si>
  <si>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</si>
  <si>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</si>
  <si>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</si>
  <si>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</si>
  <si>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</si>
  <si>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</si>
  <si>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</si>
  <si>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</si>
  <si>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</si>
  <si>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</si>
  <si>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</si>
  <si>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</si>
  <si>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</si>
  <si>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</si>
  <si>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</si>
  <si>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</si>
  <si>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</si>
  <si>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</si>
  <si>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</si>
  <si>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</si>
  <si>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</si>
  <si>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</si>
  <si>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</si>
  <si>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</si>
  <si>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</si>
  <si>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</si>
  <si>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</si>
  <si>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</si>
  <si>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</si>
  <si>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</si>
  <si>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</si>
  <si>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</si>
  <si>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</si>
  <si>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</si>
  <si>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</si>
  <si>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</si>
  <si>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</si>
  <si>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</si>
  <si>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</si>
  <si>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</si>
  <si>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</si>
  <si>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</si>
  <si>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</si>
  <si>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</si>
  <si>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</si>
  <si>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</si>
  <si>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</si>
  <si>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</si>
  <si>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</si>
  <si>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</si>
  <si>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</si>
  <si>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</si>
  <si>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</si>
  <si>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</si>
  <si>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</si>
  <si>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</si>
  <si>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</si>
  <si>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</si>
  <si>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</si>
  <si>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</si>
  <si>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</si>
  <si>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</si>
  <si>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</si>
  <si>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</si>
  <si>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</si>
  <si>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</si>
  <si>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</si>
  <si>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</si>
  <si>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</si>
  <si>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</si>
  <si>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</si>
  <si>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</si>
  <si>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</si>
  <si>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</si>
  <si>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</si>
  <si>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</si>
  <si>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</si>
  <si>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</si>
  <si>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</si>
  <si>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</si>
  <si>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</si>
  <si>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</si>
  <si>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</si>
  <si>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</si>
  <si>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</si>
  <si>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</si>
  <si>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</si>
  <si>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</si>
  <si>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</si>
  <si>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</si>
  <si>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</si>
  <si>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</si>
  <si>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</si>
  <si>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</si>
  <si>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</si>
  <si>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</si>
  <si>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</si>
  <si>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</si>
  <si>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</si>
  <si>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</si>
  <si>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</si>
  <si>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</si>
  <si>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</si>
  <si>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</si>
  <si>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</si>
  <si>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</si>
  <si>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</si>
  <si>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</si>
  <si>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</si>
  <si>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</si>
  <si>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</si>
  <si>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</si>
  <si>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</si>
  <si>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</si>
  <si>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</si>
  <si>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</si>
  <si>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</si>
  <si>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</si>
  <si>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</si>
  <si>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</si>
  <si>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</si>
  <si>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</si>
  <si>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</si>
  <si>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</si>
  <si>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</si>
  <si>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</si>
  <si>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</si>
  <si>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</si>
  <si>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</si>
  <si>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</si>
  <si>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</si>
  <si>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</si>
  <si>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</si>
  <si>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</si>
  <si>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</si>
  <si>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</si>
  <si>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</si>
  <si>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</si>
  <si>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</si>
  <si>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</si>
  <si>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</si>
  <si>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</si>
  <si>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</si>
  <si>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</si>
  <si>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</si>
  <si>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</si>
  <si>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</si>
  <si>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</si>
  <si>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</si>
  <si>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</si>
  <si>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</si>
  <si>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</si>
  <si>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</si>
  <si>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</si>
  <si>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</si>
  <si>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</si>
  <si>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</si>
  <si>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</si>
  <si>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</si>
  <si>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</si>
  <si>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</si>
  <si>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</si>
  <si>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</si>
  <si>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</si>
  <si>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</si>
  <si>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</si>
  <si>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</si>
  <si>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</si>
  <si>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</si>
  <si>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</si>
  <si>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</si>
  <si>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</si>
  <si>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</si>
  <si>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</si>
  <si>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</si>
  <si>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</si>
  <si>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</si>
  <si>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</si>
  <si>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</si>
  <si>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</si>
  <si>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</si>
  <si>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</si>
  <si>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</si>
  <si>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</si>
  <si>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</si>
  <si>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</si>
  <si>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</si>
  <si>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</si>
  <si>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</si>
  <si>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</si>
  <si>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</si>
  <si>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</si>
  <si>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</si>
  <si>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</si>
  <si>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</si>
  <si>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</si>
  <si>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</si>
  <si>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</si>
  <si>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</si>
  <si>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</si>
  <si>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</si>
  <si>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</si>
  <si>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</si>
  <si>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</si>
  <si>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</si>
  <si>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</si>
  <si>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</si>
  <si>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</si>
  <si>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</si>
  <si>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</si>
  <si>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</si>
  <si>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</si>
  <si>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</si>
  <si>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</si>
  <si>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</si>
  <si>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</si>
  <si>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</si>
  <si>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</si>
  <si>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</si>
  <si>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</si>
  <si>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</si>
  <si>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</si>
  <si>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</si>
  <si>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</si>
  <si>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</si>
  <si>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</si>
  <si>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</si>
  <si>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</si>
  <si>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</si>
  <si>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</si>
  <si>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</si>
  <si>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</si>
  <si>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</si>
  <si>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</si>
  <si>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</si>
  <si>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</si>
  <si>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</si>
  <si>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</si>
  <si>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</si>
  <si>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</si>
  <si>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</si>
  <si>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</si>
  <si>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</si>
  <si>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</si>
  <si>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</si>
  <si>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</si>
  <si>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</si>
  <si>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</si>
  <si>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</si>
  <si>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</si>
  <si>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</si>
  <si>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</si>
  <si>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</si>
  <si>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</si>
  <si>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</si>
  <si>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</si>
  <si>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</si>
  <si>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</si>
  <si>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</si>
  <si>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</si>
  <si>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</si>
  <si>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</si>
  <si>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</si>
  <si>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</si>
  <si>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</si>
  <si>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</si>
  <si>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</si>
  <si>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</si>
  <si>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</si>
  <si>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</si>
  <si>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</si>
  <si>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</si>
  <si>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</si>
  <si>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</si>
  <si>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</si>
  <si>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</si>
  <si>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</si>
  <si>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</si>
  <si>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</si>
  <si>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</si>
  <si>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</si>
  <si>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</si>
  <si>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</si>
  <si>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</si>
  <si>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</si>
  <si>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</si>
  <si>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</si>
  <si>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</si>
  <si>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</si>
  <si>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</si>
  <si>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</si>
  <si>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</si>
  <si>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</si>
  <si>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</si>
  <si>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</si>
  <si>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</si>
  <si>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</si>
  <si>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</si>
  <si>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</si>
  <si>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</si>
  <si>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</si>
  <si>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</si>
  <si>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</si>
  <si>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</si>
  <si>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</si>
  <si>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</si>
  <si>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</si>
  <si>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</si>
  <si>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</si>
  <si>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</si>
  <si>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</si>
  <si>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</si>
  <si>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</si>
  <si>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</si>
  <si>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</si>
  <si>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</si>
  <si>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</si>
  <si>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</si>
  <si>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</si>
  <si>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</si>
  <si>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</si>
  <si>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</si>
  <si>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</si>
  <si>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</si>
  <si>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</si>
  <si>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</si>
  <si>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</si>
  <si>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</si>
  <si>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</si>
  <si>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</si>
  <si>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</si>
  <si>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</si>
  <si>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</si>
  <si>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</si>
  <si>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</si>
  <si>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</si>
  <si>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</si>
  <si>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</si>
  <si>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</si>
  <si>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</si>
  <si>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</si>
  <si>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</si>
  <si>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</si>
  <si>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</si>
  <si>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</si>
  <si>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</si>
  <si>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</si>
  <si>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</si>
  <si>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</si>
  <si>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</si>
  <si>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</si>
  <si>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</si>
  <si>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</si>
  <si>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</si>
  <si>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</si>
  <si>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</si>
  <si>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</si>
  <si>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</si>
  <si>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</si>
  <si>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</si>
  <si>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</si>
  <si>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</si>
  <si>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</si>
  <si>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</si>
  <si>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</si>
  <si>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</si>
  <si>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</si>
  <si>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</si>
  <si>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</si>
  <si>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</si>
  <si>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</si>
  <si>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</si>
  <si>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</si>
  <si>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</si>
  <si>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</si>
  <si>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</si>
  <si>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</si>
  <si>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</si>
  <si>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</si>
  <si>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</si>
  <si>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</si>
  <si>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</si>
  <si>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</si>
  <si>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</si>
  <si>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</si>
  <si>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</si>
  <si>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</si>
  <si>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</si>
  <si>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</si>
  <si>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</si>
  <si>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</si>
  <si>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</si>
  <si>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</si>
  <si>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</si>
  <si>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</si>
  <si>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</si>
  <si>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</si>
  <si>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</si>
  <si>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</si>
  <si>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</si>
  <si>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</si>
  <si>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</si>
  <si>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</si>
  <si>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</si>
  <si>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</si>
  <si>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</si>
  <si>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</si>
  <si>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</si>
  <si>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</si>
  <si>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</si>
  <si>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</si>
  <si>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</si>
  <si>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</si>
  <si>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</si>
  <si>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</si>
  <si>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</si>
  <si>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</si>
  <si>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</si>
  <si>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</si>
  <si>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</si>
  <si>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</si>
  <si>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</si>
  <si>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</si>
  <si>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</si>
  <si>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</si>
  <si>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</si>
  <si>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</si>
  <si>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</si>
  <si>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</si>
  <si>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</si>
  <si>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</si>
  <si>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</si>
  <si>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</si>
  <si>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</si>
  <si>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</si>
  <si>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</si>
  <si>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</si>
  <si>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</si>
  <si>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</si>
  <si>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</si>
  <si>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</si>
  <si>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</si>
  <si>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</si>
  <si>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</si>
  <si>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</si>
  <si>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</si>
  <si>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</si>
  <si>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</si>
  <si>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</si>
  <si>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</si>
  <si>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</si>
  <si>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</si>
  <si>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</si>
  <si>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</si>
  <si>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</si>
  <si>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</si>
  <si>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</si>
  <si>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</si>
  <si>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</si>
  <si>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</si>
  <si>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</si>
  <si>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</si>
  <si>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</si>
  <si>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</si>
  <si>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</si>
  <si>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</si>
  <si>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</si>
  <si>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</si>
  <si>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</si>
  <si>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</si>
  <si>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</si>
  <si>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</si>
  <si>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</si>
  <si>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</si>
  <si>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</si>
  <si>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</si>
  <si>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</si>
  <si>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</si>
  <si>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</si>
  <si>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</si>
  <si>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</si>
  <si>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</si>
  <si>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</si>
  <si>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</si>
  <si>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</si>
  <si>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</si>
  <si>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</si>
  <si>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</si>
  <si>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</si>
  <si>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</si>
  <si>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</si>
  <si>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</si>
  <si>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</si>
  <si>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</si>
  <si>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</si>
  <si>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</si>
  <si>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</si>
  <si>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</si>
  <si>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</si>
  <si>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</si>
  <si>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</si>
  <si>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</si>
  <si>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</si>
  <si>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</si>
  <si>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</si>
  <si>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</si>
  <si>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</si>
  <si>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</si>
  <si>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</si>
  <si>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</si>
  <si>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</si>
  <si>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</si>
  <si>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</si>
  <si>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</si>
  <si>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</si>
  <si>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</si>
  <si>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</si>
  <si>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</si>
  <si>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</si>
  <si>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</si>
  <si>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</si>
  <si>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</si>
  <si>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</si>
  <si>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</si>
  <si>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</si>
  <si>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</si>
  <si>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</si>
  <si>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</si>
  <si>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</si>
  <si>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</si>
  <si>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</si>
  <si>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</si>
  <si>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</si>
  <si>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</si>
  <si>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</si>
  <si>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</si>
  <si>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</si>
  <si>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</si>
  <si>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</si>
  <si>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</si>
  <si>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</si>
  <si>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</si>
  <si>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</si>
  <si>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</si>
  <si>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</si>
  <si>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</si>
  <si>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</si>
  <si>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</si>
  <si>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</si>
  <si>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</si>
  <si>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</si>
  <si>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</si>
  <si>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</si>
  <si>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</si>
  <si>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</si>
  <si>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</si>
  <si>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</si>
  <si>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</si>
  <si>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</si>
  <si>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</si>
  <si>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</si>
  <si>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</si>
  <si>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</si>
  <si>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</si>
  <si>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</si>
  <si>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</si>
  <si>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</si>
  <si>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</si>
  <si>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</si>
  <si>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</si>
  <si>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</si>
  <si>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</si>
  <si>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</si>
  <si>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</si>
  <si>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</si>
  <si>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</si>
  <si>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</si>
  <si>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</si>
  <si>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</si>
  <si>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</si>
  <si>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</si>
  <si>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</si>
  <si>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</si>
  <si>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</si>
  <si>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</si>
  <si>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</si>
  <si>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</si>
  <si>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</si>
  <si>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</si>
  <si>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</si>
  <si>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</si>
  <si>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</si>
  <si>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</si>
  <si>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</si>
  <si>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</si>
  <si>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</si>
  <si>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</si>
  <si>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</si>
  <si>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</si>
  <si>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</si>
  <si>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</si>
  <si>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</si>
  <si>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</si>
  <si>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</si>
  <si>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</si>
  <si>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</si>
  <si>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</si>
  <si>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</si>
  <si>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</si>
  <si>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</si>
  <si>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</si>
  <si>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</si>
  <si>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</si>
  <si>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</si>
  <si>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</si>
  <si>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</si>
  <si>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</si>
  <si>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</si>
  <si>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</si>
  <si>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</si>
  <si>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</si>
  <si>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</si>
  <si>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</si>
  <si>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</si>
  <si>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</si>
  <si>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</si>
  <si>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</si>
  <si>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</si>
  <si>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</si>
  <si>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</si>
  <si>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</si>
  <si>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</si>
  <si>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</si>
  <si>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</si>
  <si>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</si>
  <si>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</si>
  <si>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</si>
  <si>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</si>
  <si>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</si>
  <si>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</si>
  <si>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</si>
  <si>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</si>
  <si>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</si>
  <si>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</si>
  <si>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</si>
  <si>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</si>
  <si>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</si>
  <si>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</si>
  <si>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</si>
  <si>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</si>
  <si>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</si>
  <si>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</si>
  <si>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</si>
  <si>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</si>
  <si>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</si>
  <si>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</si>
  <si>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</si>
  <si>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</si>
  <si>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</si>
  <si>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</si>
  <si>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</si>
  <si>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</si>
  <si>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</si>
  <si>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</si>
  <si>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</si>
  <si>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</si>
  <si>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</si>
  <si>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</si>
  <si>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</si>
  <si>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</si>
  <si>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</si>
  <si>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</si>
  <si>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</si>
  <si>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</si>
  <si>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</si>
  <si>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</si>
  <si>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</si>
  <si>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</si>
  <si>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</si>
  <si>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</si>
  <si>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</si>
  <si>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</si>
  <si>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</si>
  <si>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</si>
  <si>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</si>
  <si>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</si>
  <si>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</si>
  <si>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</si>
  <si>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</si>
  <si>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</si>
  <si>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</si>
  <si>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</si>
  <si>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</si>
  <si>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</si>
  <si>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</si>
  <si>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</si>
  <si>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</si>
  <si>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</si>
  <si>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</si>
  <si>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</si>
  <si>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</si>
  <si>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</si>
  <si>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</si>
  <si>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</si>
  <si>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</si>
  <si>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</si>
  <si>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</si>
  <si>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</si>
  <si>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</si>
  <si>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</si>
  <si>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</si>
  <si>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</si>
  <si>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</si>
  <si>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</si>
  <si>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</si>
  <si>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</si>
  <si>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</si>
  <si>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</si>
  <si>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</si>
  <si>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</si>
  <si>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</si>
  <si>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</si>
  <si>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</si>
  <si>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</si>
  <si>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</si>
  <si>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</si>
  <si>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</si>
  <si>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</si>
  <si>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</si>
  <si>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</si>
  <si>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</si>
  <si>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</si>
  <si>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</si>
  <si>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</si>
  <si>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</si>
  <si>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</si>
  <si>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</si>
  <si>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</si>
  <si>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</si>
  <si>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</si>
  <si>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</si>
  <si>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</si>
  <si>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</si>
  <si>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</si>
  <si>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</si>
  <si>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</si>
  <si>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</si>
  <si>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</si>
  <si>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</si>
  <si>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</si>
  <si>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</si>
  <si>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</si>
  <si>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</si>
  <si>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</si>
  <si>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</si>
  <si>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</si>
  <si>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</si>
  <si>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</si>
  <si>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</si>
  <si>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</si>
  <si>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</si>
  <si>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</si>
  <si>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</si>
  <si>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</si>
  <si>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</si>
  <si>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</si>
  <si>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</si>
  <si>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</si>
  <si>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</si>
  <si>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</si>
  <si>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</si>
  <si>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</si>
  <si>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</si>
  <si>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</si>
  <si>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</si>
  <si>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</si>
  <si>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</si>
  <si>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</si>
  <si>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</si>
  <si>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</si>
  <si>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</si>
  <si>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</si>
  <si>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</si>
  <si>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</si>
  <si>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</si>
  <si>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</si>
  <si>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</si>
  <si>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</si>
  <si>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</si>
  <si>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</si>
  <si>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</si>
  <si>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</si>
  <si>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</si>
  <si>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</si>
  <si>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</si>
  <si>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</si>
  <si>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</si>
  <si>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</si>
  <si>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</si>
  <si>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</si>
  <si>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</si>
  <si>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</si>
  <si>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</si>
  <si>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</si>
  <si>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</si>
  <si>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</si>
  <si>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</si>
  <si>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</si>
  <si>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</si>
  <si>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</si>
  <si>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</si>
  <si>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</si>
  <si>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</si>
  <si>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</si>
  <si>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</si>
  <si>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</si>
  <si>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</si>
  <si>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</si>
  <si>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</si>
  <si>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</si>
  <si>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</si>
  <si>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</si>
  <si>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</si>
  <si>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</si>
  <si>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</si>
  <si>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</si>
  <si>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</si>
  <si>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</si>
  <si>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</si>
  <si>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</si>
  <si>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</si>
  <si>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</si>
  <si>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</si>
  <si>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</si>
  <si>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</si>
  <si>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</si>
  <si>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</si>
  <si>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</si>
  <si>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</si>
  <si>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</si>
  <si>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</si>
  <si>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</si>
  <si>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</si>
  <si>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</si>
  <si>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</si>
  <si>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</si>
  <si>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</si>
  <si>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</si>
  <si>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</si>
  <si>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</si>
  <si>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</si>
  <si>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</si>
  <si>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</si>
  <si>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</si>
  <si>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</si>
  <si>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</si>
  <si>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</si>
  <si>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</si>
  <si>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</si>
  <si>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</si>
  <si>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</si>
  <si>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</si>
  <si>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</si>
  <si>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</si>
  <si>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</si>
  <si>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</si>
  <si>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</si>
  <si>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</si>
  <si>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</si>
  <si>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</si>
  <si>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</si>
  <si>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</si>
  <si>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</si>
  <si>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</si>
  <si>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</si>
  <si>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</si>
  <si>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</si>
  <si>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</si>
  <si>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</si>
  <si>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</si>
  <si>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</si>
  <si>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</si>
  <si>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</si>
  <si>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</si>
  <si>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</si>
  <si>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</si>
  <si>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</si>
  <si>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</si>
  <si>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</si>
  <si>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</si>
  <si>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</si>
  <si>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</si>
  <si>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</si>
  <si>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</si>
  <si>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</si>
  <si>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</si>
  <si>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</si>
  <si>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</si>
  <si>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</si>
  <si>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</si>
  <si>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</si>
  <si>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</si>
  <si>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</si>
  <si>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</si>
  <si>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</si>
  <si>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</si>
  <si>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</si>
  <si>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</si>
  <si>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</si>
  <si>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</si>
  <si>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</si>
  <si>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</si>
  <si>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</si>
  <si>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</si>
  <si>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</si>
  <si>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</si>
  <si>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</si>
  <si>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</si>
  <si>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</si>
  <si>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</si>
  <si>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</si>
  <si>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</si>
  <si>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</si>
  <si>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</si>
  <si>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</si>
  <si>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</si>
  <si>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</si>
  <si>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</si>
  <si>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</si>
  <si>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</si>
  <si>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</si>
  <si>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</si>
  <si>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</si>
  <si>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</si>
  <si>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</si>
  <si>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</si>
  <si>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</si>
  <si>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</si>
  <si>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</si>
  <si>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</si>
  <si>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</si>
  <si>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</si>
  <si>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</si>
  <si>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</si>
  <si>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</si>
  <si>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</si>
  <si>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</si>
  <si>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</si>
  <si>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</si>
  <si>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</si>
  <si>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</si>
  <si>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</si>
  <si>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</si>
  <si>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</si>
  <si>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</si>
  <si>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</si>
  <si>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</si>
  <si>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</si>
  <si>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</si>
  <si>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</si>
  <si>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</si>
  <si>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</si>
  <si>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</si>
  <si>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</si>
  <si>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</si>
  <si>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</si>
  <si>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</si>
  <si>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</si>
  <si>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</si>
  <si>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</si>
  <si>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</si>
  <si>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</si>
  <si>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</si>
  <si>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</si>
  <si>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</si>
  <si>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</si>
  <si>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</si>
  <si>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</si>
  <si>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</si>
  <si>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</si>
  <si>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</si>
  <si>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</si>
  <si>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</si>
  <si>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</si>
  <si>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</si>
  <si>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</si>
  <si>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</si>
  <si>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</si>
  <si>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</si>
  <si>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</si>
  <si>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</si>
  <si>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</si>
  <si>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</si>
  <si>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</si>
  <si>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</si>
  <si>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</si>
  <si>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</si>
  <si>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</si>
  <si>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</si>
  <si>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</si>
  <si>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</si>
  <si>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</si>
  <si>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</si>
  <si>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</si>
  <si>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</si>
  <si>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</si>
  <si>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</si>
  <si>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</si>
  <si>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</si>
  <si>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</si>
  <si>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</si>
  <si>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</si>
  <si>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</si>
  <si>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</si>
  <si>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</si>
  <si>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</si>
  <si>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</si>
  <si>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</si>
  <si>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</si>
  <si>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</si>
  <si>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</si>
  <si>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</si>
  <si>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</si>
  <si>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</si>
  <si>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</si>
  <si>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</si>
  <si>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</si>
  <si>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</si>
  <si>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</si>
  <si>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</si>
  <si>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</si>
  <si>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</si>
  <si>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</si>
  <si>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</si>
  <si>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</si>
  <si>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</si>
  <si>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</si>
  <si>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</si>
  <si>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</si>
  <si>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</si>
  <si>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</si>
  <si>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</si>
  <si>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</si>
  <si>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</si>
  <si>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</si>
  <si>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</si>
  <si>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</si>
  <si>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</si>
  <si>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</si>
  <si>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</si>
  <si>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</si>
  <si>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</si>
  <si>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</si>
  <si>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</si>
  <si>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</si>
  <si>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</si>
  <si>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</si>
  <si>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</si>
  <si>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</si>
  <si>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please help us reach stretch goals of 16k, 26k, 41k for the soundtrack, extended scenes &amp; story development for our sci-fi TV series!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</si>
</sst>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0.46236559139784944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2E-49B9-8F0A-6083BC1C49A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E-49B9-8F0A-6083BC1C49A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0.5376344086021505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2E-49B9-8F0A-6083BC1C4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403840"/>
        <c:axId val="1172827728"/>
      </c:lineChart>
      <c:catAx>
        <c:axId val="116240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  <a:r>
                  <a:rPr lang="en-US" baseline="0"/>
                  <a:t>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27728"/>
        <c:crosses val="autoZero"/>
        <c:auto val="1"/>
        <c:lblAlgn val="ctr"/>
        <c:lblOffset val="100"/>
        <c:noMultiLvlLbl val="0"/>
      </c:catAx>
      <c:valAx>
        <c:axId val="117282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</a:t>
                </a:r>
                <a:r>
                  <a:rPr lang="en-US" baseline="0"/>
                  <a:t> </a:t>
                </a: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40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KEH.xlsx]Category!PivotTable1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6-420C-956F-3FDD4E538D1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6-420C-956F-3FDD4E538D1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16-420C-956F-3FDD4E538D1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16-420C-956F-3FDD4E538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630480"/>
        <c:axId val="850659584"/>
      </c:barChart>
      <c:catAx>
        <c:axId val="85063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59584"/>
        <c:crosses val="autoZero"/>
        <c:auto val="1"/>
        <c:lblAlgn val="ctr"/>
        <c:lblOffset val="100"/>
        <c:noMultiLvlLbl val="0"/>
      </c:catAx>
      <c:valAx>
        <c:axId val="8506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KEH.xlsx]Subcategory!PivotTable1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D-48FA-A1CD-E5A8FCAA0BF6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2D-48FA-A1CD-E5A8FCAA0BF6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2D-48FA-A1CD-E5A8FCAA0BF6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2D-48FA-A1CD-E5A8FCAA0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6395168"/>
        <c:axId val="1172827312"/>
      </c:barChart>
      <c:catAx>
        <c:axId val="12463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27312"/>
        <c:crosses val="autoZero"/>
        <c:auto val="1"/>
        <c:lblAlgn val="ctr"/>
        <c:lblOffset val="100"/>
        <c:noMultiLvlLbl val="0"/>
      </c:catAx>
      <c:valAx>
        <c:axId val="11728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3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KEH.xlsx]LaunchDateOutcomes!PivotTable3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LaunchDateOutcomes!$B$5:$B$14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A-4C1D-81B3-1592A78F31F7}"/>
            </c:ext>
          </c:extLst>
        </c:ser>
        <c:ser>
          <c:idx val="1"/>
          <c:order val="1"/>
          <c:tx>
            <c:strRef>
              <c:f>LaunchDateOutcomes!$C$3:$C$4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LaunchDateOutcomes!$C$5:$C$14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EA-4C1D-81B3-1592A78F31F7}"/>
            </c:ext>
          </c:extLst>
        </c:ser>
        <c:ser>
          <c:idx val="2"/>
          <c:order val="2"/>
          <c:tx>
            <c:strRef>
              <c:f>LaunchDateOutcomes!$D$3:$D$4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LaunchDateOutcomes!$D$5:$D$14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EA-4C1D-81B3-1592A78F31F7}"/>
            </c:ext>
          </c:extLst>
        </c:ser>
        <c:ser>
          <c:idx val="3"/>
          <c:order val="3"/>
          <c:tx>
            <c:strRef>
              <c:f>LaunchDateOutcomes!$E$3:$E$4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LaunchDateOutcomes!$E$5:$E$14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EA-4C1D-81B3-1592A78F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567264"/>
        <c:axId val="1172825232"/>
      </c:lineChart>
      <c:catAx>
        <c:axId val="12405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25232"/>
        <c:crosses val="autoZero"/>
        <c:auto val="1"/>
        <c:lblAlgn val="ctr"/>
        <c:lblOffset val="100"/>
        <c:noMultiLvlLbl val="0"/>
      </c:catAx>
      <c:valAx>
        <c:axId val="117282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56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</xdr:row>
      <xdr:rowOff>52387</xdr:rowOff>
    </xdr:from>
    <xdr:to>
      <xdr:col>3</xdr:col>
      <xdr:colOff>666750</xdr:colOff>
      <xdr:row>28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EA39B-68C3-4F66-A3C9-72F2B0B9D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2</xdr:row>
      <xdr:rowOff>52386</xdr:rowOff>
    </xdr:from>
    <xdr:to>
      <xdr:col>13</xdr:col>
      <xdr:colOff>552450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7E13F-3AD5-459A-8252-902B675F6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14287</xdr:rowOff>
    </xdr:from>
    <xdr:to>
      <xdr:col>18</xdr:col>
      <xdr:colOff>476250</xdr:colOff>
      <xdr:row>33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272584-C41C-4AEF-91DC-700A35511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166687</xdr:rowOff>
    </xdr:from>
    <xdr:to>
      <xdr:col>14</xdr:col>
      <xdr:colOff>400050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2FAF4-3985-470D-BDEC-F94986E95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" refreshedDate="43899.748533101854" createdVersion="6" refreshedVersion="6" minRefreshableVersion="3" recordCount="4114" xr:uid="{5A5F7FBE-2D1C-4678-B5F8-0EAAF1DA3F0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" refreshedDate="43904.41956076389" createdVersion="6" refreshedVersion="6" minRefreshableVersion="3" recordCount="4115" xr:uid="{FC24E867-55B9-4A7B-BC14-B3C9F1D70776}">
  <cacheSource type="worksheet">
    <worksheetSource ref="F1:R1048576" sheet="Kickstarter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" refreshedDate="43904.440319097223" createdVersion="6" refreshedVersion="6" minRefreshableVersion="3" recordCount="4115" xr:uid="{B51B9CD7-9D09-4792-B8BF-0E39FAB9FB96}">
  <cacheSource type="worksheet">
    <worksheetSource ref="F1:S1048576" sheet="Kickstarter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5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x v="0"/>
    <x v="0"/>
    <s v="USD"/>
    <n v="1453748434"/>
    <n v="1452193234"/>
    <b v="0"/>
    <n v="1"/>
    <b v="1"/>
    <s v="film &amp; video/television"/>
    <n v="1"/>
    <n v="13"/>
    <s v="film &amp; video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x v="0"/>
    <x v="0"/>
    <s v="USD"/>
    <n v="1304395140"/>
    <n v="1297620584"/>
    <b v="0"/>
    <n v="18"/>
    <b v="1"/>
    <s v="film &amp; video/shorts"/>
    <n v="1"/>
    <n v="50"/>
    <s v="film &amp; video"/>
    <x v="1"/>
  </r>
  <r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x v="0"/>
    <x v="0"/>
    <s v="USD"/>
    <n v="1359052710"/>
    <n v="1356979110"/>
    <b v="0"/>
    <n v="35"/>
    <b v="1"/>
    <s v="film &amp; video/shorts"/>
    <n v="1"/>
    <n v="100"/>
    <s v="film &amp; video"/>
    <x v="1"/>
  </r>
  <r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x v="0"/>
    <x v="0"/>
    <s v="USD"/>
    <n v="1301792400"/>
    <n v="1299775266"/>
    <b v="0"/>
    <n v="10"/>
    <b v="1"/>
    <s v="film &amp; video/shorts"/>
    <n v="1.2"/>
    <n v="60"/>
    <s v="film &amp; video"/>
    <x v="1"/>
  </r>
  <r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x v="2"/>
    <x v="0"/>
    <s v="USD"/>
    <n v="1439675691"/>
    <n v="1434491691"/>
    <b v="0"/>
    <n v="0"/>
    <b v="0"/>
    <s v="film &amp; video/drama"/>
    <n v="0"/>
    <e v="#DIV/0!"/>
    <s v="film &amp; video"/>
    <x v="3"/>
  </r>
  <r>
    <x v="2"/>
    <x v="0"/>
    <s v="USD"/>
    <n v="1404318595"/>
    <n v="1401726595"/>
    <b v="0"/>
    <n v="1"/>
    <b v="0"/>
    <s v="film &amp; video/drama"/>
    <n v="1E-4"/>
    <n v="5"/>
    <s v="film &amp; video"/>
    <x v="3"/>
  </r>
  <r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x v="2"/>
    <x v="0"/>
    <s v="USD"/>
    <n v="1443657600"/>
    <n v="1440716654"/>
    <b v="0"/>
    <n v="0"/>
    <b v="0"/>
    <s v="film &amp; video/drama"/>
    <n v="0"/>
    <e v="#DIV/0!"/>
    <s v="film &amp; video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x v="2"/>
    <x v="1"/>
    <s v="GBP"/>
    <n v="1452613724"/>
    <n v="1450021724"/>
    <b v="0"/>
    <n v="0"/>
    <b v="0"/>
    <s v="film &amp; video/drama"/>
    <n v="0"/>
    <e v="#DIV/0!"/>
    <s v="film &amp; video"/>
    <x v="3"/>
  </r>
  <r>
    <x v="2"/>
    <x v="0"/>
    <s v="USD"/>
    <n v="1484531362"/>
    <n v="1481939362"/>
    <b v="0"/>
    <n v="1"/>
    <b v="0"/>
    <s v="film &amp; video/drama"/>
    <n v="0.6"/>
    <n v="3000"/>
    <s v="film &amp; video"/>
    <x v="3"/>
  </r>
  <r>
    <x v="2"/>
    <x v="0"/>
    <s v="USD"/>
    <n v="1438726535"/>
    <n v="1433542535"/>
    <b v="0"/>
    <n v="2"/>
    <b v="0"/>
    <s v="film &amp; video/drama"/>
    <n v="1E-4"/>
    <n v="5.5"/>
    <s v="film &amp; video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x v="2"/>
    <x v="1"/>
    <s v="GBP"/>
    <n v="1413634059"/>
    <n v="1411042059"/>
    <b v="0"/>
    <n v="10"/>
    <b v="0"/>
    <s v="film &amp; video/drama"/>
    <n v="0.224"/>
    <n v="56"/>
    <s v="film &amp; video"/>
    <x v="3"/>
  </r>
  <r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x v="2"/>
    <x v="0"/>
    <s v="USD"/>
    <n v="1426753723"/>
    <n v="1423733323"/>
    <b v="0"/>
    <n v="0"/>
    <b v="0"/>
    <s v="film &amp; video/drama"/>
    <n v="0"/>
    <e v="#DIV/0!"/>
    <s v="film &amp; video"/>
    <x v="3"/>
  </r>
  <r>
    <x v="2"/>
    <x v="1"/>
    <s v="GBP"/>
    <n v="1425131108"/>
    <n v="1422539108"/>
    <b v="0"/>
    <n v="0"/>
    <b v="0"/>
    <s v="film &amp; video/drama"/>
    <n v="0"/>
    <e v="#DIV/0!"/>
    <s v="film &amp; video"/>
    <x v="3"/>
  </r>
  <r>
    <x v="2"/>
    <x v="9"/>
    <s v="EUR"/>
    <n v="1431108776"/>
    <n v="1425924776"/>
    <b v="0"/>
    <n v="0"/>
    <b v="0"/>
    <s v="film &amp; video/drama"/>
    <n v="0"/>
    <e v="#DIV/0!"/>
    <s v="film &amp; video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x v="2"/>
    <x v="0"/>
    <s v="USD"/>
    <n v="1438803999"/>
    <n v="1436211999"/>
    <b v="0"/>
    <n v="0"/>
    <b v="0"/>
    <s v="film &amp; video/drama"/>
    <n v="0"/>
    <e v="#DIV/0!"/>
    <s v="film &amp; video"/>
    <x v="3"/>
  </r>
  <r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x v="2"/>
    <x v="3"/>
    <s v="EUR"/>
    <n v="1448582145"/>
    <n v="1445986545"/>
    <b v="0"/>
    <n v="0"/>
    <b v="0"/>
    <s v="film &amp; video/drama"/>
    <n v="0"/>
    <e v="#DIV/0!"/>
    <s v="film &amp; video"/>
    <x v="3"/>
  </r>
  <r>
    <x v="2"/>
    <x v="0"/>
    <s v="USD"/>
    <n v="1457056555"/>
    <n v="1454464555"/>
    <b v="0"/>
    <n v="2"/>
    <b v="0"/>
    <s v="film &amp; video/drama"/>
    <n v="0.2"/>
    <n v="100"/>
    <s v="film &amp; video"/>
    <x v="3"/>
  </r>
  <r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x v="2"/>
    <x v="0"/>
    <s v="USD"/>
    <n v="1483748232"/>
    <n v="1481156232"/>
    <b v="0"/>
    <n v="0"/>
    <b v="0"/>
    <s v="film &amp; video/drama"/>
    <n v="0"/>
    <e v="#DIV/0!"/>
    <s v="film &amp; video"/>
    <x v="3"/>
  </r>
  <r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x v="2"/>
    <x v="0"/>
    <s v="USD"/>
    <n v="1488571200"/>
    <n v="1485977434"/>
    <b v="0"/>
    <n v="0"/>
    <b v="0"/>
    <s v="film &amp; video/drama"/>
    <n v="0"/>
    <e v="#DIV/0!"/>
    <s v="film &amp; video"/>
    <x v="3"/>
  </r>
  <r>
    <x v="2"/>
    <x v="0"/>
    <s v="USD"/>
    <n v="1437461940"/>
    <n v="1435383457"/>
    <b v="0"/>
    <n v="5"/>
    <b v="0"/>
    <s v="film &amp; video/drama"/>
    <n v="0.16"/>
    <n v="160"/>
    <s v="film &amp; video"/>
    <x v="3"/>
  </r>
  <r>
    <x v="2"/>
    <x v="0"/>
    <s v="USD"/>
    <n v="1409891015"/>
    <n v="1407299015"/>
    <b v="0"/>
    <n v="0"/>
    <b v="0"/>
    <s v="film &amp; video/drama"/>
    <n v="0"/>
    <e v="#DIV/0!"/>
    <s v="film &amp; video"/>
    <x v="3"/>
  </r>
  <r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x v="2"/>
    <x v="1"/>
    <s v="GBP"/>
    <n v="1417217166"/>
    <n v="1412029566"/>
    <b v="0"/>
    <n v="0"/>
    <b v="0"/>
    <s v="film &amp; video/drama"/>
    <n v="0"/>
    <e v="#DIV/0!"/>
    <s v="film &amp; video"/>
    <x v="3"/>
  </r>
  <r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x v="2"/>
    <x v="0"/>
    <s v="USD"/>
    <n v="1436544332"/>
    <n v="1431360332"/>
    <b v="0"/>
    <n v="0"/>
    <b v="0"/>
    <s v="film &amp; video/drama"/>
    <n v="0"/>
    <e v="#DIV/0!"/>
    <s v="film &amp; video"/>
    <x v="3"/>
  </r>
  <r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x v="2"/>
    <x v="0"/>
    <s v="USD"/>
    <n v="1472698702"/>
    <n v="1470106702"/>
    <b v="0"/>
    <n v="0"/>
    <b v="0"/>
    <s v="film &amp; video/drama"/>
    <n v="0"/>
    <e v="#DIV/0!"/>
    <s v="film &amp; video"/>
    <x v="3"/>
  </r>
  <r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x v="2"/>
    <x v="0"/>
    <s v="USD"/>
    <n v="1444337940"/>
    <n v="1441750564"/>
    <b v="0"/>
    <n v="0"/>
    <b v="0"/>
    <s v="film &amp; video/drama"/>
    <n v="0"/>
    <e v="#DIV/0!"/>
    <s v="film &amp; video"/>
    <x v="3"/>
  </r>
  <r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x v="2"/>
    <x v="0"/>
    <s v="USD"/>
    <n v="1470441983"/>
    <n v="1468627583"/>
    <b v="0"/>
    <n v="0"/>
    <b v="0"/>
    <s v="film &amp; video/drama"/>
    <n v="0"/>
    <e v="#DIV/0!"/>
    <s v="film &amp; video"/>
    <x v="3"/>
  </r>
  <r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x v="2"/>
    <x v="2"/>
    <s v="AUD"/>
    <n v="1418719967"/>
    <n v="1416127967"/>
    <b v="0"/>
    <n v="0"/>
    <b v="0"/>
    <s v="film &amp; video/drama"/>
    <n v="0"/>
    <e v="#DIV/0!"/>
    <s v="film &amp; video"/>
    <x v="3"/>
  </r>
  <r>
    <x v="2"/>
    <x v="0"/>
    <s v="USD"/>
    <n v="1436566135"/>
    <n v="1433974135"/>
    <b v="0"/>
    <n v="0"/>
    <b v="0"/>
    <s v="film &amp; video/drama"/>
    <n v="0"/>
    <e v="#DIV/0!"/>
    <s v="film &amp; video"/>
    <x v="3"/>
  </r>
  <r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x v="2"/>
    <x v="0"/>
    <s v="USD"/>
    <n v="1431702289"/>
    <n v="1426518289"/>
    <b v="0"/>
    <n v="1"/>
    <b v="0"/>
    <s v="film &amp; video/drama"/>
    <n v="0.02"/>
    <n v="100"/>
    <s v="film &amp; video"/>
    <x v="3"/>
  </r>
  <r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x v="2"/>
    <x v="0"/>
    <s v="USD"/>
    <n v="1427569564"/>
    <n v="1422389164"/>
    <b v="0"/>
    <n v="0"/>
    <b v="0"/>
    <s v="film &amp; video/drama"/>
    <n v="0"/>
    <e v="#DIV/0!"/>
    <s v="film &amp; video"/>
    <x v="3"/>
  </r>
  <r>
    <x v="2"/>
    <x v="0"/>
    <s v="USD"/>
    <n v="1427423940"/>
    <n v="1422383318"/>
    <b v="0"/>
    <n v="2"/>
    <b v="0"/>
    <s v="film &amp; video/drama"/>
    <n v="0.13"/>
    <n v="65"/>
    <s v="film &amp; video"/>
    <x v="3"/>
  </r>
  <r>
    <x v="2"/>
    <x v="0"/>
    <s v="USD"/>
    <n v="1463879100"/>
    <n v="1461287350"/>
    <b v="0"/>
    <n v="0"/>
    <b v="0"/>
    <s v="film &amp; video/drama"/>
    <n v="0"/>
    <e v="#DIV/0!"/>
    <s v="film &amp; video"/>
    <x v="3"/>
  </r>
  <r>
    <x v="2"/>
    <x v="2"/>
    <s v="AUD"/>
    <n v="1436506726"/>
    <n v="1431322726"/>
    <b v="0"/>
    <n v="0"/>
    <b v="0"/>
    <s v="film &amp; video/drama"/>
    <n v="0"/>
    <e v="#DIV/0!"/>
    <s v="film &amp; video"/>
    <x v="3"/>
  </r>
  <r>
    <x v="2"/>
    <x v="0"/>
    <s v="USD"/>
    <n v="1460153054"/>
    <n v="1457564654"/>
    <b v="0"/>
    <n v="0"/>
    <b v="0"/>
    <s v="film &amp; video/drama"/>
    <n v="0"/>
    <e v="#DIV/0!"/>
    <s v="film &amp; video"/>
    <x v="3"/>
  </r>
  <r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x v="2"/>
    <x v="0"/>
    <s v="USD"/>
    <n v="1436477241"/>
    <n v="1433885241"/>
    <b v="0"/>
    <n v="0"/>
    <b v="0"/>
    <s v="film &amp; video/drama"/>
    <n v="0"/>
    <e v="#DIV/0!"/>
    <s v="film &amp; video"/>
    <x v="3"/>
  </r>
  <r>
    <x v="2"/>
    <x v="1"/>
    <s v="GBP"/>
    <n v="1433176105"/>
    <n v="1427992105"/>
    <b v="0"/>
    <n v="0"/>
    <b v="0"/>
    <s v="film &amp; video/drama"/>
    <n v="0"/>
    <e v="#DIV/0!"/>
    <s v="film &amp; video"/>
    <x v="3"/>
  </r>
  <r>
    <x v="2"/>
    <x v="12"/>
    <s v="EUR"/>
    <n v="1455402297"/>
    <n v="1452810297"/>
    <b v="0"/>
    <n v="0"/>
    <b v="0"/>
    <s v="film &amp; video/drama"/>
    <n v="0"/>
    <e v="#DIV/0!"/>
    <s v="film &amp; video"/>
    <x v="3"/>
  </r>
  <r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x v="2"/>
    <x v="0"/>
    <s v="USD"/>
    <n v="1451775651"/>
    <n v="1449183651"/>
    <b v="0"/>
    <n v="0"/>
    <b v="0"/>
    <s v="film &amp; video/drama"/>
    <n v="0"/>
    <e v="#DIV/0!"/>
    <s v="film &amp; video"/>
    <x v="3"/>
  </r>
  <r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x v="2"/>
    <x v="0"/>
    <s v="USD"/>
    <n v="1475185972"/>
    <n v="1472593972"/>
    <b v="0"/>
    <n v="0"/>
    <b v="0"/>
    <s v="film &amp; video/drama"/>
    <n v="0"/>
    <e v="#DIV/0!"/>
    <s v="film &amp; video"/>
    <x v="3"/>
  </r>
  <r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x v="2"/>
    <x v="0"/>
    <s v="USD"/>
    <n v="1436478497"/>
    <n v="1433886497"/>
    <b v="0"/>
    <n v="0"/>
    <b v="0"/>
    <s v="film &amp; video/drama"/>
    <n v="0"/>
    <e v="#DIV/0!"/>
    <s v="film &amp; video"/>
    <x v="3"/>
  </r>
  <r>
    <x v="2"/>
    <x v="0"/>
    <s v="USD"/>
    <n v="1451952000"/>
    <n v="1447380099"/>
    <b v="0"/>
    <n v="0"/>
    <b v="0"/>
    <s v="film &amp; video/drama"/>
    <n v="0"/>
    <e v="#DIV/0!"/>
    <s v="film &amp; video"/>
    <x v="3"/>
  </r>
  <r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x v="2"/>
    <x v="0"/>
    <s v="USD"/>
    <n v="1483088400"/>
    <n v="1481324760"/>
    <b v="0"/>
    <n v="0"/>
    <b v="0"/>
    <s v="film &amp; video/drama"/>
    <n v="0"/>
    <e v="#DIV/0!"/>
    <s v="film &amp; video"/>
    <x v="3"/>
  </r>
  <r>
    <x v="2"/>
    <x v="2"/>
    <s v="AUD"/>
    <n v="1446984000"/>
    <n v="1445308730"/>
    <b v="0"/>
    <n v="5"/>
    <b v="0"/>
    <s v="film &amp; video/drama"/>
    <n v="0.25"/>
    <n v="50"/>
    <s v="film &amp; video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x v="2"/>
    <x v="0"/>
    <s v="USD"/>
    <n v="1458859153"/>
    <n v="1456270753"/>
    <b v="0"/>
    <n v="1"/>
    <b v="0"/>
    <s v="film &amp; video/animation"/>
    <n v="1E-3"/>
    <n v="5"/>
    <s v="film &amp; video"/>
    <x v="5"/>
  </r>
  <r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x v="2"/>
    <x v="5"/>
    <s v="CAD"/>
    <n v="1391991701"/>
    <n v="1389399701"/>
    <b v="0"/>
    <n v="2"/>
    <b v="0"/>
    <s v="film &amp; video/animation"/>
    <n v="1E-3"/>
    <n v="5"/>
    <s v="film &amp; video"/>
    <x v="5"/>
  </r>
  <r>
    <x v="2"/>
    <x v="0"/>
    <s v="USD"/>
    <n v="1329342361"/>
    <n v="1324158361"/>
    <b v="0"/>
    <n v="1"/>
    <b v="0"/>
    <s v="film &amp; video/animation"/>
    <n v="0.05"/>
    <n v="50"/>
    <s v="film &amp; video"/>
    <x v="5"/>
  </r>
  <r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x v="2"/>
    <x v="0"/>
    <s v="USD"/>
    <n v="1460644440"/>
    <n v="1458336690"/>
    <b v="0"/>
    <n v="1"/>
    <b v="0"/>
    <s v="film &amp; video/animation"/>
    <n v="1E-3"/>
    <n v="10"/>
    <s v="film &amp; video"/>
    <x v="5"/>
  </r>
  <r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x v="2"/>
    <x v="1"/>
    <s v="GBP"/>
    <n v="1435504170"/>
    <n v="1432912170"/>
    <b v="0"/>
    <n v="1"/>
    <b v="0"/>
    <s v="film &amp; video/animation"/>
    <n v="2E-3"/>
    <n v="10"/>
    <s v="film &amp; video"/>
    <x v="5"/>
  </r>
  <r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x v="2"/>
    <x v="0"/>
    <s v="USD"/>
    <n v="1365228982"/>
    <n v="1362640582"/>
    <b v="0"/>
    <n v="5"/>
    <b v="0"/>
    <s v="film &amp; video/animation"/>
    <n v="0.03"/>
    <n v="30"/>
    <s v="film &amp; video"/>
    <x v="5"/>
  </r>
  <r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x v="0"/>
    <x v="0"/>
    <s v="USD"/>
    <n v="1477976340"/>
    <n v="1475460819"/>
    <b v="0"/>
    <n v="56"/>
    <b v="1"/>
    <s v="theater/plays"/>
    <n v="1.0464"/>
    <n v="93.428571428571431"/>
    <s v="theater"/>
    <x v="6"/>
  </r>
  <r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x v="0"/>
    <x v="0"/>
    <s v="USD"/>
    <n v="1442805076"/>
    <n v="1440213076"/>
    <b v="0"/>
    <n v="84"/>
    <b v="1"/>
    <s v="theater/plays"/>
    <n v="1.206"/>
    <n v="71.785714285714292"/>
    <s v="theater"/>
    <x v="6"/>
  </r>
  <r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x v="0"/>
    <x v="0"/>
    <s v="USD"/>
    <n v="1410601041"/>
    <n v="1406713041"/>
    <b v="0"/>
    <n v="12"/>
    <b v="1"/>
    <s v="theater/plays"/>
    <n v="1"/>
    <n v="1000"/>
    <s v="theater"/>
    <x v="6"/>
  </r>
  <r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x v="0"/>
    <x v="0"/>
    <s v="USD"/>
    <n v="1487347500"/>
    <n v="1484715366"/>
    <b v="0"/>
    <n v="158"/>
    <b v="1"/>
    <s v="theater/plays"/>
    <n v="1.0085"/>
    <n v="63.829113924050631"/>
    <s v="theater"/>
    <x v="6"/>
  </r>
  <r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x v="0"/>
    <x v="0"/>
    <s v="USD"/>
    <n v="1481957940"/>
    <n v="1478050429"/>
    <b v="0"/>
    <n v="31"/>
    <b v="1"/>
    <s v="theater/plays"/>
    <n v="1"/>
    <n v="129.03225806451613"/>
    <s v="theater"/>
    <x v="6"/>
  </r>
  <r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x v="0"/>
    <x v="1"/>
    <s v="GBP"/>
    <n v="1463394365"/>
    <n v="1461320765"/>
    <b v="0"/>
    <n v="17"/>
    <b v="1"/>
    <s v="theater/plays"/>
    <n v="1.002"/>
    <n v="117.88235294117646"/>
    <s v="theater"/>
    <x v="6"/>
  </r>
  <r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x v="0"/>
    <x v="0"/>
    <s v="USD"/>
    <n v="1463166263"/>
    <n v="1460574263"/>
    <b v="0"/>
    <n v="60"/>
    <b v="1"/>
    <s v="theater/plays"/>
    <n v="3.0242"/>
    <n v="252.01666666666668"/>
    <s v="theater"/>
    <x v="6"/>
  </r>
  <r>
    <x v="0"/>
    <x v="1"/>
    <s v="GBP"/>
    <n v="1467681107"/>
    <n v="1465866707"/>
    <b v="0"/>
    <n v="20"/>
    <b v="1"/>
    <s v="theater/plays"/>
    <n v="1.00644"/>
    <n v="25.161000000000001"/>
    <s v="theater"/>
    <x v="6"/>
  </r>
  <r>
    <x v="2"/>
    <x v="0"/>
    <s v="USD"/>
    <n v="1423078606"/>
    <n v="1420486606"/>
    <b v="0"/>
    <n v="1"/>
    <b v="0"/>
    <s v="technology/web"/>
    <n v="6.666666666666667E-5"/>
    <n v="1"/>
    <s v="technology"/>
    <x v="7"/>
  </r>
  <r>
    <x v="2"/>
    <x v="0"/>
    <s v="USD"/>
    <n v="1446080834"/>
    <n v="1443488834"/>
    <b v="0"/>
    <n v="1"/>
    <b v="0"/>
    <s v="technology/web"/>
    <n v="5.5555555555555558E-3"/>
    <n v="25"/>
    <s v="technology"/>
    <x v="7"/>
  </r>
  <r>
    <x v="2"/>
    <x v="0"/>
    <s v="USD"/>
    <n v="1462293716"/>
    <n v="1457113316"/>
    <b v="0"/>
    <n v="1"/>
    <b v="0"/>
    <s v="technology/web"/>
    <n v="3.9999999999999998E-6"/>
    <n v="1"/>
    <s v="technology"/>
    <x v="7"/>
  </r>
  <r>
    <x v="2"/>
    <x v="2"/>
    <s v="AUD"/>
    <n v="1414807962"/>
    <n v="1412215962"/>
    <b v="0"/>
    <n v="2"/>
    <b v="0"/>
    <s v="technology/web"/>
    <n v="3.1818181818181819E-3"/>
    <n v="35"/>
    <s v="technology"/>
    <x v="7"/>
  </r>
  <r>
    <x v="2"/>
    <x v="0"/>
    <s v="USD"/>
    <n v="1467647160"/>
    <n v="1465055160"/>
    <b v="0"/>
    <n v="2"/>
    <b v="0"/>
    <s v="technology/web"/>
    <n v="1.2E-2"/>
    <n v="3"/>
    <s v="technology"/>
    <x v="7"/>
  </r>
  <r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x v="2"/>
    <x v="0"/>
    <s v="USD"/>
    <n v="1445097715"/>
    <n v="1441209715"/>
    <b v="0"/>
    <n v="2"/>
    <b v="0"/>
    <s v="technology/web"/>
    <n v="8.6666666666666663E-4"/>
    <n v="26"/>
    <s v="technology"/>
    <x v="7"/>
  </r>
  <r>
    <x v="2"/>
    <x v="1"/>
    <s v="GBP"/>
    <n v="1455122564"/>
    <n v="1452530564"/>
    <b v="0"/>
    <n v="0"/>
    <b v="0"/>
    <s v="technology/web"/>
    <n v="0"/>
    <e v="#DIV/0!"/>
    <s v="technology"/>
    <x v="7"/>
  </r>
  <r>
    <x v="2"/>
    <x v="1"/>
    <s v="GBP"/>
    <n v="1446154848"/>
    <n v="1443562848"/>
    <b v="0"/>
    <n v="1"/>
    <b v="0"/>
    <s v="technology/web"/>
    <n v="8.9999999999999998E-4"/>
    <n v="9"/>
    <s v="technology"/>
    <x v="7"/>
  </r>
  <r>
    <x v="2"/>
    <x v="1"/>
    <s v="GBP"/>
    <n v="1436368622"/>
    <n v="1433776622"/>
    <b v="0"/>
    <n v="8"/>
    <b v="0"/>
    <s v="technology/web"/>
    <n v="2.7199999999999998E-2"/>
    <n v="8.5"/>
    <s v="technology"/>
    <x v="7"/>
  </r>
  <r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x v="2"/>
    <x v="5"/>
    <s v="CAD"/>
    <n v="1452350896"/>
    <n v="1447166896"/>
    <b v="0"/>
    <n v="0"/>
    <b v="0"/>
    <s v="technology/web"/>
    <n v="0"/>
    <e v="#DIV/0!"/>
    <s v="technology"/>
    <x v="7"/>
  </r>
  <r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x v="2"/>
    <x v="1"/>
    <s v="GBP"/>
    <n v="1465720143"/>
    <n v="1463128143"/>
    <b v="0"/>
    <n v="0"/>
    <b v="0"/>
    <s v="technology/web"/>
    <n v="0"/>
    <e v="#DIV/0!"/>
    <s v="technology"/>
    <x v="7"/>
  </r>
  <r>
    <x v="2"/>
    <x v="0"/>
    <s v="USD"/>
    <n v="1452112717"/>
    <n v="1449520717"/>
    <b v="0"/>
    <n v="1"/>
    <b v="0"/>
    <s v="technology/web"/>
    <n v="2.5000000000000001E-2"/>
    <n v="200"/>
    <s v="technology"/>
    <x v="7"/>
  </r>
  <r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x v="2"/>
    <x v="0"/>
    <s v="USD"/>
    <n v="1427227905"/>
    <n v="1424639505"/>
    <b v="0"/>
    <n v="0"/>
    <b v="0"/>
    <s v="technology/web"/>
    <n v="0"/>
    <e v="#DIV/0!"/>
    <s v="technology"/>
    <x v="7"/>
  </r>
  <r>
    <x v="2"/>
    <x v="0"/>
    <s v="USD"/>
    <n v="1449989260"/>
    <n v="1447397260"/>
    <b v="0"/>
    <n v="1"/>
    <b v="0"/>
    <s v="technology/web"/>
    <n v="2.0833333333333335E-4"/>
    <n v="50"/>
    <s v="technology"/>
    <x v="7"/>
  </r>
  <r>
    <x v="2"/>
    <x v="5"/>
    <s v="CAD"/>
    <n v="1418841045"/>
    <n v="1416249045"/>
    <b v="0"/>
    <n v="3"/>
    <b v="0"/>
    <s v="technology/web"/>
    <n v="1.2E-4"/>
    <n v="4"/>
    <s v="technology"/>
    <x v="7"/>
  </r>
  <r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x v="2"/>
    <x v="9"/>
    <s v="EUR"/>
    <n v="1482052815"/>
    <n v="1479460815"/>
    <b v="0"/>
    <n v="0"/>
    <b v="0"/>
    <s v="technology/web"/>
    <n v="0"/>
    <e v="#DIV/0!"/>
    <s v="technology"/>
    <x v="7"/>
  </r>
  <r>
    <x v="2"/>
    <x v="2"/>
    <s v="AUD"/>
    <n v="1424137247"/>
    <n v="1421545247"/>
    <b v="0"/>
    <n v="2"/>
    <b v="0"/>
    <s v="technology/web"/>
    <n v="9.0666666666666662E-4"/>
    <n v="34"/>
    <s v="technology"/>
    <x v="7"/>
  </r>
  <r>
    <x v="2"/>
    <x v="6"/>
    <s v="EUR"/>
    <n v="1457822275"/>
    <n v="1455230275"/>
    <b v="0"/>
    <n v="1"/>
    <b v="0"/>
    <s v="technology/web"/>
    <n v="5.5555555555555558E-5"/>
    <n v="1"/>
    <s v="technology"/>
    <x v="7"/>
  </r>
  <r>
    <x v="2"/>
    <x v="1"/>
    <s v="GBP"/>
    <n v="1436554249"/>
    <n v="1433962249"/>
    <b v="0"/>
    <n v="0"/>
    <b v="0"/>
    <s v="technology/web"/>
    <n v="0"/>
    <e v="#DIV/0!"/>
    <s v="technology"/>
    <x v="7"/>
  </r>
  <r>
    <x v="2"/>
    <x v="0"/>
    <s v="USD"/>
    <n v="1468513533"/>
    <n v="1465921533"/>
    <b v="0"/>
    <n v="1"/>
    <b v="0"/>
    <s v="technology/web"/>
    <n v="2.0000000000000001E-4"/>
    <n v="1"/>
    <s v="technology"/>
    <x v="7"/>
  </r>
  <r>
    <x v="2"/>
    <x v="0"/>
    <s v="USD"/>
    <n v="1420143194"/>
    <n v="1417551194"/>
    <b v="0"/>
    <n v="0"/>
    <b v="0"/>
    <s v="technology/web"/>
    <n v="0"/>
    <e v="#DIV/0!"/>
    <s v="technology"/>
    <x v="7"/>
  </r>
  <r>
    <x v="2"/>
    <x v="4"/>
    <s v="NZD"/>
    <n v="1452942000"/>
    <n v="1449785223"/>
    <b v="0"/>
    <n v="5"/>
    <b v="0"/>
    <s v="technology/web"/>
    <n v="0.01"/>
    <n v="49"/>
    <s v="technology"/>
    <x v="7"/>
  </r>
  <r>
    <x v="2"/>
    <x v="5"/>
    <s v="CAD"/>
    <n v="1451679612"/>
    <n v="1449087612"/>
    <b v="0"/>
    <n v="1"/>
    <b v="0"/>
    <s v="technology/web"/>
    <n v="8.0000000000000002E-3"/>
    <n v="20"/>
    <s v="technology"/>
    <x v="7"/>
  </r>
  <r>
    <x v="2"/>
    <x v="0"/>
    <s v="USD"/>
    <n v="1455822569"/>
    <n v="1453230569"/>
    <b v="0"/>
    <n v="1"/>
    <b v="0"/>
    <s v="technology/web"/>
    <n v="1.6705882352941177E-3"/>
    <n v="142"/>
    <s v="technology"/>
    <x v="7"/>
  </r>
  <r>
    <x v="2"/>
    <x v="0"/>
    <s v="USD"/>
    <n v="1437969540"/>
    <n v="1436297723"/>
    <b v="0"/>
    <n v="2"/>
    <b v="0"/>
    <s v="technology/web"/>
    <n v="4.2399999999999998E-3"/>
    <n v="53"/>
    <s v="technology"/>
    <x v="7"/>
  </r>
  <r>
    <x v="2"/>
    <x v="0"/>
    <s v="USD"/>
    <n v="1446660688"/>
    <n v="1444065088"/>
    <b v="0"/>
    <n v="0"/>
    <b v="0"/>
    <s v="technology/web"/>
    <n v="0"/>
    <e v="#DIV/0!"/>
    <s v="technology"/>
    <x v="7"/>
  </r>
  <r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x v="2"/>
    <x v="1"/>
    <s v="GBP"/>
    <n v="1476873507"/>
    <n v="1474281507"/>
    <b v="0"/>
    <n v="4"/>
    <b v="0"/>
    <s v="technology/web"/>
    <n v="7.1556350626118068E-3"/>
    <n v="20"/>
    <s v="technology"/>
    <x v="7"/>
  </r>
  <r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x v="2"/>
    <x v="0"/>
    <s v="USD"/>
    <n v="1427537952"/>
    <n v="1422357552"/>
    <b v="0"/>
    <n v="1"/>
    <b v="0"/>
    <s v="technology/web"/>
    <n v="1.2500000000000001E-5"/>
    <n v="1"/>
    <s v="technology"/>
    <x v="7"/>
  </r>
  <r>
    <x v="2"/>
    <x v="0"/>
    <s v="USD"/>
    <n v="1463753302"/>
    <n v="1458569302"/>
    <b v="0"/>
    <n v="1"/>
    <b v="0"/>
    <s v="technology/web"/>
    <n v="2E-3"/>
    <n v="10"/>
    <s v="technology"/>
    <x v="7"/>
  </r>
  <r>
    <x v="2"/>
    <x v="1"/>
    <s v="GBP"/>
    <n v="1441633993"/>
    <n v="1439560393"/>
    <b v="0"/>
    <n v="7"/>
    <b v="0"/>
    <s v="technology/web"/>
    <n v="1.12E-4"/>
    <n v="2"/>
    <s v="technology"/>
    <x v="7"/>
  </r>
  <r>
    <x v="2"/>
    <x v="0"/>
    <s v="USD"/>
    <n v="1419539223"/>
    <n v="1416947223"/>
    <b v="0"/>
    <n v="5"/>
    <b v="0"/>
    <s v="technology/web"/>
    <n v="1.4583333333333334E-2"/>
    <n v="35"/>
    <s v="technology"/>
    <x v="7"/>
  </r>
  <r>
    <x v="2"/>
    <x v="0"/>
    <s v="USD"/>
    <n v="1474580867"/>
    <n v="1471988867"/>
    <b v="0"/>
    <n v="1"/>
    <b v="0"/>
    <s v="technology/web"/>
    <n v="3.3333333333333332E-4"/>
    <n v="1"/>
    <s v="technology"/>
    <x v="7"/>
  </r>
  <r>
    <x v="2"/>
    <x v="0"/>
    <s v="USD"/>
    <n v="1438474704"/>
    <n v="1435882704"/>
    <b v="0"/>
    <n v="0"/>
    <b v="0"/>
    <s v="technology/web"/>
    <n v="0"/>
    <e v="#DIV/0!"/>
    <s v="technology"/>
    <x v="7"/>
  </r>
  <r>
    <x v="2"/>
    <x v="0"/>
    <s v="USD"/>
    <n v="1426442400"/>
    <n v="1424454319"/>
    <b v="0"/>
    <n v="0"/>
    <b v="0"/>
    <s v="technology/web"/>
    <n v="0"/>
    <e v="#DIV/0!"/>
    <s v="technology"/>
    <x v="7"/>
  </r>
  <r>
    <x v="2"/>
    <x v="0"/>
    <s v="USD"/>
    <n v="1426800687"/>
    <n v="1424212287"/>
    <b v="0"/>
    <n v="1"/>
    <b v="0"/>
    <s v="technology/web"/>
    <n v="1.1111111111111112E-4"/>
    <n v="1"/>
    <s v="technology"/>
    <x v="7"/>
  </r>
  <r>
    <x v="2"/>
    <x v="0"/>
    <s v="USD"/>
    <n v="1426522316"/>
    <n v="1423933916"/>
    <b v="0"/>
    <n v="2"/>
    <b v="0"/>
    <s v="technology/web"/>
    <n v="0.01"/>
    <n v="5"/>
    <s v="technology"/>
    <x v="7"/>
  </r>
  <r>
    <x v="2"/>
    <x v="1"/>
    <s v="GBP"/>
    <n v="1448928000"/>
    <n v="1444123377"/>
    <b v="0"/>
    <n v="0"/>
    <b v="0"/>
    <s v="technology/web"/>
    <n v="0"/>
    <e v="#DIV/0!"/>
    <s v="technology"/>
    <x v="7"/>
  </r>
  <r>
    <x v="2"/>
    <x v="0"/>
    <s v="USD"/>
    <n v="1424032207"/>
    <n v="1421440207"/>
    <b v="0"/>
    <n v="4"/>
    <b v="0"/>
    <s v="technology/web"/>
    <n v="5.5999999999999999E-3"/>
    <n v="14"/>
    <s v="technology"/>
    <x v="7"/>
  </r>
  <r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x v="2"/>
    <x v="0"/>
    <s v="USD"/>
    <n v="1436366699"/>
    <n v="1435070699"/>
    <b v="0"/>
    <n v="1"/>
    <b v="0"/>
    <s v="technology/web"/>
    <n v="1.3333333333333334E-4"/>
    <n v="1"/>
    <s v="technology"/>
    <x v="7"/>
  </r>
  <r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x v="2"/>
    <x v="0"/>
    <s v="USD"/>
    <n v="1417584860"/>
    <n v="1414992860"/>
    <b v="0"/>
    <n v="1"/>
    <b v="0"/>
    <s v="technology/web"/>
    <n v="3.3333333333333333E-2"/>
    <n v="250"/>
    <s v="technology"/>
    <x v="7"/>
  </r>
  <r>
    <x v="2"/>
    <x v="1"/>
    <s v="GBP"/>
    <n v="1428333345"/>
    <n v="1425744945"/>
    <b v="0"/>
    <n v="7"/>
    <b v="0"/>
    <s v="technology/web"/>
    <n v="0.23"/>
    <n v="16.428571428571427"/>
    <s v="technology"/>
    <x v="7"/>
  </r>
  <r>
    <x v="2"/>
    <x v="0"/>
    <s v="USD"/>
    <n v="1460832206"/>
    <n v="1458240206"/>
    <b v="0"/>
    <n v="2"/>
    <b v="0"/>
    <s v="technology/web"/>
    <n v="1.0399999999999999E-3"/>
    <n v="13"/>
    <s v="technology"/>
    <x v="7"/>
  </r>
  <r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x v="2"/>
    <x v="0"/>
    <s v="USD"/>
    <n v="1478122292"/>
    <n v="1475530292"/>
    <b v="0"/>
    <n v="2"/>
    <b v="0"/>
    <s v="technology/web"/>
    <n v="2.9999999999999997E-4"/>
    <n v="3"/>
    <s v="technology"/>
    <x v="7"/>
  </r>
  <r>
    <x v="2"/>
    <x v="0"/>
    <s v="USD"/>
    <n v="1469980800"/>
    <n v="1466787335"/>
    <b v="0"/>
    <n v="2"/>
    <b v="0"/>
    <s v="technology/web"/>
    <n v="2.6666666666666666E-3"/>
    <n v="10"/>
    <s v="technology"/>
    <x v="7"/>
  </r>
  <r>
    <x v="2"/>
    <x v="0"/>
    <s v="USD"/>
    <n v="1417737781"/>
    <n v="1415145781"/>
    <b v="0"/>
    <n v="7"/>
    <b v="0"/>
    <s v="technology/web"/>
    <n v="0.34"/>
    <n v="121.42857142857143"/>
    <s v="technology"/>
    <x v="7"/>
  </r>
  <r>
    <x v="2"/>
    <x v="0"/>
    <s v="USD"/>
    <n v="1425827760"/>
    <n v="1423769402"/>
    <b v="0"/>
    <n v="2"/>
    <b v="0"/>
    <s v="technology/web"/>
    <n v="6.2E-4"/>
    <n v="15.5"/>
    <s v="technology"/>
    <x v="7"/>
  </r>
  <r>
    <x v="1"/>
    <x v="0"/>
    <s v="USD"/>
    <n v="1431198562"/>
    <n v="1426014562"/>
    <b v="0"/>
    <n v="1"/>
    <b v="0"/>
    <s v="technology/web"/>
    <n v="0.02"/>
    <n v="100"/>
    <s v="technology"/>
    <x v="7"/>
  </r>
  <r>
    <x v="1"/>
    <x v="5"/>
    <s v="CAD"/>
    <n v="1419626139"/>
    <n v="1417034139"/>
    <b v="0"/>
    <n v="6"/>
    <b v="0"/>
    <s v="technology/web"/>
    <n v="1.4E-2"/>
    <n v="23.333333333333332"/>
    <s v="technology"/>
    <x v="7"/>
  </r>
  <r>
    <x v="1"/>
    <x v="0"/>
    <s v="USD"/>
    <n v="1434654215"/>
    <n v="1432062215"/>
    <b v="0"/>
    <n v="0"/>
    <b v="0"/>
    <s v="technology/web"/>
    <n v="0"/>
    <e v="#DIV/0!"/>
    <s v="technology"/>
    <x v="7"/>
  </r>
  <r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x v="1"/>
    <x v="0"/>
    <s v="USD"/>
    <n v="1409187056"/>
    <n v="1406595056"/>
    <b v="0"/>
    <n v="0"/>
    <b v="0"/>
    <s v="technology/web"/>
    <n v="0"/>
    <e v="#DIV/0!"/>
    <s v="technology"/>
    <x v="7"/>
  </r>
  <r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x v="1"/>
    <x v="9"/>
    <s v="EUR"/>
    <n v="1432479600"/>
    <n v="1428507409"/>
    <b v="0"/>
    <n v="1"/>
    <b v="0"/>
    <s v="technology/web"/>
    <n v="2E-3"/>
    <n v="10"/>
    <s v="technology"/>
    <x v="7"/>
  </r>
  <r>
    <x v="1"/>
    <x v="0"/>
    <s v="USD"/>
    <n v="1448225336"/>
    <n v="1445629736"/>
    <b v="0"/>
    <n v="0"/>
    <b v="0"/>
    <s v="technology/web"/>
    <n v="0"/>
    <e v="#DIV/0!"/>
    <s v="technology"/>
    <x v="7"/>
  </r>
  <r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x v="1"/>
    <x v="1"/>
    <s v="GBP"/>
    <n v="1448761744"/>
    <n v="1446166144"/>
    <b v="0"/>
    <n v="1"/>
    <b v="0"/>
    <s v="technology/web"/>
    <n v="6.41025641025641E-3"/>
    <n v="5"/>
    <s v="technology"/>
    <x v="7"/>
  </r>
  <r>
    <x v="1"/>
    <x v="0"/>
    <s v="USD"/>
    <n v="1429732586"/>
    <n v="1427140586"/>
    <b v="0"/>
    <n v="0"/>
    <b v="0"/>
    <s v="technology/web"/>
    <n v="0"/>
    <e v="#DIV/0!"/>
    <s v="technology"/>
    <x v="7"/>
  </r>
  <r>
    <x v="1"/>
    <x v="6"/>
    <s v="EUR"/>
    <n v="1453210037"/>
    <n v="1448026037"/>
    <b v="0"/>
    <n v="0"/>
    <b v="0"/>
    <s v="technology/web"/>
    <n v="0"/>
    <e v="#DIV/0!"/>
    <s v="technology"/>
    <x v="7"/>
  </r>
  <r>
    <x v="1"/>
    <x v="13"/>
    <s v="EUR"/>
    <n v="1472777146"/>
    <n v="1470185146"/>
    <b v="0"/>
    <n v="0"/>
    <b v="0"/>
    <s v="technology/web"/>
    <n v="0"/>
    <e v="#DIV/0!"/>
    <s v="technology"/>
    <x v="7"/>
  </r>
  <r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x v="1"/>
    <x v="0"/>
    <s v="USD"/>
    <n v="1466731740"/>
    <n v="1464139740"/>
    <b v="0"/>
    <n v="0"/>
    <b v="0"/>
    <s v="technology/web"/>
    <n v="0"/>
    <e v="#DIV/0!"/>
    <s v="technology"/>
    <x v="7"/>
  </r>
  <r>
    <x v="1"/>
    <x v="4"/>
    <s v="NZD"/>
    <n v="1443149759"/>
    <n v="1440557759"/>
    <b v="0"/>
    <n v="0"/>
    <b v="0"/>
    <s v="technology/web"/>
    <n v="0"/>
    <e v="#DIV/0!"/>
    <s v="technology"/>
    <x v="7"/>
  </r>
  <r>
    <x v="1"/>
    <x v="6"/>
    <s v="EUR"/>
    <n v="1488013307"/>
    <n v="1485421307"/>
    <b v="0"/>
    <n v="0"/>
    <b v="0"/>
    <s v="technology/web"/>
    <n v="0"/>
    <e v="#DIV/0!"/>
    <s v="technology"/>
    <x v="7"/>
  </r>
  <r>
    <x v="1"/>
    <x v="1"/>
    <s v="GBP"/>
    <n v="1431072843"/>
    <n v="1427184843"/>
    <b v="0"/>
    <n v="3"/>
    <b v="0"/>
    <s v="technology/web"/>
    <n v="0.03"/>
    <n v="20"/>
    <s v="technology"/>
    <x v="7"/>
  </r>
  <r>
    <x v="1"/>
    <x v="0"/>
    <s v="USD"/>
    <n v="1449689203"/>
    <n v="1447097203"/>
    <b v="0"/>
    <n v="0"/>
    <b v="0"/>
    <s v="technology/web"/>
    <n v="0"/>
    <e v="#DIV/0!"/>
    <s v="technology"/>
    <x v="7"/>
  </r>
  <r>
    <x v="1"/>
    <x v="0"/>
    <s v="USD"/>
    <n v="1416933390"/>
    <n v="1411745790"/>
    <b v="0"/>
    <n v="1"/>
    <b v="0"/>
    <s v="technology/web"/>
    <n v="3.9999999999999998E-7"/>
    <n v="1"/>
    <s v="technology"/>
    <x v="7"/>
  </r>
  <r>
    <x v="1"/>
    <x v="5"/>
    <s v="CAD"/>
    <n v="1408986738"/>
    <n v="1405098738"/>
    <b v="0"/>
    <n v="1"/>
    <b v="0"/>
    <s v="technology/web"/>
    <n v="0.01"/>
    <n v="300"/>
    <s v="technology"/>
    <x v="7"/>
  </r>
  <r>
    <x v="1"/>
    <x v="0"/>
    <s v="USD"/>
    <n v="1467934937"/>
    <n v="1465342937"/>
    <b v="0"/>
    <n v="3"/>
    <b v="0"/>
    <s v="technology/web"/>
    <n v="1.044E-2"/>
    <n v="87"/>
    <s v="technology"/>
    <x v="7"/>
  </r>
  <r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x v="1"/>
    <x v="2"/>
    <s v="AUD"/>
    <n v="1432771997"/>
    <n v="1430179997"/>
    <b v="0"/>
    <n v="0"/>
    <b v="0"/>
    <s v="technology/web"/>
    <n v="0"/>
    <e v="#DIV/0!"/>
    <s v="technology"/>
    <x v="7"/>
  </r>
  <r>
    <x v="1"/>
    <x v="0"/>
    <s v="USD"/>
    <n v="1431647041"/>
    <n v="1429055041"/>
    <b v="0"/>
    <n v="0"/>
    <b v="0"/>
    <s v="technology/web"/>
    <n v="0"/>
    <e v="#DIV/0!"/>
    <s v="technology"/>
    <x v="7"/>
  </r>
  <r>
    <x v="1"/>
    <x v="5"/>
    <s v="CAD"/>
    <n v="1490560177"/>
    <n v="1487971777"/>
    <b v="0"/>
    <n v="0"/>
    <b v="0"/>
    <s v="technology/web"/>
    <n v="0"/>
    <e v="#DIV/0!"/>
    <s v="technology"/>
    <x v="7"/>
  </r>
  <r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x v="1"/>
    <x v="11"/>
    <s v="SEK"/>
    <n v="1457996400"/>
    <n v="1452842511"/>
    <b v="0"/>
    <n v="1"/>
    <b v="0"/>
    <s v="technology/web"/>
    <n v="2.0000000000000001E-4"/>
    <n v="90"/>
    <s v="technology"/>
    <x v="7"/>
  </r>
  <r>
    <x v="1"/>
    <x v="0"/>
    <s v="USD"/>
    <n v="1405269457"/>
    <n v="1402677457"/>
    <b v="0"/>
    <n v="0"/>
    <b v="0"/>
    <s v="technology/web"/>
    <n v="0"/>
    <e v="#DIV/0!"/>
    <s v="technology"/>
    <x v="7"/>
  </r>
  <r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x v="1"/>
    <x v="0"/>
    <s v="USD"/>
    <n v="1441516200"/>
    <n v="1438959121"/>
    <b v="0"/>
    <n v="1"/>
    <b v="0"/>
    <s v="technology/web"/>
    <n v="8.3340278356529708E-4"/>
    <n v="10"/>
    <s v="technology"/>
    <x v="7"/>
  </r>
  <r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x v="1"/>
    <x v="9"/>
    <s v="EUR"/>
    <n v="1448470165"/>
    <n v="1445874565"/>
    <b v="0"/>
    <n v="0"/>
    <b v="0"/>
    <s v="technology/web"/>
    <n v="0"/>
    <e v="#DIV/0!"/>
    <s v="technology"/>
    <x v="7"/>
  </r>
  <r>
    <x v="1"/>
    <x v="0"/>
    <s v="USD"/>
    <n v="1466204400"/>
    <n v="1463469062"/>
    <b v="0"/>
    <n v="25"/>
    <b v="0"/>
    <s v="technology/web"/>
    <n v="0.1245"/>
    <n v="49.8"/>
    <s v="technology"/>
    <x v="7"/>
  </r>
  <r>
    <x v="1"/>
    <x v="0"/>
    <s v="USD"/>
    <n v="1424989029"/>
    <n v="1422397029"/>
    <b v="0"/>
    <n v="1"/>
    <b v="0"/>
    <s v="technology/web"/>
    <n v="2.0000000000000001E-4"/>
    <n v="1"/>
    <s v="technology"/>
    <x v="7"/>
  </r>
  <r>
    <x v="1"/>
    <x v="0"/>
    <s v="USD"/>
    <n v="1428804762"/>
    <n v="1426212762"/>
    <b v="0"/>
    <n v="1"/>
    <b v="0"/>
    <s v="technology/web"/>
    <n v="8.0000000000000007E-5"/>
    <n v="2"/>
    <s v="technology"/>
    <x v="7"/>
  </r>
  <r>
    <x v="1"/>
    <x v="1"/>
    <s v="GBP"/>
    <n v="1433587620"/>
    <n v="1430996150"/>
    <b v="0"/>
    <n v="1"/>
    <b v="0"/>
    <s v="technology/web"/>
    <n v="2E-3"/>
    <n v="4"/>
    <s v="technology"/>
    <x v="7"/>
  </r>
  <r>
    <x v="1"/>
    <x v="1"/>
    <s v="GBP"/>
    <n v="1488063840"/>
    <n v="1485558318"/>
    <b v="0"/>
    <n v="0"/>
    <b v="0"/>
    <s v="technology/web"/>
    <n v="0"/>
    <e v="#DIV/0!"/>
    <s v="technology"/>
    <x v="7"/>
  </r>
  <r>
    <x v="1"/>
    <x v="12"/>
    <s v="EUR"/>
    <n v="1490447662"/>
    <n v="1485267262"/>
    <b v="0"/>
    <n v="6"/>
    <b v="0"/>
    <s v="technology/web"/>
    <n v="9.0000000000000006E-5"/>
    <n v="3"/>
    <s v="technology"/>
    <x v="7"/>
  </r>
  <r>
    <x v="1"/>
    <x v="0"/>
    <s v="USD"/>
    <n v="1413208795"/>
    <n v="1408024795"/>
    <b v="0"/>
    <n v="1"/>
    <b v="0"/>
    <s v="technology/web"/>
    <n v="9.9999999999999995E-7"/>
    <n v="1"/>
    <s v="technology"/>
    <x v="7"/>
  </r>
  <r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x v="2"/>
    <x v="0"/>
    <s v="USD"/>
    <n v="1489512122"/>
    <n v="1486923722"/>
    <b v="0"/>
    <n v="4"/>
    <b v="0"/>
    <s v="technology/wearables"/>
    <n v="1.06E-3"/>
    <n v="13.25"/>
    <s v="technology"/>
    <x v="8"/>
  </r>
  <r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x v="2"/>
    <x v="13"/>
    <s v="EUR"/>
    <n v="1438618170"/>
    <n v="1436026170"/>
    <b v="0"/>
    <n v="0"/>
    <b v="0"/>
    <s v="technology/wearables"/>
    <n v="0"/>
    <e v="#DIV/0!"/>
    <s v="technology"/>
    <x v="8"/>
  </r>
  <r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x v="2"/>
    <x v="3"/>
    <s v="EUR"/>
    <n v="1481740740"/>
    <n v="1478130783"/>
    <b v="0"/>
    <n v="0"/>
    <b v="0"/>
    <s v="technology/wearables"/>
    <n v="0"/>
    <e v="#DIV/0!"/>
    <s v="technology"/>
    <x v="8"/>
  </r>
  <r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x v="2"/>
    <x v="5"/>
    <s v="CAD"/>
    <n v="1408495440"/>
    <n v="1405640302"/>
    <b v="0"/>
    <n v="0"/>
    <b v="0"/>
    <s v="technology/wearables"/>
    <n v="0"/>
    <e v="#DIV/0!"/>
    <s v="technology"/>
    <x v="8"/>
  </r>
  <r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x v="0"/>
    <x v="0"/>
    <s v="USD"/>
    <n v="1348028861"/>
    <n v="1342844861"/>
    <b v="0"/>
    <n v="120"/>
    <b v="1"/>
    <s v="publishing/nonfiction"/>
    <n v="1.3065"/>
    <n v="43.55"/>
    <s v="publishing"/>
    <x v="9"/>
  </r>
  <r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x v="2"/>
    <x v="0"/>
    <s v="USD"/>
    <n v="1480188013"/>
    <n v="1477592413"/>
    <b v="0"/>
    <n v="0"/>
    <b v="0"/>
    <s v="publishing/fiction"/>
    <n v="0"/>
    <e v="#DIV/0!"/>
    <s v="publishing"/>
    <x v="10"/>
  </r>
  <r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x v="2"/>
    <x v="14"/>
    <s v="MXN"/>
    <n v="1480831200"/>
    <n v="1479328570"/>
    <b v="0"/>
    <n v="0"/>
    <b v="0"/>
    <s v="publishing/fiction"/>
    <n v="0"/>
    <e v="#DIV/0!"/>
    <s v="publishing"/>
    <x v="10"/>
  </r>
  <r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x v="2"/>
    <x v="0"/>
    <s v="USD"/>
    <n v="1441858161"/>
    <n v="1439266161"/>
    <b v="0"/>
    <n v="0"/>
    <b v="0"/>
    <s v="publishing/fiction"/>
    <n v="0"/>
    <e v="#DIV/0!"/>
    <s v="publishing"/>
    <x v="10"/>
  </r>
  <r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x v="2"/>
    <x v="5"/>
    <s v="CAD"/>
    <n v="1424112483"/>
    <n v="1421520483"/>
    <b v="0"/>
    <n v="0"/>
    <b v="0"/>
    <s v="publishing/fiction"/>
    <n v="0"/>
    <e v="#DIV/0!"/>
    <s v="publishing"/>
    <x v="10"/>
  </r>
  <r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x v="2"/>
    <x v="0"/>
    <s v="USD"/>
    <n v="1387169890"/>
    <n v="1384577890"/>
    <b v="0"/>
    <n v="0"/>
    <b v="0"/>
    <s v="publishing/fiction"/>
    <n v="0"/>
    <e v="#DIV/0!"/>
    <s v="publishing"/>
    <x v="10"/>
  </r>
  <r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x v="2"/>
    <x v="0"/>
    <s v="USD"/>
    <n v="1361750369"/>
    <n v="1358294369"/>
    <b v="0"/>
    <n v="0"/>
    <b v="0"/>
    <s v="publishing/fiction"/>
    <n v="0"/>
    <e v="#DIV/0!"/>
    <s v="publishing"/>
    <x v="10"/>
  </r>
  <r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x v="0"/>
    <x v="0"/>
    <s v="USD"/>
    <n v="1304439025"/>
    <n v="1301847025"/>
    <b v="0"/>
    <n v="27"/>
    <b v="1"/>
    <s v="music/rock"/>
    <n v="1.04"/>
    <n v="38.518518518518519"/>
    <s v="music"/>
    <x v="11"/>
  </r>
  <r>
    <x v="0"/>
    <x v="0"/>
    <s v="USD"/>
    <n v="1370649674"/>
    <n v="1368057674"/>
    <b v="0"/>
    <n v="25"/>
    <b v="1"/>
    <s v="music/rock"/>
    <n v="1.3315375"/>
    <n v="42.609200000000001"/>
    <s v="music"/>
    <x v="11"/>
  </r>
  <r>
    <x v="0"/>
    <x v="0"/>
    <s v="USD"/>
    <n v="1345918302"/>
    <n v="1343326302"/>
    <b v="0"/>
    <n v="14"/>
    <b v="1"/>
    <s v="music/rock"/>
    <n v="1"/>
    <n v="50"/>
    <s v="music"/>
    <x v="11"/>
  </r>
  <r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x v="0"/>
    <x v="0"/>
    <s v="USD"/>
    <n v="1395023719"/>
    <n v="1391571319"/>
    <b v="0"/>
    <n v="10"/>
    <b v="1"/>
    <s v="music/rock"/>
    <n v="1.0249999999999999"/>
    <n v="102.5"/>
    <s v="music"/>
    <x v="11"/>
  </r>
  <r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x v="0"/>
    <x v="0"/>
    <s v="USD"/>
    <n v="1341633540"/>
    <n v="1338336588"/>
    <b v="0"/>
    <n v="34"/>
    <b v="1"/>
    <s v="music/rock"/>
    <n v="2.03505"/>
    <n v="59.85441176470588"/>
    <s v="music"/>
    <x v="11"/>
  </r>
  <r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x v="0"/>
    <x v="0"/>
    <s v="USD"/>
    <n v="1359680939"/>
    <n v="1357088939"/>
    <b v="0"/>
    <n v="156"/>
    <b v="1"/>
    <s v="music/rock"/>
    <n v="1.443746"/>
    <n v="92.547820512820508"/>
    <s v="music"/>
    <x v="11"/>
  </r>
  <r>
    <x v="0"/>
    <x v="0"/>
    <s v="USD"/>
    <n v="1384322340"/>
    <n v="1381430646"/>
    <b v="0"/>
    <n v="128"/>
    <b v="1"/>
    <s v="music/rock"/>
    <n v="1.0386666666666666"/>
    <n v="60.859375"/>
    <s v="music"/>
    <x v="11"/>
  </r>
  <r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x v="0"/>
    <x v="0"/>
    <s v="USD"/>
    <n v="1335542446"/>
    <n v="1332950446"/>
    <b v="0"/>
    <n v="28"/>
    <b v="1"/>
    <s v="music/rock"/>
    <n v="1.0002"/>
    <n v="178.60714285714286"/>
    <s v="music"/>
    <x v="11"/>
  </r>
  <r>
    <x v="0"/>
    <x v="1"/>
    <s v="GBP"/>
    <n v="1410431054"/>
    <n v="1407839054"/>
    <b v="0"/>
    <n v="56"/>
    <b v="1"/>
    <s v="music/rock"/>
    <n v="1.5213333333333334"/>
    <n v="40.75"/>
    <s v="music"/>
    <x v="11"/>
  </r>
  <r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x v="0"/>
    <x v="0"/>
    <s v="USD"/>
    <n v="1311393540"/>
    <n v="1309919526"/>
    <b v="0"/>
    <n v="18"/>
    <b v="1"/>
    <s v="music/rock"/>
    <n v="1"/>
    <n v="305.55555555555554"/>
    <s v="music"/>
    <x v="11"/>
  </r>
  <r>
    <x v="0"/>
    <x v="0"/>
    <s v="USD"/>
    <n v="1310857200"/>
    <n v="1306525512"/>
    <b v="0"/>
    <n v="54"/>
    <b v="1"/>
    <s v="music/rock"/>
    <n v="1.05"/>
    <n v="58.333333333333336"/>
    <s v="music"/>
    <x v="11"/>
  </r>
  <r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x v="0"/>
    <x v="0"/>
    <s v="USD"/>
    <n v="1488333600"/>
    <n v="1485270311"/>
    <b v="0"/>
    <n v="57"/>
    <b v="1"/>
    <s v="music/rock"/>
    <n v="1.05125"/>
    <n v="73.771929824561397"/>
    <s v="music"/>
    <x v="11"/>
  </r>
  <r>
    <x v="0"/>
    <x v="5"/>
    <s v="CAD"/>
    <n v="1419224340"/>
    <n v="1416363886"/>
    <b v="0"/>
    <n v="43"/>
    <b v="1"/>
    <s v="music/rock"/>
    <n v="1"/>
    <n v="104.65116279069767"/>
    <s v="music"/>
    <x v="11"/>
  </r>
  <r>
    <x v="0"/>
    <x v="0"/>
    <s v="USD"/>
    <n v="1390161630"/>
    <n v="1387569630"/>
    <b v="0"/>
    <n v="52"/>
    <b v="1"/>
    <s v="music/rock"/>
    <n v="1.03775"/>
    <n v="79.82692307692308"/>
    <s v="music"/>
    <x v="11"/>
  </r>
  <r>
    <x v="0"/>
    <x v="0"/>
    <s v="USD"/>
    <n v="1346462462"/>
    <n v="1343870462"/>
    <b v="0"/>
    <n v="27"/>
    <b v="1"/>
    <s v="music/rock"/>
    <n v="1.05"/>
    <n v="58.333333333333336"/>
    <s v="music"/>
    <x v="11"/>
  </r>
  <r>
    <x v="0"/>
    <x v="0"/>
    <s v="USD"/>
    <n v="1373475120"/>
    <n v="1371569202"/>
    <b v="0"/>
    <n v="12"/>
    <b v="1"/>
    <s v="music/rock"/>
    <n v="1.04"/>
    <n v="86.666666666666671"/>
    <s v="music"/>
    <x v="11"/>
  </r>
  <r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x v="0"/>
    <x v="0"/>
    <s v="USD"/>
    <n v="1342825365"/>
    <n v="1340233365"/>
    <b v="0"/>
    <n v="96"/>
    <b v="1"/>
    <s v="music/rock"/>
    <n v="1.59996"/>
    <n v="24.999375000000001"/>
    <s v="music"/>
    <x v="11"/>
  </r>
  <r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x v="0"/>
    <x v="0"/>
    <s v="USD"/>
    <n v="1414879303"/>
    <n v="1412287303"/>
    <b v="0"/>
    <n v="43"/>
    <b v="1"/>
    <s v="music/rock"/>
    <n v="1.07"/>
    <n v="99.534883720930239"/>
    <s v="music"/>
    <x v="11"/>
  </r>
  <r>
    <x v="0"/>
    <x v="0"/>
    <s v="USD"/>
    <n v="1365489000"/>
    <n v="1362776043"/>
    <b v="0"/>
    <n v="205"/>
    <b v="1"/>
    <s v="music/rock"/>
    <n v="1.1512214285714286"/>
    <n v="39.31"/>
    <s v="music"/>
    <x v="11"/>
  </r>
  <r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x v="0"/>
    <x v="0"/>
    <s v="USD"/>
    <n v="1402290000"/>
    <n v="1399666342"/>
    <b v="0"/>
    <n v="38"/>
    <b v="1"/>
    <s v="music/rock"/>
    <n v="1.3405"/>
    <n v="70.55263157894737"/>
    <s v="music"/>
    <x v="11"/>
  </r>
  <r>
    <x v="0"/>
    <x v="0"/>
    <s v="USD"/>
    <n v="1430712060"/>
    <n v="1427753265"/>
    <b v="0"/>
    <n v="78"/>
    <b v="1"/>
    <s v="music/rock"/>
    <n v="1"/>
    <n v="224.12820512820514"/>
    <s v="music"/>
    <x v="11"/>
  </r>
  <r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x v="0"/>
    <x v="0"/>
    <s v="USD"/>
    <n v="1340641440"/>
    <n v="1339549982"/>
    <b v="0"/>
    <n v="38"/>
    <b v="1"/>
    <s v="music/rock"/>
    <n v="1.07"/>
    <n v="36.60526315789474"/>
    <s v="music"/>
    <x v="11"/>
  </r>
  <r>
    <x v="0"/>
    <x v="1"/>
    <s v="GBP"/>
    <n v="1468437240"/>
    <n v="1463253240"/>
    <b v="0"/>
    <n v="16"/>
    <b v="1"/>
    <s v="music/rock"/>
    <n v="1.04"/>
    <n v="32.5"/>
    <s v="music"/>
    <x v="11"/>
  </r>
  <r>
    <x v="0"/>
    <x v="0"/>
    <s v="USD"/>
    <n v="1363952225"/>
    <n v="1361363825"/>
    <b v="0"/>
    <n v="32"/>
    <b v="1"/>
    <s v="music/rock"/>
    <n v="1.0783333333333334"/>
    <n v="60.65625"/>
    <s v="music"/>
    <x v="11"/>
  </r>
  <r>
    <x v="0"/>
    <x v="0"/>
    <s v="USD"/>
    <n v="1335540694"/>
    <n v="1332948694"/>
    <b v="0"/>
    <n v="20"/>
    <b v="1"/>
    <s v="music/rock"/>
    <n v="2.3333333333333335"/>
    <n v="175"/>
    <s v="music"/>
    <x v="11"/>
  </r>
  <r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x v="0"/>
    <x v="0"/>
    <s v="USD"/>
    <n v="1372651140"/>
    <n v="1369770292"/>
    <b v="0"/>
    <n v="75"/>
    <b v="1"/>
    <s v="music/rock"/>
    <n v="1.3101818181818181"/>
    <n v="96.08"/>
    <s v="music"/>
    <x v="11"/>
  </r>
  <r>
    <x v="0"/>
    <x v="0"/>
    <s v="USD"/>
    <n v="1337396400"/>
    <n v="1333709958"/>
    <b v="0"/>
    <n v="40"/>
    <b v="1"/>
    <s v="music/rock"/>
    <n v="1.1725000000000001"/>
    <n v="58.625"/>
    <s v="music"/>
    <x v="11"/>
  </r>
  <r>
    <x v="0"/>
    <x v="0"/>
    <s v="USD"/>
    <n v="1381108918"/>
    <n v="1378516918"/>
    <b v="0"/>
    <n v="46"/>
    <b v="1"/>
    <s v="music/rock"/>
    <n v="1.009304"/>
    <n v="109.70695652173914"/>
    <s v="music"/>
    <x v="11"/>
  </r>
  <r>
    <x v="0"/>
    <x v="0"/>
    <s v="USD"/>
    <n v="1398988662"/>
    <n v="1396396662"/>
    <b v="0"/>
    <n v="62"/>
    <b v="1"/>
    <s v="music/rock"/>
    <n v="1.218"/>
    <n v="49.112903225806448"/>
    <s v="music"/>
    <x v="11"/>
  </r>
  <r>
    <x v="0"/>
    <x v="0"/>
    <s v="USD"/>
    <n v="1326835985"/>
    <n v="1324243985"/>
    <b v="0"/>
    <n v="61"/>
    <b v="1"/>
    <s v="music/rock"/>
    <n v="1.454"/>
    <n v="47.672131147540981"/>
    <s v="music"/>
    <x v="11"/>
  </r>
  <r>
    <x v="0"/>
    <x v="0"/>
    <s v="USD"/>
    <n v="1348337956"/>
    <n v="1345745956"/>
    <b v="0"/>
    <n v="96"/>
    <b v="1"/>
    <s v="music/rock"/>
    <n v="1.166166"/>
    <n v="60.737812499999997"/>
    <s v="music"/>
    <x v="11"/>
  </r>
  <r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x v="0"/>
    <x v="0"/>
    <s v="USD"/>
    <n v="1473047940"/>
    <n v="1469595396"/>
    <b v="0"/>
    <n v="177"/>
    <b v="1"/>
    <s v="music/metal"/>
    <n v="1.203802"/>
    <n v="34.005706214689269"/>
    <s v="music"/>
    <x v="12"/>
  </r>
  <r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x v="0"/>
    <x v="0"/>
    <s v="USD"/>
    <n v="1436555376"/>
    <n v="1433963376"/>
    <b v="0"/>
    <n v="1"/>
    <b v="1"/>
    <s v="music/metal"/>
    <n v="1"/>
    <n v="10"/>
    <s v="music"/>
    <x v="12"/>
  </r>
  <r>
    <x v="0"/>
    <x v="0"/>
    <s v="USD"/>
    <n v="1429038033"/>
    <n v="1426446033"/>
    <b v="0"/>
    <n v="16"/>
    <b v="1"/>
    <s v="music/metal"/>
    <n v="1"/>
    <n v="18.75"/>
    <s v="music"/>
    <x v="12"/>
  </r>
  <r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x v="0"/>
    <x v="0"/>
    <s v="USD"/>
    <n v="1461560340"/>
    <n v="1458762717"/>
    <b v="0"/>
    <n v="133"/>
    <b v="1"/>
    <s v="music/metal"/>
    <n v="1.55175"/>
    <n v="46.669172932330824"/>
    <s v="music"/>
    <x v="12"/>
  </r>
  <r>
    <x v="0"/>
    <x v="6"/>
    <s v="EUR"/>
    <n v="1469994300"/>
    <n v="1464815253"/>
    <b v="0"/>
    <n v="70"/>
    <b v="1"/>
    <s v="music/metal"/>
    <n v="1.3045"/>
    <n v="37.271428571428572"/>
    <s v="music"/>
    <x v="12"/>
  </r>
  <r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x v="0"/>
    <x v="0"/>
    <s v="USD"/>
    <n v="1424116709"/>
    <n v="1421524709"/>
    <b v="0"/>
    <n v="10"/>
    <b v="1"/>
    <s v="music/metal"/>
    <n v="1"/>
    <n v="30"/>
    <s v="music"/>
    <x v="12"/>
  </r>
  <r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x v="0"/>
    <x v="3"/>
    <s v="EUR"/>
    <n v="1448463431"/>
    <n v="1444831031"/>
    <b v="0"/>
    <n v="24"/>
    <b v="1"/>
    <s v="music/metal"/>
    <n v="1"/>
    <n v="50"/>
    <s v="music"/>
    <x v="12"/>
  </r>
  <r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x v="2"/>
    <x v="0"/>
    <s v="USD"/>
    <n v="1474067404"/>
    <n v="1471475404"/>
    <b v="0"/>
    <n v="2"/>
    <b v="0"/>
    <s v="music/jazz"/>
    <n v="2.2444444444444444E-2"/>
    <n v="50.5"/>
    <s v="music"/>
    <x v="13"/>
  </r>
  <r>
    <x v="2"/>
    <x v="1"/>
    <s v="GBP"/>
    <n v="1384179548"/>
    <n v="1381583948"/>
    <b v="0"/>
    <n v="4"/>
    <b v="0"/>
    <s v="music/jazz"/>
    <n v="3.3999999999999998E-3"/>
    <n v="42.5"/>
    <s v="music"/>
    <x v="13"/>
  </r>
  <r>
    <x v="2"/>
    <x v="0"/>
    <s v="USD"/>
    <n v="1329014966"/>
    <n v="1326422966"/>
    <b v="0"/>
    <n v="5"/>
    <b v="0"/>
    <s v="music/jazz"/>
    <n v="4.4999999999999998E-2"/>
    <n v="18"/>
    <s v="music"/>
    <x v="13"/>
  </r>
  <r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x v="2"/>
    <x v="0"/>
    <s v="USD"/>
    <n v="1358361197"/>
    <n v="1353177197"/>
    <b v="0"/>
    <n v="2"/>
    <b v="0"/>
    <s v="music/jazz"/>
    <n v="2.0454545454545454E-2"/>
    <n v="22.5"/>
    <s v="music"/>
    <x v="13"/>
  </r>
  <r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x v="2"/>
    <x v="0"/>
    <s v="USD"/>
    <n v="1259643540"/>
    <n v="1254450706"/>
    <b v="0"/>
    <n v="11"/>
    <b v="0"/>
    <s v="music/jazz"/>
    <n v="0.2402"/>
    <n v="109.18181818181819"/>
    <s v="music"/>
    <x v="13"/>
  </r>
  <r>
    <x v="2"/>
    <x v="0"/>
    <s v="USD"/>
    <n v="1389055198"/>
    <n v="1386463198"/>
    <b v="0"/>
    <n v="1"/>
    <b v="0"/>
    <s v="music/jazz"/>
    <n v="1.1111111111111111E-3"/>
    <n v="50"/>
    <s v="music"/>
    <x v="13"/>
  </r>
  <r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x v="2"/>
    <x v="1"/>
    <s v="GBP"/>
    <n v="1377995523"/>
    <n v="1375403523"/>
    <b v="0"/>
    <n v="5"/>
    <b v="0"/>
    <s v="music/jazz"/>
    <n v="3.0999999999999999E-3"/>
    <n v="12.4"/>
    <s v="music"/>
    <x v="13"/>
  </r>
  <r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x v="2"/>
    <x v="0"/>
    <s v="USD"/>
    <n v="1299786527"/>
    <n v="1295898527"/>
    <b v="0"/>
    <n v="2"/>
    <b v="0"/>
    <s v="music/jazz"/>
    <n v="8.1250000000000003E-3"/>
    <n v="32.5"/>
    <s v="music"/>
    <x v="13"/>
  </r>
  <r>
    <x v="2"/>
    <x v="0"/>
    <s v="USD"/>
    <n v="1352610040"/>
    <n v="1349150440"/>
    <b v="0"/>
    <n v="5"/>
    <b v="0"/>
    <s v="music/jazz"/>
    <n v="1.2857142857142857E-2"/>
    <n v="9"/>
    <s v="music"/>
    <x v="13"/>
  </r>
  <r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x v="2"/>
    <x v="0"/>
    <s v="USD"/>
    <n v="1442856131"/>
    <n v="1441128131"/>
    <b v="0"/>
    <n v="0"/>
    <b v="0"/>
    <s v="music/jazz"/>
    <n v="0"/>
    <e v="#DIV/0!"/>
    <s v="music"/>
    <x v="13"/>
  </r>
  <r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x v="2"/>
    <x v="0"/>
    <s v="USD"/>
    <n v="1293082524"/>
    <n v="1290490524"/>
    <b v="0"/>
    <n v="2"/>
    <b v="0"/>
    <s v="music/jazz"/>
    <n v="1.2999999999999999E-2"/>
    <n v="32.5"/>
    <s v="music"/>
    <x v="13"/>
  </r>
  <r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x v="2"/>
    <x v="0"/>
    <s v="USD"/>
    <n v="1326520886"/>
    <n v="1322632886"/>
    <b v="0"/>
    <n v="1"/>
    <b v="0"/>
    <s v="music/indie rock"/>
    <n v="8.0000000000000002E-3"/>
    <n v="30"/>
    <s v="music"/>
    <x v="14"/>
  </r>
  <r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x v="2"/>
    <x v="0"/>
    <s v="USD"/>
    <n v="1456957635"/>
    <n v="1451773635"/>
    <b v="0"/>
    <n v="24"/>
    <b v="0"/>
    <s v="music/indie rock"/>
    <n v="0.4002"/>
    <n v="83.375"/>
    <s v="music"/>
    <x v="14"/>
  </r>
  <r>
    <x v="2"/>
    <x v="0"/>
    <s v="USD"/>
    <n v="1336789860"/>
    <n v="1331666146"/>
    <b v="0"/>
    <n v="2"/>
    <b v="0"/>
    <s v="music/indie rock"/>
    <n v="0.01"/>
    <n v="10"/>
    <s v="music"/>
    <x v="14"/>
  </r>
  <r>
    <x v="2"/>
    <x v="0"/>
    <s v="USD"/>
    <n v="1483137311"/>
    <n v="1481322911"/>
    <b v="0"/>
    <n v="21"/>
    <b v="0"/>
    <s v="music/indie rock"/>
    <n v="0.75"/>
    <n v="35.714285714285715"/>
    <s v="music"/>
    <x v="14"/>
  </r>
  <r>
    <x v="2"/>
    <x v="0"/>
    <s v="USD"/>
    <n v="1473972813"/>
    <n v="1471812813"/>
    <b v="0"/>
    <n v="7"/>
    <b v="0"/>
    <s v="music/indie rock"/>
    <n v="0.41"/>
    <n v="29.285714285714285"/>
    <s v="music"/>
    <x v="14"/>
  </r>
  <r>
    <x v="2"/>
    <x v="0"/>
    <s v="USD"/>
    <n v="1338159655"/>
    <n v="1335567655"/>
    <b v="0"/>
    <n v="0"/>
    <b v="0"/>
    <s v="music/indie rock"/>
    <n v="0"/>
    <e v="#DIV/0!"/>
    <s v="music"/>
    <x v="14"/>
  </r>
  <r>
    <x v="2"/>
    <x v="0"/>
    <s v="USD"/>
    <n v="1314856800"/>
    <n v="1311789885"/>
    <b v="0"/>
    <n v="4"/>
    <b v="0"/>
    <s v="music/indie rock"/>
    <n v="7.1999999999999995E-2"/>
    <n v="18"/>
    <s v="music"/>
    <x v="14"/>
  </r>
  <r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x v="2"/>
    <x v="0"/>
    <s v="USD"/>
    <n v="1385055979"/>
    <n v="1382460379"/>
    <b v="0"/>
    <n v="4"/>
    <b v="0"/>
    <s v="music/indie rock"/>
    <n v="4.1666666666666664E-2"/>
    <n v="31.25"/>
    <s v="music"/>
    <x v="14"/>
  </r>
  <r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x v="2"/>
    <x v="0"/>
    <s v="USD"/>
    <n v="1427920363"/>
    <n v="1425331963"/>
    <b v="0"/>
    <n v="5"/>
    <b v="0"/>
    <s v="music/indie rock"/>
    <n v="0.1"/>
    <n v="40"/>
    <s v="music"/>
    <x v="14"/>
  </r>
  <r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x v="2"/>
    <x v="0"/>
    <s v="USD"/>
    <n v="1440734400"/>
    <n v="1438549026"/>
    <b v="0"/>
    <n v="72"/>
    <b v="0"/>
    <s v="music/indie rock"/>
    <n v="0.4"/>
    <n v="44.444444444444443"/>
    <s v="music"/>
    <x v="14"/>
  </r>
  <r>
    <x v="2"/>
    <x v="0"/>
    <s v="USD"/>
    <n v="1354123908"/>
    <n v="1351528308"/>
    <b v="0"/>
    <n v="0"/>
    <b v="0"/>
    <s v="music/indie rock"/>
    <n v="0"/>
    <e v="#DIV/0!"/>
    <s v="music"/>
    <x v="14"/>
  </r>
  <r>
    <x v="2"/>
    <x v="0"/>
    <s v="USD"/>
    <n v="1326651110"/>
    <n v="1322763110"/>
    <b v="0"/>
    <n v="2"/>
    <b v="0"/>
    <s v="music/indie rock"/>
    <n v="2.8000000000000001E-2"/>
    <n v="35"/>
    <s v="music"/>
    <x v="14"/>
  </r>
  <r>
    <x v="2"/>
    <x v="0"/>
    <s v="USD"/>
    <n v="1306549362"/>
    <n v="1302661362"/>
    <b v="0"/>
    <n v="8"/>
    <b v="0"/>
    <s v="music/indie rock"/>
    <n v="0.37333333333333335"/>
    <n v="35"/>
    <s v="music"/>
    <x v="14"/>
  </r>
  <r>
    <x v="2"/>
    <x v="0"/>
    <s v="USD"/>
    <n v="1459365802"/>
    <n v="1456777402"/>
    <b v="0"/>
    <n v="2"/>
    <b v="0"/>
    <s v="music/jazz"/>
    <n v="4.1999999999999997E-3"/>
    <n v="10.5"/>
    <s v="music"/>
    <x v="13"/>
  </r>
  <r>
    <x v="2"/>
    <x v="0"/>
    <s v="USD"/>
    <n v="1276024260"/>
    <n v="1272050914"/>
    <b v="0"/>
    <n v="0"/>
    <b v="0"/>
    <s v="music/jazz"/>
    <n v="0"/>
    <e v="#DIV/0!"/>
    <s v="music"/>
    <x v="13"/>
  </r>
  <r>
    <x v="2"/>
    <x v="0"/>
    <s v="USD"/>
    <n v="1409412600"/>
    <n v="1404947422"/>
    <b v="0"/>
    <n v="3"/>
    <b v="0"/>
    <s v="music/jazz"/>
    <n v="3.0000000000000001E-3"/>
    <n v="30"/>
    <s v="music"/>
    <x v="13"/>
  </r>
  <r>
    <x v="2"/>
    <x v="0"/>
    <s v="USD"/>
    <n v="1348367100"/>
    <n v="1346180780"/>
    <b v="0"/>
    <n v="4"/>
    <b v="0"/>
    <s v="music/jazz"/>
    <n v="3.2000000000000001E-2"/>
    <n v="40"/>
    <s v="music"/>
    <x v="13"/>
  </r>
  <r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x v="2"/>
    <x v="0"/>
    <s v="USD"/>
    <n v="1394681590"/>
    <n v="1392093190"/>
    <b v="0"/>
    <n v="0"/>
    <b v="0"/>
    <s v="music/jazz"/>
    <n v="0"/>
    <e v="#DIV/0!"/>
    <s v="music"/>
    <x v="13"/>
  </r>
  <r>
    <x v="2"/>
    <x v="0"/>
    <s v="USD"/>
    <n v="1315715823"/>
    <n v="1313123823"/>
    <b v="0"/>
    <n v="0"/>
    <b v="0"/>
    <s v="music/jazz"/>
    <n v="0"/>
    <e v="#DIV/0!"/>
    <s v="music"/>
    <x v="13"/>
  </r>
  <r>
    <x v="2"/>
    <x v="0"/>
    <s v="USD"/>
    <n v="1280206740"/>
    <n v="1276283655"/>
    <b v="0"/>
    <n v="0"/>
    <b v="0"/>
    <s v="music/jazz"/>
    <n v="0"/>
    <e v="#DIV/0!"/>
    <s v="music"/>
    <x v="13"/>
  </r>
  <r>
    <x v="2"/>
    <x v="0"/>
    <s v="USD"/>
    <n v="1343016000"/>
    <n v="1340296440"/>
    <b v="0"/>
    <n v="8"/>
    <b v="0"/>
    <s v="music/jazz"/>
    <n v="3.2500000000000001E-2"/>
    <n v="65"/>
    <s v="music"/>
    <x v="13"/>
  </r>
  <r>
    <x v="2"/>
    <x v="1"/>
    <s v="GBP"/>
    <n v="1488546319"/>
    <n v="1483362319"/>
    <b v="0"/>
    <n v="5"/>
    <b v="0"/>
    <s v="music/jazz"/>
    <n v="0.22363636363636363"/>
    <n v="24.6"/>
    <s v="music"/>
    <x v="13"/>
  </r>
  <r>
    <x v="2"/>
    <x v="0"/>
    <s v="USD"/>
    <n v="1390522045"/>
    <n v="1388707645"/>
    <b v="0"/>
    <n v="0"/>
    <b v="0"/>
    <s v="music/jazz"/>
    <n v="0"/>
    <e v="#DIV/0!"/>
    <s v="music"/>
    <x v="13"/>
  </r>
  <r>
    <x v="2"/>
    <x v="0"/>
    <s v="USD"/>
    <n v="1355197047"/>
    <n v="1350009447"/>
    <b v="0"/>
    <n v="2"/>
    <b v="0"/>
    <s v="music/jazz"/>
    <n v="8.5714285714285719E-3"/>
    <n v="15"/>
    <s v="music"/>
    <x v="13"/>
  </r>
  <r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x v="2"/>
    <x v="0"/>
    <s v="USD"/>
    <n v="1345918747"/>
    <n v="1343326747"/>
    <b v="0"/>
    <n v="0"/>
    <b v="0"/>
    <s v="music/jazz"/>
    <n v="0"/>
    <e v="#DIV/0!"/>
    <s v="music"/>
    <x v="13"/>
  </r>
  <r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x v="2"/>
    <x v="0"/>
    <s v="USD"/>
    <n v="1287723600"/>
    <n v="1284409734"/>
    <b v="0"/>
    <n v="0"/>
    <b v="0"/>
    <s v="music/jazz"/>
    <n v="0"/>
    <e v="#DIV/0!"/>
    <s v="music"/>
    <x v="13"/>
  </r>
  <r>
    <x v="2"/>
    <x v="0"/>
    <s v="USD"/>
    <n v="1405305000"/>
    <n v="1402612730"/>
    <b v="0"/>
    <n v="1"/>
    <b v="0"/>
    <s v="music/jazz"/>
    <n v="6.0000000000000001E-3"/>
    <n v="30"/>
    <s v="music"/>
    <x v="13"/>
  </r>
  <r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x v="2"/>
    <x v="0"/>
    <s v="USD"/>
    <n v="1355930645"/>
    <n v="1352906645"/>
    <b v="0"/>
    <n v="1"/>
    <b v="0"/>
    <s v="music/jazz"/>
    <n v="5.0000000000000001E-3"/>
    <n v="100"/>
    <s v="music"/>
    <x v="13"/>
  </r>
  <r>
    <x v="2"/>
    <x v="0"/>
    <s v="USD"/>
    <n v="1384448822"/>
    <n v="1381853222"/>
    <b v="0"/>
    <n v="0"/>
    <b v="0"/>
    <s v="music/jazz"/>
    <n v="0"/>
    <e v="#DIV/0!"/>
    <s v="music"/>
    <x v="13"/>
  </r>
  <r>
    <x v="2"/>
    <x v="0"/>
    <s v="USD"/>
    <n v="1323666376"/>
    <n v="1320033976"/>
    <b v="0"/>
    <n v="20"/>
    <b v="0"/>
    <s v="music/jazz"/>
    <n v="0.309"/>
    <n v="231.75"/>
    <s v="music"/>
    <x v="13"/>
  </r>
  <r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x v="2"/>
    <x v="0"/>
    <s v="USD"/>
    <n v="1416614523"/>
    <n v="1414018923"/>
    <b v="0"/>
    <n v="6"/>
    <b v="0"/>
    <s v="music/jazz"/>
    <n v="2.1999999999999999E-2"/>
    <n v="55"/>
    <s v="music"/>
    <x v="13"/>
  </r>
  <r>
    <x v="2"/>
    <x v="0"/>
    <s v="USD"/>
    <n v="1360795069"/>
    <n v="1358203069"/>
    <b v="0"/>
    <n v="15"/>
    <b v="0"/>
    <s v="music/jazz"/>
    <n v="0.109"/>
    <n v="21.8"/>
    <s v="music"/>
    <x v="13"/>
  </r>
  <r>
    <x v="2"/>
    <x v="0"/>
    <s v="USD"/>
    <n v="1385590111"/>
    <n v="1382994511"/>
    <b v="0"/>
    <n v="5"/>
    <b v="0"/>
    <s v="music/jazz"/>
    <n v="2.6666666666666668E-2"/>
    <n v="32"/>
    <s v="music"/>
    <x v="13"/>
  </r>
  <r>
    <x v="2"/>
    <x v="0"/>
    <s v="USD"/>
    <n v="1278628800"/>
    <n v="1276043330"/>
    <b v="0"/>
    <n v="0"/>
    <b v="0"/>
    <s v="music/jazz"/>
    <n v="0"/>
    <e v="#DIV/0!"/>
    <s v="music"/>
    <x v="13"/>
  </r>
  <r>
    <x v="2"/>
    <x v="0"/>
    <s v="USD"/>
    <n v="1337024695"/>
    <n v="1334432695"/>
    <b v="0"/>
    <n v="0"/>
    <b v="0"/>
    <s v="music/jazz"/>
    <n v="0"/>
    <e v="#DIV/0!"/>
    <s v="music"/>
    <x v="13"/>
  </r>
  <r>
    <x v="2"/>
    <x v="0"/>
    <s v="USD"/>
    <n v="1353196800"/>
    <n v="1348864913"/>
    <b v="0"/>
    <n v="28"/>
    <b v="0"/>
    <s v="music/jazz"/>
    <n v="0.10862068965517241"/>
    <n v="56.25"/>
    <s v="music"/>
    <x v="13"/>
  </r>
  <r>
    <x v="2"/>
    <x v="0"/>
    <s v="USD"/>
    <n v="1333946569"/>
    <n v="1331358169"/>
    <b v="0"/>
    <n v="0"/>
    <b v="0"/>
    <s v="music/jazz"/>
    <n v="0"/>
    <e v="#DIV/0!"/>
    <s v="music"/>
    <x v="13"/>
  </r>
  <r>
    <x v="2"/>
    <x v="0"/>
    <s v="USD"/>
    <n v="1277501520"/>
    <n v="1273874306"/>
    <b v="0"/>
    <n v="5"/>
    <b v="0"/>
    <s v="music/jazz"/>
    <n v="0.38333333333333336"/>
    <n v="69"/>
    <s v="music"/>
    <x v="13"/>
  </r>
  <r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x v="2"/>
    <x v="0"/>
    <s v="USD"/>
    <n v="1399867409"/>
    <n v="1394683409"/>
    <b v="0"/>
    <n v="2"/>
    <b v="0"/>
    <s v="music/jazz"/>
    <n v="0.06"/>
    <n v="60"/>
    <s v="music"/>
    <x v="13"/>
  </r>
  <r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x v="2"/>
    <x v="0"/>
    <s v="USD"/>
    <n v="1454054429"/>
    <n v="1451462429"/>
    <b v="0"/>
    <n v="2"/>
    <b v="0"/>
    <s v="music/jazz"/>
    <n v="1.4285714285714285E-2"/>
    <n v="25"/>
    <s v="music"/>
    <x v="13"/>
  </r>
  <r>
    <x v="2"/>
    <x v="0"/>
    <s v="USD"/>
    <n v="1326916800"/>
    <n v="1323131689"/>
    <b v="0"/>
    <n v="0"/>
    <b v="0"/>
    <s v="music/jazz"/>
    <n v="0"/>
    <e v="#DIV/0!"/>
    <s v="music"/>
    <x v="13"/>
  </r>
  <r>
    <x v="2"/>
    <x v="0"/>
    <s v="USD"/>
    <n v="1383509357"/>
    <n v="1380913757"/>
    <b v="0"/>
    <n v="2"/>
    <b v="0"/>
    <s v="music/jazz"/>
    <n v="1.1428571428571429E-2"/>
    <n v="20"/>
    <s v="music"/>
    <x v="13"/>
  </r>
  <r>
    <x v="2"/>
    <x v="0"/>
    <s v="USD"/>
    <n v="1346585448"/>
    <n v="1343993448"/>
    <b v="0"/>
    <n v="1"/>
    <b v="0"/>
    <s v="music/jazz"/>
    <n v="3.5714285714285713E-3"/>
    <n v="25"/>
    <s v="music"/>
    <x v="13"/>
  </r>
  <r>
    <x v="2"/>
    <x v="0"/>
    <s v="USD"/>
    <n v="1372622280"/>
    <n v="1369246738"/>
    <b v="0"/>
    <n v="2"/>
    <b v="0"/>
    <s v="music/jazz"/>
    <n v="1.4545454545454545E-2"/>
    <n v="20"/>
    <s v="music"/>
    <x v="13"/>
  </r>
  <r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x v="2"/>
    <x v="0"/>
    <s v="USD"/>
    <n v="1467312306"/>
    <n v="1462128306"/>
    <b v="0"/>
    <n v="0"/>
    <b v="0"/>
    <s v="technology/wearables"/>
    <n v="0"/>
    <e v="#DIV/0!"/>
    <s v="technology"/>
    <x v="8"/>
  </r>
  <r>
    <x v="2"/>
    <x v="9"/>
    <s v="EUR"/>
    <n v="1457812364"/>
    <n v="1455220364"/>
    <b v="0"/>
    <n v="8"/>
    <b v="0"/>
    <s v="technology/wearables"/>
    <n v="0.12"/>
    <n v="60"/>
    <s v="technology"/>
    <x v="8"/>
  </r>
  <r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x v="2"/>
    <x v="0"/>
    <s v="USD"/>
    <n v="1408134034"/>
    <n v="1405542034"/>
    <b v="0"/>
    <n v="4"/>
    <b v="0"/>
    <s v="technology/wearables"/>
    <n v="1.325E-2"/>
    <n v="26.5"/>
    <s v="technology"/>
    <x v="8"/>
  </r>
  <r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x v="2"/>
    <x v="5"/>
    <s v="CAD"/>
    <n v="1485147540"/>
    <n v="1481951853"/>
    <b v="0"/>
    <n v="14"/>
    <b v="0"/>
    <s v="technology/wearables"/>
    <n v="0.4592"/>
    <n v="164"/>
    <s v="technology"/>
    <x v="8"/>
  </r>
  <r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x v="2"/>
    <x v="13"/>
    <s v="EUR"/>
    <n v="1475310825"/>
    <n v="1472718825"/>
    <b v="0"/>
    <n v="0"/>
    <b v="0"/>
    <s v="technology/wearables"/>
    <n v="0"/>
    <e v="#DIV/0!"/>
    <s v="technology"/>
    <x v="8"/>
  </r>
  <r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x v="1"/>
    <x v="1"/>
    <s v="GBP"/>
    <n v="1485796613"/>
    <n v="1481908613"/>
    <b v="0"/>
    <n v="4"/>
    <b v="0"/>
    <s v="technology/wearables"/>
    <n v="1.04"/>
    <n v="1300"/>
    <s v="technology"/>
    <x v="8"/>
  </r>
  <r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x v="1"/>
    <x v="0"/>
    <s v="USD"/>
    <n v="1466346646"/>
    <n v="1463754646"/>
    <b v="0"/>
    <n v="101"/>
    <b v="0"/>
    <s v="technology/wearables"/>
    <n v="0.1313"/>
    <n v="65"/>
    <s v="technology"/>
    <x v="8"/>
  </r>
  <r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x v="1"/>
    <x v="0"/>
    <s v="USD"/>
    <n v="1406769992"/>
    <n v="1405041992"/>
    <b v="0"/>
    <n v="0"/>
    <b v="0"/>
    <s v="journalism/audio"/>
    <n v="0"/>
    <e v="#DIV/0!"/>
    <s v="journalism"/>
    <x v="16"/>
  </r>
  <r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x v="1"/>
    <x v="0"/>
    <s v="USD"/>
    <n v="1425587220"/>
    <n v="1420668801"/>
    <b v="0"/>
    <n v="2"/>
    <b v="0"/>
    <s v="journalism/audio"/>
    <n v="8.571428571428571E-4"/>
    <n v="3"/>
    <s v="journalism"/>
    <x v="16"/>
  </r>
  <r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x v="1"/>
    <x v="12"/>
    <s v="EUR"/>
    <n v="1451161560"/>
    <n v="1447273560"/>
    <b v="0"/>
    <n v="0"/>
    <b v="0"/>
    <s v="journalism/audio"/>
    <n v="0"/>
    <e v="#DIV/0!"/>
    <s v="journalism"/>
    <x v="16"/>
  </r>
  <r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x v="1"/>
    <x v="0"/>
    <s v="USD"/>
    <n v="1455272445"/>
    <n v="1452680445"/>
    <b v="0"/>
    <n v="0"/>
    <b v="0"/>
    <s v="journalism/audio"/>
    <n v="0"/>
    <e v="#DIV/0!"/>
    <s v="journalism"/>
    <x v="16"/>
  </r>
  <r>
    <x v="1"/>
    <x v="0"/>
    <s v="USD"/>
    <n v="1442257677"/>
    <n v="1439665677"/>
    <b v="0"/>
    <n v="0"/>
    <b v="0"/>
    <s v="journalism/audio"/>
    <n v="0"/>
    <e v="#DIV/0!"/>
    <s v="journalism"/>
    <x v="16"/>
  </r>
  <r>
    <x v="1"/>
    <x v="0"/>
    <s v="USD"/>
    <n v="1409098825"/>
    <n v="1406679625"/>
    <b v="0"/>
    <n v="0"/>
    <b v="0"/>
    <s v="journalism/audio"/>
    <n v="0"/>
    <e v="#DIV/0!"/>
    <s v="journalism"/>
    <x v="16"/>
  </r>
  <r>
    <x v="1"/>
    <x v="0"/>
    <s v="USD"/>
    <n v="1465243740"/>
    <n v="1461438495"/>
    <b v="0"/>
    <n v="0"/>
    <b v="0"/>
    <s v="journalism/audio"/>
    <n v="0"/>
    <e v="#DIV/0!"/>
    <s v="journalism"/>
    <x v="16"/>
  </r>
  <r>
    <x v="1"/>
    <x v="0"/>
    <s v="USD"/>
    <n v="1488773332"/>
    <n v="1486613332"/>
    <b v="0"/>
    <n v="1"/>
    <b v="0"/>
    <s v="journalism/audio"/>
    <n v="0.01"/>
    <n v="15"/>
    <s v="journalism"/>
    <x v="16"/>
  </r>
  <r>
    <x v="1"/>
    <x v="0"/>
    <s v="USD"/>
    <n v="1407708000"/>
    <n v="1405110399"/>
    <b v="0"/>
    <n v="0"/>
    <b v="0"/>
    <s v="journalism/audio"/>
    <n v="0"/>
    <e v="#DIV/0!"/>
    <s v="journalism"/>
    <x v="16"/>
  </r>
  <r>
    <x v="1"/>
    <x v="0"/>
    <s v="USD"/>
    <n v="1457394545"/>
    <n v="1454802545"/>
    <b v="0"/>
    <n v="0"/>
    <b v="0"/>
    <s v="journalism/audio"/>
    <n v="0"/>
    <e v="#DIV/0!"/>
    <s v="journalism"/>
    <x v="16"/>
  </r>
  <r>
    <x v="1"/>
    <x v="0"/>
    <s v="USD"/>
    <n v="1429892177"/>
    <n v="1424711777"/>
    <b v="0"/>
    <n v="0"/>
    <b v="0"/>
    <s v="journalism/audio"/>
    <n v="0"/>
    <e v="#DIV/0!"/>
    <s v="journalism"/>
    <x v="16"/>
  </r>
  <r>
    <x v="1"/>
    <x v="0"/>
    <s v="USD"/>
    <n v="1480888483"/>
    <n v="1478292883"/>
    <b v="0"/>
    <n v="0"/>
    <b v="0"/>
    <s v="journalism/audio"/>
    <n v="0"/>
    <e v="#DIV/0!"/>
    <s v="journalism"/>
    <x v="16"/>
  </r>
  <r>
    <x v="1"/>
    <x v="0"/>
    <s v="USD"/>
    <n v="1427328000"/>
    <n v="1423777043"/>
    <b v="0"/>
    <n v="0"/>
    <b v="0"/>
    <s v="journalism/audio"/>
    <n v="0"/>
    <e v="#DIV/0!"/>
    <s v="journalism"/>
    <x v="16"/>
  </r>
  <r>
    <x v="1"/>
    <x v="0"/>
    <s v="USD"/>
    <n v="1426269456"/>
    <n v="1423681056"/>
    <b v="0"/>
    <n v="0"/>
    <b v="0"/>
    <s v="journalism/audio"/>
    <n v="0"/>
    <e v="#DIV/0!"/>
    <s v="journalism"/>
    <x v="16"/>
  </r>
  <r>
    <x v="1"/>
    <x v="0"/>
    <s v="USD"/>
    <n v="1429134893"/>
    <n v="1426542893"/>
    <b v="0"/>
    <n v="1"/>
    <b v="0"/>
    <s v="journalism/audio"/>
    <n v="0.01"/>
    <n v="50"/>
    <s v="journalism"/>
    <x v="16"/>
  </r>
  <r>
    <x v="1"/>
    <x v="0"/>
    <s v="USD"/>
    <n v="1462150800"/>
    <n v="1456987108"/>
    <b v="0"/>
    <n v="0"/>
    <b v="0"/>
    <s v="journalism/audio"/>
    <n v="0"/>
    <e v="#DIV/0!"/>
    <s v="journalism"/>
    <x v="16"/>
  </r>
  <r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x v="1"/>
    <x v="0"/>
    <s v="USD"/>
    <n v="1472604262"/>
    <n v="1470012262"/>
    <b v="0"/>
    <n v="0"/>
    <b v="0"/>
    <s v="journalism/audio"/>
    <n v="0"/>
    <e v="#DIV/0!"/>
    <s v="journalism"/>
    <x v="16"/>
  </r>
  <r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x v="2"/>
    <x v="2"/>
    <s v="AUD"/>
    <n v="1392800922"/>
    <n v="1390381722"/>
    <b v="0"/>
    <n v="5"/>
    <b v="0"/>
    <s v="games/video games"/>
    <n v="2.7E-2"/>
    <n v="16.2"/>
    <s v="games"/>
    <x v="17"/>
  </r>
  <r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x v="2"/>
    <x v="0"/>
    <s v="USD"/>
    <n v="1387657931"/>
    <n v="1385065931"/>
    <b v="0"/>
    <n v="10"/>
    <b v="0"/>
    <s v="games/video games"/>
    <n v="0.26"/>
    <n v="13"/>
    <s v="games"/>
    <x v="17"/>
  </r>
  <r>
    <x v="2"/>
    <x v="0"/>
    <s v="USD"/>
    <n v="1460274864"/>
    <n v="1457686464"/>
    <b v="0"/>
    <n v="4"/>
    <b v="0"/>
    <s v="games/video games"/>
    <n v="1.5E-3"/>
    <n v="11.25"/>
    <s v="games"/>
    <x v="17"/>
  </r>
  <r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x v="2"/>
    <x v="0"/>
    <s v="USD"/>
    <n v="1349050622"/>
    <n v="1347322622"/>
    <b v="0"/>
    <n v="2"/>
    <b v="0"/>
    <s v="games/video games"/>
    <n v="7.0000000000000001E-3"/>
    <n v="35"/>
    <s v="games"/>
    <x v="17"/>
  </r>
  <r>
    <x v="2"/>
    <x v="10"/>
    <s v="NOK"/>
    <n v="1447787093"/>
    <n v="1445191493"/>
    <b v="0"/>
    <n v="0"/>
    <b v="0"/>
    <s v="games/video games"/>
    <n v="0"/>
    <e v="#DIV/0!"/>
    <s v="games"/>
    <x v="17"/>
  </r>
  <r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x v="2"/>
    <x v="0"/>
    <s v="USD"/>
    <n v="1318806541"/>
    <n v="1316214541"/>
    <b v="0"/>
    <n v="1"/>
    <b v="0"/>
    <s v="games/video games"/>
    <n v="1.3333333333333334E-2"/>
    <n v="10"/>
    <s v="games"/>
    <x v="17"/>
  </r>
  <r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x v="2"/>
    <x v="0"/>
    <s v="USD"/>
    <n v="1336340516"/>
    <n v="1333748516"/>
    <b v="0"/>
    <n v="3"/>
    <b v="0"/>
    <s v="games/video games"/>
    <n v="4.4999999999999998E-2"/>
    <n v="15"/>
    <s v="games"/>
    <x v="17"/>
  </r>
  <r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x v="2"/>
    <x v="0"/>
    <s v="USD"/>
    <n v="1311309721"/>
    <n v="1307421721"/>
    <b v="0"/>
    <n v="5"/>
    <b v="0"/>
    <s v="games/video games"/>
    <n v="7.4999999999999997E-2"/>
    <n v="9"/>
    <s v="games"/>
    <x v="17"/>
  </r>
  <r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x v="2"/>
    <x v="0"/>
    <s v="USD"/>
    <n v="1422483292"/>
    <n v="1419891292"/>
    <b v="0"/>
    <n v="4"/>
    <b v="0"/>
    <s v="games/video games"/>
    <n v="1.7647058823529413E-4"/>
    <n v="3"/>
    <s v="games"/>
    <x v="17"/>
  </r>
  <r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x v="2"/>
    <x v="5"/>
    <s v="CAD"/>
    <n v="1406994583"/>
    <n v="1401810583"/>
    <b v="0"/>
    <n v="1"/>
    <b v="0"/>
    <s v="games/video games"/>
    <n v="8.2000000000000007E-3"/>
    <n v="410"/>
    <s v="games"/>
    <x v="17"/>
  </r>
  <r>
    <x v="2"/>
    <x v="0"/>
    <s v="USD"/>
    <n v="1407534804"/>
    <n v="1404942804"/>
    <b v="0"/>
    <n v="0"/>
    <b v="0"/>
    <s v="games/video games"/>
    <n v="0"/>
    <e v="#DIV/0!"/>
    <s v="games"/>
    <x v="17"/>
  </r>
  <r>
    <x v="2"/>
    <x v="5"/>
    <s v="CAD"/>
    <n v="1457967975"/>
    <n v="1455379575"/>
    <b v="0"/>
    <n v="9"/>
    <b v="0"/>
    <s v="games/video games"/>
    <n v="3.4200000000000001E-2"/>
    <n v="114"/>
    <s v="games"/>
    <x v="17"/>
  </r>
  <r>
    <x v="2"/>
    <x v="0"/>
    <s v="USD"/>
    <n v="1408913291"/>
    <n v="1406321291"/>
    <b v="0"/>
    <n v="2"/>
    <b v="0"/>
    <s v="games/video games"/>
    <n v="8.3333333333333339E-4"/>
    <n v="7.5"/>
    <s v="games"/>
    <x v="17"/>
  </r>
  <r>
    <x v="2"/>
    <x v="0"/>
    <s v="USD"/>
    <n v="1402852087"/>
    <n v="1400260087"/>
    <b v="0"/>
    <n v="0"/>
    <b v="0"/>
    <s v="games/video games"/>
    <n v="0"/>
    <e v="#DIV/0!"/>
    <s v="games"/>
    <x v="17"/>
  </r>
  <r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x v="2"/>
    <x v="2"/>
    <s v="AUD"/>
    <n v="1432873653"/>
    <n v="1430281653"/>
    <b v="0"/>
    <n v="1"/>
    <b v="0"/>
    <s v="games/video games"/>
    <n v="3.8464497269020693E-4"/>
    <n v="5"/>
    <s v="games"/>
    <x v="17"/>
  </r>
  <r>
    <x v="2"/>
    <x v="1"/>
    <s v="GBP"/>
    <n v="1460313672"/>
    <n v="1457725272"/>
    <b v="0"/>
    <n v="2"/>
    <b v="0"/>
    <s v="games/video games"/>
    <n v="0.125"/>
    <n v="12.5"/>
    <s v="games"/>
    <x v="17"/>
  </r>
  <r>
    <x v="2"/>
    <x v="0"/>
    <s v="USD"/>
    <n v="1357432638"/>
    <n v="1354840638"/>
    <b v="0"/>
    <n v="7"/>
    <b v="0"/>
    <s v="games/video games"/>
    <n v="1.0500000000000001E-2"/>
    <n v="3"/>
    <s v="games"/>
    <x v="17"/>
  </r>
  <r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x v="2"/>
    <x v="1"/>
    <s v="GBP"/>
    <n v="1431547468"/>
    <n v="1428955468"/>
    <b v="0"/>
    <n v="1"/>
    <b v="0"/>
    <s v="games/video games"/>
    <n v="5.0000000000000001E-3"/>
    <n v="25"/>
    <s v="games"/>
    <x v="17"/>
  </r>
  <r>
    <x v="2"/>
    <x v="12"/>
    <s v="EUR"/>
    <n v="1455417571"/>
    <n v="1452825571"/>
    <b v="0"/>
    <n v="10"/>
    <b v="0"/>
    <s v="games/video games"/>
    <n v="2.5000000000000001E-2"/>
    <n v="10"/>
    <s v="games"/>
    <x v="17"/>
  </r>
  <r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x v="2"/>
    <x v="0"/>
    <s v="USD"/>
    <n v="1406148024"/>
    <n v="1403556024"/>
    <b v="0"/>
    <n v="0"/>
    <b v="0"/>
    <s v="games/video games"/>
    <n v="0"/>
    <e v="#DIV/0!"/>
    <s v="games"/>
    <x v="17"/>
  </r>
  <r>
    <x v="2"/>
    <x v="0"/>
    <s v="USD"/>
    <n v="1334326635"/>
    <n v="1329146235"/>
    <b v="0"/>
    <n v="21"/>
    <b v="0"/>
    <s v="games/video games"/>
    <n v="2.93E-2"/>
    <n v="34.88095238095238"/>
    <s v="games"/>
    <x v="17"/>
  </r>
  <r>
    <x v="2"/>
    <x v="0"/>
    <s v="USD"/>
    <n v="1479495790"/>
    <n v="1476900190"/>
    <b v="0"/>
    <n v="3"/>
    <b v="0"/>
    <s v="games/video games"/>
    <n v="4.4999999999999997E-3"/>
    <n v="15"/>
    <s v="games"/>
    <x v="17"/>
  </r>
  <r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x v="2"/>
    <x v="0"/>
    <s v="USD"/>
    <n v="1452228790"/>
    <n v="1449636790"/>
    <b v="0"/>
    <n v="1"/>
    <b v="0"/>
    <s v="games/video games"/>
    <n v="4.0000000000000002E-4"/>
    <n v="1"/>
    <s v="games"/>
    <x v="17"/>
  </r>
  <r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x v="2"/>
    <x v="1"/>
    <s v="GBP"/>
    <n v="1408058820"/>
    <n v="1405466820"/>
    <b v="0"/>
    <n v="1"/>
    <b v="0"/>
    <s v="games/video games"/>
    <n v="5.0000000000000001E-3"/>
    <n v="5"/>
    <s v="games"/>
    <x v="17"/>
  </r>
  <r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x v="2"/>
    <x v="0"/>
    <s v="USD"/>
    <n v="1459352495"/>
    <n v="1456764095"/>
    <b v="0"/>
    <n v="4"/>
    <b v="0"/>
    <s v="games/video games"/>
    <n v="1.325E-3"/>
    <n v="13.25"/>
    <s v="games"/>
    <x v="17"/>
  </r>
  <r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x v="2"/>
    <x v="0"/>
    <s v="USD"/>
    <n v="1396810864"/>
    <n v="1395687664"/>
    <b v="0"/>
    <n v="1"/>
    <b v="0"/>
    <s v="games/video games"/>
    <n v="2.3809523809523812E-3"/>
    <n v="5"/>
    <s v="games"/>
    <x v="17"/>
  </r>
  <r>
    <x v="2"/>
    <x v="0"/>
    <s v="USD"/>
    <n v="1319835400"/>
    <n v="1315947400"/>
    <b v="0"/>
    <n v="0"/>
    <b v="0"/>
    <s v="games/video games"/>
    <n v="0"/>
    <e v="#DIV/0!"/>
    <s v="games"/>
    <x v="17"/>
  </r>
  <r>
    <x v="2"/>
    <x v="0"/>
    <s v="USD"/>
    <n v="1457904316"/>
    <n v="1455315916"/>
    <b v="0"/>
    <n v="5"/>
    <b v="0"/>
    <s v="games/video games"/>
    <n v="1.16E-4"/>
    <n v="5.8"/>
    <s v="games"/>
    <x v="17"/>
  </r>
  <r>
    <x v="2"/>
    <x v="1"/>
    <s v="GBP"/>
    <n v="1369932825"/>
    <n v="1368723225"/>
    <b v="0"/>
    <n v="0"/>
    <b v="0"/>
    <s v="games/video games"/>
    <n v="0"/>
    <e v="#DIV/0!"/>
    <s v="games"/>
    <x v="17"/>
  </r>
  <r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x v="2"/>
    <x v="1"/>
    <s v="GBP"/>
    <n v="1443193130"/>
    <n v="1438009130"/>
    <b v="0"/>
    <n v="0"/>
    <b v="0"/>
    <s v="games/mobile games"/>
    <n v="0"/>
    <e v="#DIV/0!"/>
    <s v="games"/>
    <x v="18"/>
  </r>
  <r>
    <x v="2"/>
    <x v="0"/>
    <s v="USD"/>
    <n v="1468482694"/>
    <n v="1465890694"/>
    <b v="0"/>
    <n v="2"/>
    <b v="0"/>
    <s v="games/mobile games"/>
    <n v="5.0000000000000001E-3"/>
    <n v="5"/>
    <s v="games"/>
    <x v="18"/>
  </r>
  <r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x v="2"/>
    <x v="1"/>
    <s v="GBP"/>
    <n v="1407425717"/>
    <n v="1404833717"/>
    <b v="0"/>
    <n v="1"/>
    <b v="0"/>
    <s v="games/mobile games"/>
    <n v="1E-3"/>
    <n v="1"/>
    <s v="games"/>
    <x v="18"/>
  </r>
  <r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x v="2"/>
    <x v="2"/>
    <s v="AUD"/>
    <n v="1450993668"/>
    <n v="1448401668"/>
    <b v="0"/>
    <n v="0"/>
    <b v="0"/>
    <s v="games/mobile games"/>
    <n v="0"/>
    <e v="#DIV/0!"/>
    <s v="games"/>
    <x v="18"/>
  </r>
  <r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x v="2"/>
    <x v="1"/>
    <s v="GBP"/>
    <n v="1406799981"/>
    <n v="1404207981"/>
    <b v="0"/>
    <n v="1"/>
    <b v="0"/>
    <s v="games/mobile games"/>
    <n v="6.6666666666666671E-3"/>
    <n v="20"/>
    <s v="games"/>
    <x v="18"/>
  </r>
  <r>
    <x v="2"/>
    <x v="2"/>
    <s v="AUD"/>
    <n v="1417235580"/>
    <n v="1416034228"/>
    <b v="0"/>
    <n v="1"/>
    <b v="0"/>
    <s v="games/mobile games"/>
    <n v="4.0000000000000003E-5"/>
    <n v="1"/>
    <s v="games"/>
    <x v="18"/>
  </r>
  <r>
    <x v="2"/>
    <x v="12"/>
    <s v="EUR"/>
    <n v="1470527094"/>
    <n v="1467935094"/>
    <b v="0"/>
    <n v="1"/>
    <b v="0"/>
    <s v="games/mobile games"/>
    <n v="0.05"/>
    <n v="50"/>
    <s v="games"/>
    <x v="18"/>
  </r>
  <r>
    <x v="2"/>
    <x v="6"/>
    <s v="EUR"/>
    <n v="1450541229"/>
    <n v="1447949229"/>
    <b v="0"/>
    <n v="6"/>
    <b v="0"/>
    <s v="games/mobile games"/>
    <n v="6.4439140811455853E-2"/>
    <n v="45"/>
    <s v="games"/>
    <x v="18"/>
  </r>
  <r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x v="2"/>
    <x v="0"/>
    <s v="USD"/>
    <n v="1420100426"/>
    <n v="1417508426"/>
    <b v="0"/>
    <n v="1"/>
    <b v="0"/>
    <s v="games/mobile games"/>
    <n v="6.2500000000000001E-4"/>
    <n v="5"/>
    <s v="games"/>
    <x v="18"/>
  </r>
  <r>
    <x v="2"/>
    <x v="1"/>
    <s v="GBP"/>
    <n v="1438859121"/>
    <n v="1436267121"/>
    <b v="0"/>
    <n v="0"/>
    <b v="0"/>
    <s v="games/mobile games"/>
    <n v="0"/>
    <e v="#DIV/0!"/>
    <s v="games"/>
    <x v="18"/>
  </r>
  <r>
    <x v="2"/>
    <x v="12"/>
    <s v="EUR"/>
    <n v="1436460450"/>
    <n v="1433868450"/>
    <b v="0"/>
    <n v="0"/>
    <b v="0"/>
    <s v="games/mobile games"/>
    <n v="0"/>
    <e v="#DIV/0!"/>
    <s v="games"/>
    <x v="18"/>
  </r>
  <r>
    <x v="2"/>
    <x v="0"/>
    <s v="USD"/>
    <n v="1424131727"/>
    <n v="1421539727"/>
    <b v="0"/>
    <n v="0"/>
    <b v="0"/>
    <s v="games/mobile games"/>
    <n v="0"/>
    <e v="#DIV/0!"/>
    <s v="games"/>
    <x v="18"/>
  </r>
  <r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x v="2"/>
    <x v="0"/>
    <s v="USD"/>
    <n v="1430281320"/>
    <n v="1427689320"/>
    <b v="0"/>
    <n v="0"/>
    <b v="0"/>
    <s v="food/food trucks"/>
    <n v="0"/>
    <e v="#DIV/0!"/>
    <s v="food"/>
    <x v="19"/>
  </r>
  <r>
    <x v="2"/>
    <x v="0"/>
    <s v="USD"/>
    <n v="1412272592"/>
    <n v="1407088592"/>
    <b v="0"/>
    <n v="1"/>
    <b v="0"/>
    <s v="food/food trucks"/>
    <n v="1.25E-3"/>
    <n v="100"/>
    <s v="food"/>
    <x v="19"/>
  </r>
  <r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x v="2"/>
    <x v="5"/>
    <s v="CAD"/>
    <n v="1413760783"/>
    <n v="1408576783"/>
    <b v="0"/>
    <n v="0"/>
    <b v="0"/>
    <s v="food/food trucks"/>
    <n v="0"/>
    <e v="#DIV/0!"/>
    <s v="food"/>
    <x v="19"/>
  </r>
  <r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x v="2"/>
    <x v="0"/>
    <s v="USD"/>
    <n v="1466096566"/>
    <n v="1463504566"/>
    <b v="0"/>
    <n v="2"/>
    <b v="0"/>
    <s v="food/food trucks"/>
    <n v="1.5E-3"/>
    <n v="37.5"/>
    <s v="food"/>
    <x v="19"/>
  </r>
  <r>
    <x v="2"/>
    <x v="0"/>
    <s v="USD"/>
    <n v="1452293675"/>
    <n v="1447109675"/>
    <b v="0"/>
    <n v="6"/>
    <b v="0"/>
    <s v="food/food trucks"/>
    <n v="0.1008"/>
    <n v="42"/>
    <s v="food"/>
    <x v="19"/>
  </r>
  <r>
    <x v="2"/>
    <x v="0"/>
    <s v="USD"/>
    <n v="1441592863"/>
    <n v="1439000863"/>
    <b v="0"/>
    <n v="0"/>
    <b v="0"/>
    <s v="food/food trucks"/>
    <n v="0"/>
    <e v="#DIV/0!"/>
    <s v="food"/>
    <x v="19"/>
  </r>
  <r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x v="2"/>
    <x v="0"/>
    <s v="USD"/>
    <n v="1434647305"/>
    <n v="1432055305"/>
    <b v="0"/>
    <n v="1"/>
    <b v="0"/>
    <s v="food/food trucks"/>
    <n v="6.2500000000000003E-3"/>
    <n v="50"/>
    <s v="food"/>
    <x v="19"/>
  </r>
  <r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x v="2"/>
    <x v="0"/>
    <s v="USD"/>
    <n v="1408040408"/>
    <n v="1405448408"/>
    <b v="0"/>
    <n v="8"/>
    <b v="0"/>
    <s v="food/food trucks"/>
    <n v="7.5199999999999998E-3"/>
    <n v="23.5"/>
    <s v="food"/>
    <x v="19"/>
  </r>
  <r>
    <x v="2"/>
    <x v="0"/>
    <s v="USD"/>
    <n v="1424742162"/>
    <n v="1422150162"/>
    <b v="0"/>
    <n v="0"/>
    <b v="0"/>
    <s v="food/food trucks"/>
    <n v="0"/>
    <e v="#DIV/0!"/>
    <s v="food"/>
    <x v="19"/>
  </r>
  <r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x v="2"/>
    <x v="0"/>
    <s v="USD"/>
    <n v="1435679100"/>
    <n v="1433006765"/>
    <b v="0"/>
    <n v="0"/>
    <b v="0"/>
    <s v="food/food trucks"/>
    <n v="0"/>
    <e v="#DIV/0!"/>
    <s v="food"/>
    <x v="19"/>
  </r>
  <r>
    <x v="2"/>
    <x v="0"/>
    <s v="USD"/>
    <n v="1427510586"/>
    <n v="1424922186"/>
    <b v="0"/>
    <n v="19"/>
    <b v="0"/>
    <s v="food/food trucks"/>
    <n v="3.85E-2"/>
    <n v="60.789473684210527"/>
    <s v="food"/>
    <x v="19"/>
  </r>
  <r>
    <x v="2"/>
    <x v="0"/>
    <s v="USD"/>
    <n v="1432047989"/>
    <n v="1430233589"/>
    <b v="0"/>
    <n v="0"/>
    <b v="0"/>
    <s v="food/food trucks"/>
    <n v="0"/>
    <e v="#DIV/0!"/>
    <s v="food"/>
    <x v="19"/>
  </r>
  <r>
    <x v="2"/>
    <x v="0"/>
    <s v="USD"/>
    <n v="1411662264"/>
    <n v="1408983864"/>
    <b v="0"/>
    <n v="2"/>
    <b v="0"/>
    <s v="food/food trucks"/>
    <n v="5.8333333333333338E-4"/>
    <n v="17.5"/>
    <s v="food"/>
    <x v="19"/>
  </r>
  <r>
    <x v="2"/>
    <x v="0"/>
    <s v="USD"/>
    <n v="1407604920"/>
    <n v="1405012920"/>
    <b v="0"/>
    <n v="0"/>
    <b v="0"/>
    <s v="food/food trucks"/>
    <n v="0"/>
    <e v="#DIV/0!"/>
    <s v="food"/>
    <x v="19"/>
  </r>
  <r>
    <x v="2"/>
    <x v="0"/>
    <s v="USD"/>
    <n v="1466270582"/>
    <n v="1463678582"/>
    <b v="0"/>
    <n v="0"/>
    <b v="0"/>
    <s v="food/food trucks"/>
    <n v="0"/>
    <e v="#DIV/0!"/>
    <s v="food"/>
    <x v="19"/>
  </r>
  <r>
    <x v="2"/>
    <x v="0"/>
    <s v="USD"/>
    <n v="1404623330"/>
    <n v="1401685730"/>
    <b v="0"/>
    <n v="25"/>
    <b v="0"/>
    <s v="food/food trucks"/>
    <n v="0.20705000000000001"/>
    <n v="82.82"/>
    <s v="food"/>
    <x v="19"/>
  </r>
  <r>
    <x v="2"/>
    <x v="0"/>
    <s v="USD"/>
    <n v="1435291200"/>
    <n v="1432640342"/>
    <b v="0"/>
    <n v="8"/>
    <b v="0"/>
    <s v="food/food trucks"/>
    <n v="0.19139999999999999"/>
    <n v="358.875"/>
    <s v="food"/>
    <x v="19"/>
  </r>
  <r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x v="2"/>
    <x v="0"/>
    <s v="USD"/>
    <n v="1474507065"/>
    <n v="1471915065"/>
    <b v="0"/>
    <n v="3"/>
    <b v="0"/>
    <s v="food/food trucks"/>
    <n v="5.6666666666666664E-2"/>
    <n v="340"/>
    <s v="food"/>
    <x v="19"/>
  </r>
  <r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x v="2"/>
    <x v="1"/>
    <s v="GBP"/>
    <n v="1433021171"/>
    <n v="1430429171"/>
    <b v="0"/>
    <n v="2"/>
    <b v="0"/>
    <s v="food/food trucks"/>
    <n v="4.0000000000000001E-3"/>
    <n v="50"/>
    <s v="food"/>
    <x v="19"/>
  </r>
  <r>
    <x v="2"/>
    <x v="0"/>
    <s v="USD"/>
    <n v="1415909927"/>
    <n v="1414351127"/>
    <b v="0"/>
    <n v="1"/>
    <b v="0"/>
    <s v="food/food trucks"/>
    <n v="1E-3"/>
    <n v="25"/>
    <s v="food"/>
    <x v="19"/>
  </r>
  <r>
    <x v="2"/>
    <x v="0"/>
    <s v="USD"/>
    <n v="1408551752"/>
    <n v="1405959752"/>
    <b v="0"/>
    <n v="0"/>
    <b v="0"/>
    <s v="food/food trucks"/>
    <n v="0"/>
    <e v="#DIV/0!"/>
    <s v="food"/>
    <x v="19"/>
  </r>
  <r>
    <x v="2"/>
    <x v="0"/>
    <s v="USD"/>
    <n v="1438576057"/>
    <n v="1435552057"/>
    <b v="0"/>
    <n v="1"/>
    <b v="0"/>
    <s v="food/food trucks"/>
    <n v="2.4000000000000001E-4"/>
    <n v="30"/>
    <s v="food"/>
    <x v="19"/>
  </r>
  <r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x v="2"/>
    <x v="0"/>
    <s v="USD"/>
    <n v="1436981339"/>
    <n v="1434389339"/>
    <b v="0"/>
    <n v="9"/>
    <b v="0"/>
    <s v="food/food trucks"/>
    <n v="2.9250000000000002E-2"/>
    <n v="65"/>
    <s v="food"/>
    <x v="19"/>
  </r>
  <r>
    <x v="2"/>
    <x v="2"/>
    <s v="AUD"/>
    <n v="1488805200"/>
    <n v="1484094498"/>
    <b v="0"/>
    <n v="1"/>
    <b v="0"/>
    <s v="food/food trucks"/>
    <n v="5.7142857142857142E-5"/>
    <n v="10"/>
    <s v="food"/>
    <x v="19"/>
  </r>
  <r>
    <x v="2"/>
    <x v="1"/>
    <s v="GBP"/>
    <n v="1413388296"/>
    <n v="1410796296"/>
    <b v="0"/>
    <n v="0"/>
    <b v="0"/>
    <s v="food/food trucks"/>
    <n v="0"/>
    <e v="#DIV/0!"/>
    <s v="food"/>
    <x v="19"/>
  </r>
  <r>
    <x v="2"/>
    <x v="0"/>
    <s v="USD"/>
    <n v="1408225452"/>
    <n v="1405633452"/>
    <b v="0"/>
    <n v="1"/>
    <b v="0"/>
    <s v="food/food trucks"/>
    <n v="6.666666666666667E-5"/>
    <n v="5"/>
    <s v="food"/>
    <x v="19"/>
  </r>
  <r>
    <x v="2"/>
    <x v="5"/>
    <s v="CAD"/>
    <n v="1446052627"/>
    <n v="1443460627"/>
    <b v="0"/>
    <n v="5"/>
    <b v="0"/>
    <s v="food/food trucks"/>
    <n v="5.3333333333333337E-2"/>
    <n v="640"/>
    <s v="food"/>
    <x v="19"/>
  </r>
  <r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x v="2"/>
    <x v="0"/>
    <s v="USD"/>
    <n v="1484239320"/>
    <n v="1482609088"/>
    <b v="0"/>
    <n v="4"/>
    <b v="0"/>
    <s v="food/food trucks"/>
    <n v="4.2000000000000003E-2"/>
    <n v="10.5"/>
    <s v="food"/>
    <x v="19"/>
  </r>
  <r>
    <x v="2"/>
    <x v="0"/>
    <s v="USD"/>
    <n v="1478059140"/>
    <n v="1476391223"/>
    <b v="0"/>
    <n v="3"/>
    <b v="0"/>
    <s v="food/food trucks"/>
    <n v="0.04"/>
    <n v="33.333333333333336"/>
    <s v="food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x v="1"/>
    <x v="0"/>
    <s v="USD"/>
    <n v="1382478278"/>
    <n v="1377294278"/>
    <b v="0"/>
    <n v="3"/>
    <b v="0"/>
    <s v="music/world music"/>
    <n v="4.3999999999999997E-2"/>
    <n v="44"/>
    <s v="music"/>
    <x v="21"/>
  </r>
  <r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x v="1"/>
    <x v="0"/>
    <s v="USD"/>
    <n v="1407394800"/>
    <n v="1404770616"/>
    <b v="0"/>
    <n v="0"/>
    <b v="0"/>
    <s v="music/world music"/>
    <n v="0"/>
    <e v="#DIV/0!"/>
    <s v="music"/>
    <x v="21"/>
  </r>
  <r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x v="1"/>
    <x v="0"/>
    <s v="USD"/>
    <n v="1334592000"/>
    <n v="1331982127"/>
    <b v="0"/>
    <n v="1"/>
    <b v="0"/>
    <s v="music/world music"/>
    <n v="9.0909090909090905E-3"/>
    <n v="25"/>
    <s v="music"/>
    <x v="21"/>
  </r>
  <r>
    <x v="1"/>
    <x v="0"/>
    <s v="USD"/>
    <n v="1298589630"/>
    <n v="1295997630"/>
    <b v="0"/>
    <n v="0"/>
    <b v="0"/>
    <s v="music/world music"/>
    <n v="0"/>
    <e v="#DIV/0!"/>
    <s v="music"/>
    <x v="21"/>
  </r>
  <r>
    <x v="1"/>
    <x v="0"/>
    <s v="USD"/>
    <n v="1440723600"/>
    <n v="1436394968"/>
    <b v="0"/>
    <n v="0"/>
    <b v="0"/>
    <s v="music/world music"/>
    <n v="0"/>
    <e v="#DIV/0!"/>
    <s v="music"/>
    <x v="21"/>
  </r>
  <r>
    <x v="1"/>
    <x v="0"/>
    <s v="USD"/>
    <n v="1381090870"/>
    <n v="1377030070"/>
    <b v="0"/>
    <n v="1"/>
    <b v="0"/>
    <s v="music/world music"/>
    <n v="8.0000000000000002E-3"/>
    <n v="40"/>
    <s v="music"/>
    <x v="21"/>
  </r>
  <r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x v="1"/>
    <x v="1"/>
    <s v="GBP"/>
    <n v="1422903342"/>
    <n v="1420311342"/>
    <b v="0"/>
    <n v="0"/>
    <b v="0"/>
    <s v="music/world music"/>
    <n v="0"/>
    <e v="#DIV/0!"/>
    <s v="music"/>
    <x v="21"/>
  </r>
  <r>
    <x v="1"/>
    <x v="0"/>
    <s v="USD"/>
    <n v="1387077299"/>
    <n v="1383621299"/>
    <b v="0"/>
    <n v="6"/>
    <b v="0"/>
    <s v="music/world music"/>
    <n v="2.787363950092912E-2"/>
    <n v="35"/>
    <s v="music"/>
    <x v="21"/>
  </r>
  <r>
    <x v="1"/>
    <x v="0"/>
    <s v="USD"/>
    <n v="1343491200"/>
    <n v="1342801164"/>
    <b v="0"/>
    <n v="0"/>
    <b v="0"/>
    <s v="music/world music"/>
    <n v="0"/>
    <e v="#DIV/0!"/>
    <s v="music"/>
    <x v="21"/>
  </r>
  <r>
    <x v="1"/>
    <x v="0"/>
    <s v="USD"/>
    <n v="1345790865"/>
    <n v="1344062865"/>
    <b v="0"/>
    <n v="0"/>
    <b v="0"/>
    <s v="music/world music"/>
    <n v="0"/>
    <e v="#DIV/0!"/>
    <s v="music"/>
    <x v="21"/>
  </r>
  <r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x v="1"/>
    <x v="0"/>
    <s v="USD"/>
    <n v="1325804767"/>
    <n v="1323212767"/>
    <b v="0"/>
    <n v="0"/>
    <b v="0"/>
    <s v="music/world music"/>
    <n v="0"/>
    <e v="#DIV/0!"/>
    <s v="music"/>
    <x v="21"/>
  </r>
  <r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x v="1"/>
    <x v="0"/>
    <s v="USD"/>
    <n v="1315747080"/>
    <n v="1314417502"/>
    <b v="0"/>
    <n v="1"/>
    <b v="0"/>
    <s v="music/world music"/>
    <n v="5.4884742041712408E-3"/>
    <n v="5"/>
    <s v="music"/>
    <x v="21"/>
  </r>
  <r>
    <x v="1"/>
    <x v="0"/>
    <s v="USD"/>
    <n v="1310158800"/>
    <n v="1304888771"/>
    <b v="0"/>
    <n v="38"/>
    <b v="0"/>
    <s v="music/world music"/>
    <n v="0.14091666666666666"/>
    <n v="44.5"/>
    <s v="music"/>
    <x v="21"/>
  </r>
  <r>
    <x v="0"/>
    <x v="0"/>
    <s v="USD"/>
    <n v="1366664400"/>
    <n v="1363981723"/>
    <b v="1"/>
    <n v="45"/>
    <b v="1"/>
    <s v="music/rock"/>
    <n v="1.038"/>
    <n v="46.133333333333333"/>
    <s v="music"/>
    <x v="11"/>
  </r>
  <r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x v="0"/>
    <x v="0"/>
    <s v="USD"/>
    <n v="1323136949"/>
    <n v="1319245349"/>
    <b v="1"/>
    <n v="31"/>
    <b v="1"/>
    <s v="music/rock"/>
    <n v="1.17"/>
    <n v="75.483870967741936"/>
    <s v="music"/>
    <x v="11"/>
  </r>
  <r>
    <x v="0"/>
    <x v="0"/>
    <s v="USD"/>
    <n v="1367823655"/>
    <n v="1365231655"/>
    <b v="1"/>
    <n v="50"/>
    <b v="1"/>
    <s v="music/rock"/>
    <n v="1.2214285714285715"/>
    <n v="85.5"/>
    <s v="music"/>
    <x v="11"/>
  </r>
  <r>
    <x v="0"/>
    <x v="0"/>
    <s v="USD"/>
    <n v="1402642740"/>
    <n v="1399563953"/>
    <b v="1"/>
    <n v="59"/>
    <b v="1"/>
    <s v="music/rock"/>
    <n v="1.5164"/>
    <n v="64.254237288135599"/>
    <s v="music"/>
    <x v="11"/>
  </r>
  <r>
    <x v="0"/>
    <x v="0"/>
    <s v="USD"/>
    <n v="1341683211"/>
    <n v="1339091211"/>
    <b v="1"/>
    <n v="81"/>
    <b v="1"/>
    <s v="music/rock"/>
    <n v="1.0444"/>
    <n v="64.46913580246914"/>
    <s v="music"/>
    <x v="11"/>
  </r>
  <r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x v="0"/>
    <x v="0"/>
    <s v="USD"/>
    <n v="1316979167"/>
    <n v="1311795167"/>
    <b v="1"/>
    <n v="74"/>
    <b v="1"/>
    <s v="music/rock"/>
    <n v="1.018"/>
    <n v="82.540540540540547"/>
    <s v="music"/>
    <x v="11"/>
  </r>
  <r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x v="0"/>
    <x v="0"/>
    <s v="USD"/>
    <n v="1402286340"/>
    <n v="1399504664"/>
    <b v="1"/>
    <n v="96"/>
    <b v="1"/>
    <s v="music/rock"/>
    <n v="1.0424"/>
    <n v="27.145833333333332"/>
    <s v="music"/>
    <x v="11"/>
  </r>
  <r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x v="0"/>
    <x v="0"/>
    <s v="USD"/>
    <n v="1390983227"/>
    <n v="1388391227"/>
    <b v="1"/>
    <n v="52"/>
    <b v="1"/>
    <s v="music/rock"/>
    <n v="1.0125"/>
    <n v="38.942307692307693"/>
    <s v="music"/>
    <x v="11"/>
  </r>
  <r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x v="0"/>
    <x v="0"/>
    <s v="USD"/>
    <n v="1396054800"/>
    <n v="1393034470"/>
    <b v="1"/>
    <n v="41"/>
    <b v="1"/>
    <s v="music/rock"/>
    <n v="1.19"/>
    <n v="43.536585365853661"/>
    <s v="music"/>
    <x v="11"/>
  </r>
  <r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x v="0"/>
    <x v="0"/>
    <s v="USD"/>
    <n v="1389474145"/>
    <n v="1386882145"/>
    <b v="1"/>
    <n v="50"/>
    <b v="1"/>
    <s v="music/rock"/>
    <n v="1.0047368421052632"/>
    <n v="190.9"/>
    <s v="music"/>
    <x v="11"/>
  </r>
  <r>
    <x v="0"/>
    <x v="0"/>
    <s v="USD"/>
    <n v="1374674558"/>
    <n v="1372082558"/>
    <b v="1"/>
    <n v="159"/>
    <b v="1"/>
    <s v="music/rock"/>
    <n v="1.018"/>
    <n v="140.85534591194968"/>
    <s v="music"/>
    <x v="11"/>
  </r>
  <r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x v="0"/>
    <x v="0"/>
    <s v="USD"/>
    <n v="1332704042"/>
    <n v="1327523642"/>
    <b v="1"/>
    <n v="169"/>
    <b v="1"/>
    <s v="music/rock"/>
    <n v="1.1472"/>
    <n v="67.881656804733723"/>
    <s v="music"/>
    <x v="11"/>
  </r>
  <r>
    <x v="0"/>
    <x v="0"/>
    <s v="USD"/>
    <n v="1384363459"/>
    <n v="1381767859"/>
    <b v="1"/>
    <n v="31"/>
    <b v="1"/>
    <s v="music/rock"/>
    <n v="1.018"/>
    <n v="246.29032258064515"/>
    <s v="music"/>
    <x v="11"/>
  </r>
  <r>
    <x v="0"/>
    <x v="0"/>
    <s v="USD"/>
    <n v="1276574400"/>
    <n v="1270576379"/>
    <b v="1"/>
    <n v="28"/>
    <b v="1"/>
    <s v="music/rock"/>
    <n v="1.06"/>
    <n v="189.28571428571428"/>
    <s v="music"/>
    <x v="11"/>
  </r>
  <r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x v="0"/>
    <x v="0"/>
    <s v="USD"/>
    <n v="1362974400"/>
    <n v="1360948389"/>
    <b v="1"/>
    <n v="22"/>
    <b v="1"/>
    <s v="music/rock"/>
    <n v="2.1105"/>
    <n v="95.931818181818187"/>
    <s v="music"/>
    <x v="11"/>
  </r>
  <r>
    <x v="0"/>
    <x v="0"/>
    <s v="USD"/>
    <n v="1483203540"/>
    <n v="1481175482"/>
    <b v="0"/>
    <n v="31"/>
    <b v="1"/>
    <s v="theater/plays"/>
    <n v="1.01"/>
    <n v="65.161290322580641"/>
    <s v="theater"/>
    <x v="6"/>
  </r>
  <r>
    <x v="0"/>
    <x v="1"/>
    <s v="GBP"/>
    <n v="1434808775"/>
    <n v="1433512775"/>
    <b v="0"/>
    <n v="63"/>
    <b v="1"/>
    <s v="theater/plays"/>
    <n v="1.0165"/>
    <n v="32.269841269841272"/>
    <s v="theater"/>
    <x v="6"/>
  </r>
  <r>
    <x v="0"/>
    <x v="1"/>
    <s v="GBP"/>
    <n v="1424181600"/>
    <n v="1423041227"/>
    <b v="0"/>
    <n v="20"/>
    <b v="1"/>
    <s v="theater/plays"/>
    <n v="1.0833333333333333"/>
    <n v="81.25"/>
    <s v="theater"/>
    <x v="6"/>
  </r>
  <r>
    <x v="0"/>
    <x v="1"/>
    <s v="GBP"/>
    <n v="1434120856"/>
    <n v="1428936856"/>
    <b v="0"/>
    <n v="25"/>
    <b v="1"/>
    <s v="theater/plays"/>
    <n v="2.42"/>
    <n v="24.2"/>
    <s v="theater"/>
    <x v="6"/>
  </r>
  <r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x v="0"/>
    <x v="1"/>
    <s v="GBP"/>
    <n v="1445252400"/>
    <n v="1443696797"/>
    <b v="0"/>
    <n v="22"/>
    <b v="1"/>
    <s v="theater/plays"/>
    <n v="1.22"/>
    <n v="27.727272727272727"/>
    <s v="theater"/>
    <x v="6"/>
  </r>
  <r>
    <x v="0"/>
    <x v="1"/>
    <s v="GBP"/>
    <n v="1438189200"/>
    <n v="1435585497"/>
    <b v="0"/>
    <n v="64"/>
    <b v="1"/>
    <s v="theater/plays"/>
    <n v="1.0196000000000001"/>
    <n v="39.828125"/>
    <s v="theater"/>
    <x v="6"/>
  </r>
  <r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x v="0"/>
    <x v="1"/>
    <s v="GBP"/>
    <n v="1461860432"/>
    <n v="1459268432"/>
    <b v="0"/>
    <n v="33"/>
    <b v="1"/>
    <s v="theater/plays"/>
    <n v="1.0465"/>
    <n v="63.424242424242422"/>
    <s v="theater"/>
    <x v="6"/>
  </r>
  <r>
    <x v="0"/>
    <x v="0"/>
    <s v="USD"/>
    <n v="1436902359"/>
    <n v="1434310359"/>
    <b v="0"/>
    <n v="32"/>
    <b v="1"/>
    <s v="theater/plays"/>
    <n v="1.24"/>
    <n v="135.625"/>
    <s v="theater"/>
    <x v="6"/>
  </r>
  <r>
    <x v="0"/>
    <x v="0"/>
    <s v="USD"/>
    <n v="1464807420"/>
    <n v="1461427938"/>
    <b v="0"/>
    <n v="24"/>
    <b v="1"/>
    <s v="theater/plays"/>
    <n v="1.35"/>
    <n v="168.75"/>
    <s v="theater"/>
    <x v="6"/>
  </r>
  <r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x v="0"/>
    <x v="0"/>
    <s v="USD"/>
    <n v="1480559011"/>
    <n v="1477963411"/>
    <b v="0"/>
    <n v="50"/>
    <b v="1"/>
    <s v="theater/plays"/>
    <n v="1"/>
    <n v="50"/>
    <s v="theater"/>
    <x v="6"/>
  </r>
  <r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x v="1"/>
    <x v="0"/>
    <s v="USD"/>
    <n v="1471435554"/>
    <n v="1468843554"/>
    <b v="0"/>
    <n v="34"/>
    <b v="0"/>
    <s v="technology/wearables"/>
    <n v="1.3668E-2"/>
    <n v="100.5"/>
    <s v="technology"/>
    <x v="8"/>
  </r>
  <r>
    <x v="1"/>
    <x v="16"/>
    <s v="CHF"/>
    <n v="1485480408"/>
    <n v="1482888408"/>
    <b v="0"/>
    <n v="0"/>
    <b v="0"/>
    <s v="technology/wearables"/>
    <n v="0"/>
    <e v="#DIV/0!"/>
    <s v="technology"/>
    <x v="8"/>
  </r>
  <r>
    <x v="1"/>
    <x v="2"/>
    <s v="AUD"/>
    <n v="1405478025"/>
    <n v="1402886025"/>
    <b v="0"/>
    <n v="0"/>
    <b v="0"/>
    <s v="technology/wearables"/>
    <n v="0"/>
    <e v="#DIV/0!"/>
    <s v="technology"/>
    <x v="8"/>
  </r>
  <r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x v="1"/>
    <x v="0"/>
    <s v="USD"/>
    <n v="1449354502"/>
    <n v="1446762502"/>
    <b v="0"/>
    <n v="16"/>
    <b v="0"/>
    <s v="technology/wearables"/>
    <n v="0.1976"/>
    <n v="308.75"/>
    <s v="technology"/>
    <x v="8"/>
  </r>
  <r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x v="1"/>
    <x v="0"/>
    <s v="USD"/>
    <n v="1408112253"/>
    <n v="1405520253"/>
    <b v="0"/>
    <n v="0"/>
    <b v="0"/>
    <s v="technology/wearables"/>
    <n v="0"/>
    <e v="#DIV/0!"/>
    <s v="technology"/>
    <x v="8"/>
  </r>
  <r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x v="1"/>
    <x v="0"/>
    <s v="USD"/>
    <n v="1437161739"/>
    <n v="1434569739"/>
    <b v="0"/>
    <n v="1"/>
    <b v="0"/>
    <s v="technology/wearables"/>
    <n v="2E-3"/>
    <n v="100"/>
    <s v="technology"/>
    <x v="8"/>
  </r>
  <r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x v="0"/>
    <x v="1"/>
    <s v="GBP"/>
    <n v="1465672979"/>
    <n v="1463080979"/>
    <b v="0"/>
    <n v="64"/>
    <b v="1"/>
    <s v="publishing/nonfiction"/>
    <n v="1.3025"/>
    <n v="24.421875"/>
    <s v="publishing"/>
    <x v="9"/>
  </r>
  <r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x v="0"/>
    <x v="0"/>
    <s v="USD"/>
    <n v="1378592731"/>
    <n v="1373408731"/>
    <b v="0"/>
    <n v="25"/>
    <b v="1"/>
    <s v="publishing/nonfiction"/>
    <n v="1.091"/>
    <n v="43.64"/>
    <s v="publishing"/>
    <x v="9"/>
  </r>
  <r>
    <x v="0"/>
    <x v="0"/>
    <s v="USD"/>
    <n v="1455523140"/>
    <n v="1453925727"/>
    <b v="0"/>
    <n v="5"/>
    <b v="1"/>
    <s v="publishing/nonfiction"/>
    <n v="1"/>
    <n v="40"/>
    <s v="publishing"/>
    <x v="9"/>
  </r>
  <r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x v="0"/>
    <x v="0"/>
    <s v="USD"/>
    <n v="1434342894"/>
    <n v="1432269294"/>
    <b v="0"/>
    <n v="87"/>
    <b v="1"/>
    <s v="music/rock"/>
    <n v="1.107"/>
    <n v="63.620689655172413"/>
    <s v="music"/>
    <x v="11"/>
  </r>
  <r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x v="0"/>
    <x v="0"/>
    <s v="USD"/>
    <n v="1381881890"/>
    <n v="1380585890"/>
    <b v="0"/>
    <n v="20"/>
    <b v="1"/>
    <s v="music/rock"/>
    <n v="1.0366666666666666"/>
    <n v="77.75"/>
    <s v="music"/>
    <x v="11"/>
  </r>
  <r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x v="0"/>
    <x v="0"/>
    <s v="USD"/>
    <n v="1342115132"/>
    <n v="1339523132"/>
    <b v="0"/>
    <n v="16"/>
    <b v="1"/>
    <s v="music/rock"/>
    <n v="1.24"/>
    <n v="38.75"/>
    <s v="music"/>
    <x v="11"/>
  </r>
  <r>
    <x v="0"/>
    <x v="0"/>
    <s v="USD"/>
    <n v="1483138233"/>
    <n v="1480546233"/>
    <b v="0"/>
    <n v="52"/>
    <b v="1"/>
    <s v="music/rock"/>
    <n v="1.0501"/>
    <n v="201.94230769230768"/>
    <s v="music"/>
    <x v="11"/>
  </r>
  <r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x v="0"/>
    <x v="0"/>
    <s v="USD"/>
    <n v="1433815200"/>
    <n v="1431886706"/>
    <b v="0"/>
    <n v="5"/>
    <b v="1"/>
    <s v="music/rock"/>
    <n v="4.24"/>
    <n v="21.2"/>
    <s v="music"/>
    <x v="11"/>
  </r>
  <r>
    <x v="0"/>
    <x v="0"/>
    <s v="USD"/>
    <n v="1482988125"/>
    <n v="1480396125"/>
    <b v="0"/>
    <n v="73"/>
    <b v="1"/>
    <s v="music/rock"/>
    <n v="1.071"/>
    <n v="73.356164383561648"/>
    <s v="music"/>
    <x v="11"/>
  </r>
  <r>
    <x v="0"/>
    <x v="0"/>
    <s v="USD"/>
    <n v="1367867536"/>
    <n v="1365275536"/>
    <b v="0"/>
    <n v="148"/>
    <b v="1"/>
    <s v="music/rock"/>
    <n v="1.043625"/>
    <n v="56.412162162162161"/>
    <s v="music"/>
    <x v="11"/>
  </r>
  <r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x v="0"/>
    <x v="12"/>
    <s v="EUR"/>
    <n v="1461931860"/>
    <n v="1457109121"/>
    <b v="0"/>
    <n v="134"/>
    <b v="1"/>
    <s v="music/rock"/>
    <n v="1.10406125"/>
    <n v="65.914104477611943"/>
    <s v="music"/>
    <x v="11"/>
  </r>
  <r>
    <x v="0"/>
    <x v="0"/>
    <s v="USD"/>
    <n v="1438183889"/>
    <n v="1435591889"/>
    <b v="0"/>
    <n v="14"/>
    <b v="1"/>
    <s v="music/rock"/>
    <n v="2.1875"/>
    <n v="62.5"/>
    <s v="music"/>
    <x v="11"/>
  </r>
  <r>
    <x v="0"/>
    <x v="0"/>
    <s v="USD"/>
    <n v="1433305800"/>
    <n v="1430604395"/>
    <b v="0"/>
    <n v="78"/>
    <b v="1"/>
    <s v="music/rock"/>
    <n v="1.36625"/>
    <n v="70.064102564102569"/>
    <s v="music"/>
    <x v="11"/>
  </r>
  <r>
    <x v="0"/>
    <x v="0"/>
    <s v="USD"/>
    <n v="1476720840"/>
    <n v="1474469117"/>
    <b v="0"/>
    <n v="112"/>
    <b v="1"/>
    <s v="music/rock"/>
    <n v="1.348074"/>
    <n v="60.181874999999998"/>
    <s v="music"/>
    <x v="11"/>
  </r>
  <r>
    <x v="0"/>
    <x v="1"/>
    <s v="GBP"/>
    <n v="1471087957"/>
    <n v="1468495957"/>
    <b v="0"/>
    <n v="34"/>
    <b v="1"/>
    <s v="music/rock"/>
    <n v="1.454"/>
    <n v="21.382352941176471"/>
    <s v="music"/>
    <x v="11"/>
  </r>
  <r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x v="0"/>
    <x v="0"/>
    <s v="USD"/>
    <n v="1423871882"/>
    <n v="1421279882"/>
    <b v="0"/>
    <n v="73"/>
    <b v="1"/>
    <s v="music/rock"/>
    <n v="1.073"/>
    <n v="88.191780821917803"/>
    <s v="music"/>
    <x v="11"/>
  </r>
  <r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x v="2"/>
    <x v="13"/>
    <s v="EUR"/>
    <n v="1449914400"/>
    <n v="1445336607"/>
    <b v="0"/>
    <n v="3"/>
    <b v="0"/>
    <s v="publishing/translations"/>
    <n v="1.25E-3"/>
    <n v="5"/>
    <s v="publishing"/>
    <x v="22"/>
  </r>
  <r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x v="2"/>
    <x v="0"/>
    <s v="USD"/>
    <n v="1420085535"/>
    <n v="1414897935"/>
    <b v="0"/>
    <n v="0"/>
    <b v="0"/>
    <s v="publishing/translations"/>
    <n v="0"/>
    <e v="#DIV/0!"/>
    <s v="publishing"/>
    <x v="22"/>
  </r>
  <r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x v="2"/>
    <x v="13"/>
    <s v="EUR"/>
    <n v="1455964170"/>
    <n v="1450780170"/>
    <b v="0"/>
    <n v="1"/>
    <b v="0"/>
    <s v="publishing/translations"/>
    <n v="0.05"/>
    <n v="100"/>
    <s v="publishing"/>
    <x v="22"/>
  </r>
  <r>
    <x v="2"/>
    <x v="0"/>
    <s v="USD"/>
    <n v="1483423467"/>
    <n v="1480831467"/>
    <b v="0"/>
    <n v="1"/>
    <b v="0"/>
    <s v="publishing/translations"/>
    <n v="2E-3"/>
    <n v="1"/>
    <s v="publishing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x v="2"/>
    <x v="0"/>
    <s v="USD"/>
    <n v="1448147619"/>
    <n v="1445552019"/>
    <b v="0"/>
    <n v="0"/>
    <b v="0"/>
    <s v="publishing/translations"/>
    <n v="0"/>
    <e v="#DIV/0!"/>
    <s v="publishing"/>
    <x v="22"/>
  </r>
  <r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x v="2"/>
    <x v="3"/>
    <s v="EUR"/>
    <n v="1456397834"/>
    <n v="1453805834"/>
    <b v="0"/>
    <n v="1"/>
    <b v="0"/>
    <s v="publishing/translations"/>
    <n v="2E-3"/>
    <n v="6"/>
    <s v="publishing"/>
    <x v="22"/>
  </r>
  <r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x v="2"/>
    <x v="11"/>
    <s v="SEK"/>
    <n v="1423432709"/>
    <n v="1420840709"/>
    <b v="0"/>
    <n v="2"/>
    <b v="0"/>
    <s v="publishing/translations"/>
    <n v="1E-3"/>
    <n v="100"/>
    <s v="publishing"/>
    <x v="22"/>
  </r>
  <r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x v="2"/>
    <x v="0"/>
    <s v="USD"/>
    <n v="1430276959"/>
    <n v="1427684959"/>
    <b v="0"/>
    <n v="0"/>
    <b v="0"/>
    <s v="publishing/translations"/>
    <n v="0"/>
    <e v="#DIV/0!"/>
    <s v="publishing"/>
    <x v="22"/>
  </r>
  <r>
    <x v="2"/>
    <x v="12"/>
    <s v="EUR"/>
    <n v="1440408120"/>
    <n v="1435224120"/>
    <b v="0"/>
    <n v="0"/>
    <b v="0"/>
    <s v="publishing/translations"/>
    <n v="0"/>
    <e v="#DIV/0!"/>
    <s v="publishing"/>
    <x v="22"/>
  </r>
  <r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x v="2"/>
    <x v="0"/>
    <s v="USD"/>
    <n v="1428629242"/>
    <n v="1426037242"/>
    <b v="0"/>
    <n v="0"/>
    <b v="0"/>
    <s v="publishing/translations"/>
    <n v="0"/>
    <e v="#DIV/0!"/>
    <s v="publishing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x v="2"/>
    <x v="0"/>
    <s v="USD"/>
    <n v="1437417828"/>
    <n v="1434825828"/>
    <b v="0"/>
    <n v="0"/>
    <b v="0"/>
    <s v="publishing/translations"/>
    <n v="0"/>
    <e v="#DIV/0!"/>
    <s v="publishing"/>
    <x v="22"/>
  </r>
  <r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x v="2"/>
    <x v="13"/>
    <s v="EUR"/>
    <n v="1444589020"/>
    <n v="1441997020"/>
    <b v="0"/>
    <n v="2"/>
    <b v="0"/>
    <s v="publishing/translations"/>
    <n v="1E-3"/>
    <n v="7.5"/>
    <s v="publishing"/>
    <x v="22"/>
  </r>
  <r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x v="2"/>
    <x v="8"/>
    <s v="DKK"/>
    <n v="1461765300"/>
    <n v="1459198499"/>
    <b v="0"/>
    <n v="8"/>
    <b v="0"/>
    <s v="publishing/translations"/>
    <n v="0.03"/>
    <n v="75"/>
    <s v="publishing"/>
    <x v="22"/>
  </r>
  <r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x v="2"/>
    <x v="0"/>
    <s v="USD"/>
    <n v="1464190158"/>
    <n v="1461598158"/>
    <b v="0"/>
    <n v="0"/>
    <b v="0"/>
    <s v="publishing/translations"/>
    <n v="0"/>
    <e v="#DIV/0!"/>
    <s v="publishing"/>
    <x v="22"/>
  </r>
  <r>
    <x v="2"/>
    <x v="6"/>
    <s v="EUR"/>
    <n v="1483395209"/>
    <n v="1480803209"/>
    <b v="0"/>
    <n v="0"/>
    <b v="0"/>
    <s v="publishing/translations"/>
    <n v="0"/>
    <e v="#DIV/0!"/>
    <s v="publishing"/>
    <x v="22"/>
  </r>
  <r>
    <x v="2"/>
    <x v="12"/>
    <s v="EUR"/>
    <n v="1442091462"/>
    <n v="1436907462"/>
    <b v="0"/>
    <n v="0"/>
    <b v="0"/>
    <s v="publishing/translations"/>
    <n v="0"/>
    <e v="#DIV/0!"/>
    <s v="publishing"/>
    <x v="22"/>
  </r>
  <r>
    <x v="2"/>
    <x v="12"/>
    <s v="EUR"/>
    <n v="1434286855"/>
    <n v="1431694855"/>
    <b v="0"/>
    <n v="0"/>
    <b v="0"/>
    <s v="publishing/translations"/>
    <n v="0"/>
    <e v="#DIV/0!"/>
    <s v="publishing"/>
    <x v="22"/>
  </r>
  <r>
    <x v="2"/>
    <x v="13"/>
    <s v="EUR"/>
    <n v="1461235478"/>
    <n v="1459507478"/>
    <b v="0"/>
    <n v="0"/>
    <b v="0"/>
    <s v="publishing/translations"/>
    <n v="0"/>
    <e v="#DIV/0!"/>
    <s v="publishing"/>
    <x v="22"/>
  </r>
  <r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x v="2"/>
    <x v="2"/>
    <s v="AUD"/>
    <n v="1432272300"/>
    <n v="1429655318"/>
    <b v="0"/>
    <n v="0"/>
    <b v="0"/>
    <s v="publishing/translations"/>
    <n v="0"/>
    <e v="#DIV/0!"/>
    <s v="publishing"/>
    <x v="22"/>
  </r>
  <r>
    <x v="2"/>
    <x v="0"/>
    <s v="USD"/>
    <n v="1431286105"/>
    <n v="1427138905"/>
    <b v="0"/>
    <n v="0"/>
    <b v="0"/>
    <s v="publishing/translations"/>
    <n v="0"/>
    <e v="#DIV/0!"/>
    <s v="publishing"/>
    <x v="22"/>
  </r>
  <r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x v="1"/>
    <x v="0"/>
    <s v="USD"/>
    <n v="1406566363"/>
    <n v="1403974363"/>
    <b v="0"/>
    <n v="0"/>
    <b v="0"/>
    <s v="publishing/translations"/>
    <n v="0"/>
    <e v="#DIV/0!"/>
    <s v="publishing"/>
    <x v="22"/>
  </r>
  <r>
    <x v="1"/>
    <x v="6"/>
    <s v="EUR"/>
    <n v="1492270947"/>
    <n v="1488386547"/>
    <b v="0"/>
    <n v="0"/>
    <b v="0"/>
    <s v="publishing/translations"/>
    <n v="0"/>
    <e v="#DIV/0!"/>
    <s v="publishing"/>
    <x v="22"/>
  </r>
  <r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x v="1"/>
    <x v="0"/>
    <s v="USD"/>
    <n v="1409924340"/>
    <n v="1405181320"/>
    <b v="0"/>
    <n v="7"/>
    <b v="0"/>
    <s v="publishing/translations"/>
    <n v="0.105"/>
    <n v="225"/>
    <s v="publishing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x v="1"/>
    <x v="0"/>
    <s v="USD"/>
    <n v="1447281044"/>
    <n v="1444685444"/>
    <b v="0"/>
    <n v="0"/>
    <b v="0"/>
    <s v="publishing/translations"/>
    <n v="0"/>
    <e v="#DIV/0!"/>
    <s v="publishing"/>
    <x v="22"/>
  </r>
  <r>
    <x v="1"/>
    <x v="0"/>
    <s v="USD"/>
    <n v="1407729600"/>
    <n v="1405097760"/>
    <b v="0"/>
    <n v="0"/>
    <b v="0"/>
    <s v="publishing/translations"/>
    <n v="0"/>
    <e v="#DIV/0!"/>
    <s v="publishing"/>
    <x v="22"/>
  </r>
  <r>
    <x v="1"/>
    <x v="8"/>
    <s v="DKK"/>
    <n v="1449077100"/>
    <n v="1446612896"/>
    <b v="0"/>
    <n v="0"/>
    <b v="0"/>
    <s v="publishing/translations"/>
    <n v="0"/>
    <e v="#DIV/0!"/>
    <s v="publishing"/>
    <x v="22"/>
  </r>
  <r>
    <x v="1"/>
    <x v="0"/>
    <s v="USD"/>
    <n v="1417391100"/>
    <n v="1412371898"/>
    <b v="0"/>
    <n v="0"/>
    <b v="0"/>
    <s v="publishing/translations"/>
    <n v="0"/>
    <e v="#DIV/0!"/>
    <s v="publishing"/>
    <x v="22"/>
  </r>
  <r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x v="2"/>
    <x v="0"/>
    <s v="USD"/>
    <n v="1347004260"/>
    <n v="1345062936"/>
    <b v="0"/>
    <n v="1"/>
    <b v="0"/>
    <s v="publishing/fiction"/>
    <n v="1E-3"/>
    <n v="5"/>
    <s v="publishing"/>
    <x v="10"/>
  </r>
  <r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x v="2"/>
    <x v="0"/>
    <s v="USD"/>
    <n v="1342882260"/>
    <n v="1337834963"/>
    <b v="0"/>
    <n v="0"/>
    <b v="0"/>
    <s v="publishing/fiction"/>
    <n v="0"/>
    <e v="#DIV/0!"/>
    <s v="publishing"/>
    <x v="10"/>
  </r>
  <r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x v="2"/>
    <x v="0"/>
    <s v="USD"/>
    <n v="1470175271"/>
    <n v="1467583271"/>
    <b v="0"/>
    <n v="0"/>
    <b v="0"/>
    <s v="publishing/fiction"/>
    <n v="0"/>
    <e v="#DIV/0!"/>
    <s v="publishing"/>
    <x v="10"/>
  </r>
  <r>
    <x v="2"/>
    <x v="2"/>
    <s v="AUD"/>
    <n v="1388928660"/>
    <n v="1386336660"/>
    <b v="0"/>
    <n v="6"/>
    <b v="0"/>
    <s v="publishing/fiction"/>
    <n v="2.4E-2"/>
    <n v="60"/>
    <s v="publishing"/>
    <x v="10"/>
  </r>
  <r>
    <x v="2"/>
    <x v="0"/>
    <s v="USD"/>
    <n v="1352994052"/>
    <n v="1350398452"/>
    <b v="0"/>
    <n v="0"/>
    <b v="0"/>
    <s v="publishing/fiction"/>
    <n v="0"/>
    <e v="#DIV/0!"/>
    <s v="publishing"/>
    <x v="10"/>
  </r>
  <r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x v="2"/>
    <x v="0"/>
    <s v="USD"/>
    <n v="1371415675"/>
    <n v="1368823675"/>
    <b v="0"/>
    <n v="0"/>
    <b v="0"/>
    <s v="publishing/fiction"/>
    <n v="0"/>
    <e v="#DIV/0!"/>
    <s v="publishing"/>
    <x v="10"/>
  </r>
  <r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x v="2"/>
    <x v="0"/>
    <s v="USD"/>
    <n v="1314471431"/>
    <n v="1311879431"/>
    <b v="0"/>
    <n v="0"/>
    <b v="0"/>
    <s v="publishing/fiction"/>
    <n v="0"/>
    <e v="#DIV/0!"/>
    <s v="publishing"/>
    <x v="10"/>
  </r>
  <r>
    <x v="2"/>
    <x v="0"/>
    <s v="USD"/>
    <n v="1410866659"/>
    <n v="1405682659"/>
    <b v="0"/>
    <n v="0"/>
    <b v="0"/>
    <s v="publishing/fiction"/>
    <n v="0"/>
    <e v="#DIV/0!"/>
    <s v="publishing"/>
    <x v="10"/>
  </r>
  <r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x v="2"/>
    <x v="0"/>
    <s v="USD"/>
    <n v="1409787378"/>
    <n v="1405899378"/>
    <b v="0"/>
    <n v="3"/>
    <b v="0"/>
    <s v="publishing/fiction"/>
    <n v="1.9E-2"/>
    <n v="19"/>
    <s v="publishing"/>
    <x v="10"/>
  </r>
  <r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x v="2"/>
    <x v="5"/>
    <s v="CAD"/>
    <n v="1435708500"/>
    <n v="1434412500"/>
    <b v="0"/>
    <n v="1"/>
    <b v="0"/>
    <s v="photography/nature"/>
    <n v="0.04"/>
    <n v="20"/>
    <s v="photography"/>
    <x v="24"/>
  </r>
  <r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x v="2"/>
    <x v="0"/>
    <s v="USD"/>
    <n v="1427847480"/>
    <n v="1424222024"/>
    <b v="0"/>
    <n v="0"/>
    <b v="0"/>
    <s v="photography/nature"/>
    <n v="0"/>
    <e v="#DIV/0!"/>
    <s v="photography"/>
    <x v="24"/>
  </r>
  <r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x v="2"/>
    <x v="0"/>
    <s v="USD"/>
    <n v="1487844882"/>
    <n v="1487240082"/>
    <b v="0"/>
    <n v="0"/>
    <b v="0"/>
    <s v="photography/nature"/>
    <n v="0"/>
    <e v="#DIV/0!"/>
    <s v="photography"/>
    <x v="24"/>
  </r>
  <r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x v="2"/>
    <x v="0"/>
    <s v="USD"/>
    <n v="1432756039"/>
    <n v="1430164039"/>
    <b v="0"/>
    <n v="0"/>
    <b v="0"/>
    <s v="photography/nature"/>
    <n v="0"/>
    <e v="#DIV/0!"/>
    <s v="photography"/>
    <x v="24"/>
  </r>
  <r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x v="2"/>
    <x v="0"/>
    <s v="USD"/>
    <n v="1441176447"/>
    <n v="1438584447"/>
    <b v="0"/>
    <n v="0"/>
    <b v="0"/>
    <s v="photography/nature"/>
    <n v="0"/>
    <e v="#DIV/0!"/>
    <s v="photography"/>
    <x v="24"/>
  </r>
  <r>
    <x v="2"/>
    <x v="2"/>
    <s v="AUD"/>
    <n v="1438495390"/>
    <n v="1435903390"/>
    <b v="0"/>
    <n v="0"/>
    <b v="0"/>
    <s v="photography/nature"/>
    <n v="0"/>
    <e v="#DIV/0!"/>
    <s v="photography"/>
    <x v="24"/>
  </r>
  <r>
    <x v="2"/>
    <x v="0"/>
    <s v="USD"/>
    <n v="1442509200"/>
    <n v="1440513832"/>
    <b v="0"/>
    <n v="0"/>
    <b v="0"/>
    <s v="photography/nature"/>
    <n v="0"/>
    <e v="#DIV/0!"/>
    <s v="photography"/>
    <x v="24"/>
  </r>
  <r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x v="2"/>
    <x v="0"/>
    <s v="USD"/>
    <n v="1411227633"/>
    <n v="1408549233"/>
    <b v="0"/>
    <n v="1"/>
    <b v="0"/>
    <s v="photography/nature"/>
    <n v="0.04"/>
    <n v="100"/>
    <s v="photography"/>
    <x v="24"/>
  </r>
  <r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x v="1"/>
    <x v="0"/>
    <s v="USD"/>
    <n v="1259715000"/>
    <n v="1253712916"/>
    <b v="0"/>
    <n v="0"/>
    <b v="0"/>
    <s v="publishing/art books"/>
    <n v="0"/>
    <e v="#DIV/0!"/>
    <s v="publishing"/>
    <x v="25"/>
  </r>
  <r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x v="1"/>
    <x v="0"/>
    <s v="USD"/>
    <n v="1432843500"/>
    <n v="1430124509"/>
    <b v="0"/>
    <n v="1"/>
    <b v="0"/>
    <s v="publishing/art books"/>
    <n v="1E-3"/>
    <n v="10"/>
    <s v="publishing"/>
    <x v="25"/>
  </r>
  <r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x v="1"/>
    <x v="0"/>
    <s v="USD"/>
    <n v="1369498714"/>
    <n v="1366906714"/>
    <b v="0"/>
    <n v="0"/>
    <b v="0"/>
    <s v="publishing/art books"/>
    <n v="0"/>
    <e v="#DIV/0!"/>
    <s v="publishing"/>
    <x v="25"/>
  </r>
  <r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x v="1"/>
    <x v="0"/>
    <s v="USD"/>
    <n v="1435698368"/>
    <n v="1431810368"/>
    <b v="0"/>
    <n v="10"/>
    <b v="0"/>
    <s v="publishing/art books"/>
    <n v="0.13"/>
    <n v="65"/>
    <s v="publishing"/>
    <x v="25"/>
  </r>
  <r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x v="1"/>
    <x v="0"/>
    <s v="USD"/>
    <n v="1337562726"/>
    <n v="1332378726"/>
    <b v="0"/>
    <n v="0"/>
    <b v="0"/>
    <s v="publishing/art books"/>
    <n v="0"/>
    <e v="#DIV/0!"/>
    <s v="publishing"/>
    <x v="25"/>
  </r>
  <r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x v="2"/>
    <x v="0"/>
    <s v="USD"/>
    <n v="1401464101"/>
    <n v="1400600101"/>
    <b v="0"/>
    <n v="0"/>
    <b v="0"/>
    <s v="photography/places"/>
    <n v="0"/>
    <e v="#DIV/0!"/>
    <s v="photography"/>
    <x v="26"/>
  </r>
  <r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x v="2"/>
    <x v="0"/>
    <s v="USD"/>
    <n v="1428197422"/>
    <n v="1425609022"/>
    <b v="0"/>
    <n v="0"/>
    <b v="0"/>
    <s v="photography/places"/>
    <n v="0"/>
    <e v="#DIV/0!"/>
    <s v="photography"/>
    <x v="26"/>
  </r>
  <r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x v="2"/>
    <x v="0"/>
    <s v="USD"/>
    <n v="1422735120"/>
    <n v="1420091999"/>
    <b v="0"/>
    <n v="0"/>
    <b v="0"/>
    <s v="photography/places"/>
    <n v="0"/>
    <e v="#DIV/0!"/>
    <s v="photography"/>
    <x v="26"/>
  </r>
  <r>
    <x v="2"/>
    <x v="0"/>
    <s v="USD"/>
    <n v="1444433886"/>
    <n v="1441841886"/>
    <b v="0"/>
    <n v="0"/>
    <b v="0"/>
    <s v="photography/places"/>
    <n v="0"/>
    <e v="#DIV/0!"/>
    <s v="photography"/>
    <x v="26"/>
  </r>
  <r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x v="2"/>
    <x v="0"/>
    <s v="USD"/>
    <n v="1427503485"/>
    <n v="1423619085"/>
    <b v="0"/>
    <n v="0"/>
    <b v="0"/>
    <s v="photography/places"/>
    <n v="0"/>
    <e v="#DIV/0!"/>
    <s v="photography"/>
    <x v="26"/>
  </r>
  <r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x v="2"/>
    <x v="0"/>
    <s v="USD"/>
    <n v="1403122380"/>
    <n v="1400634728"/>
    <b v="0"/>
    <n v="7"/>
    <b v="0"/>
    <s v="photography/places"/>
    <n v="2.8E-3"/>
    <n v="40"/>
    <s v="photography"/>
    <x v="26"/>
  </r>
  <r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x v="2"/>
    <x v="0"/>
    <s v="USD"/>
    <n v="1474360197"/>
    <n v="1471768197"/>
    <b v="0"/>
    <n v="0"/>
    <b v="0"/>
    <s v="photography/places"/>
    <n v="0"/>
    <e v="#DIV/0!"/>
    <s v="photography"/>
    <x v="26"/>
  </r>
  <r>
    <x v="2"/>
    <x v="0"/>
    <s v="USD"/>
    <n v="1437926458"/>
    <n v="1432742458"/>
    <b v="0"/>
    <n v="1"/>
    <b v="0"/>
    <s v="photography/places"/>
    <n v="1.25E-3"/>
    <n v="1"/>
    <s v="photography"/>
    <x v="26"/>
  </r>
  <r>
    <x v="2"/>
    <x v="1"/>
    <s v="GBP"/>
    <n v="1460116576"/>
    <n v="1457528176"/>
    <b v="0"/>
    <n v="0"/>
    <b v="0"/>
    <s v="photography/places"/>
    <n v="0"/>
    <e v="#DIV/0!"/>
    <s v="photography"/>
    <x v="26"/>
  </r>
  <r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x v="0"/>
    <x v="0"/>
    <s v="USD"/>
    <n v="1304561633"/>
    <n v="1301969633"/>
    <b v="0"/>
    <n v="56"/>
    <b v="1"/>
    <s v="music/rock"/>
    <n v="1.082492"/>
    <n v="48.325535714285714"/>
    <s v="music"/>
    <x v="11"/>
  </r>
  <r>
    <x v="0"/>
    <x v="0"/>
    <s v="USD"/>
    <n v="1318633200"/>
    <n v="1314947317"/>
    <b v="0"/>
    <n v="32"/>
    <b v="1"/>
    <s v="music/rock"/>
    <n v="1.0016666666666667"/>
    <n v="46.953125"/>
    <s v="music"/>
    <x v="11"/>
  </r>
  <r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x v="0"/>
    <x v="0"/>
    <s v="USD"/>
    <n v="1300930838"/>
    <n v="1293158438"/>
    <b v="0"/>
    <n v="92"/>
    <b v="1"/>
    <s v="music/rock"/>
    <n v="1.01004125"/>
    <n v="87.829673913043479"/>
    <s v="music"/>
    <x v="11"/>
  </r>
  <r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x v="0"/>
    <x v="0"/>
    <s v="USD"/>
    <n v="1388553960"/>
    <n v="1385754986"/>
    <b v="0"/>
    <n v="23"/>
    <b v="1"/>
    <s v="music/rock"/>
    <n v="1.0125"/>
    <n v="52.826086956521742"/>
    <s v="music"/>
    <x v="11"/>
  </r>
  <r>
    <x v="0"/>
    <x v="0"/>
    <s v="USD"/>
    <n v="1320220800"/>
    <n v="1315612909"/>
    <b v="0"/>
    <n v="4"/>
    <b v="1"/>
    <s v="music/rock"/>
    <n v="1.1833333333333333"/>
    <n v="443.75"/>
    <s v="music"/>
    <x v="11"/>
  </r>
  <r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x v="0"/>
    <x v="0"/>
    <s v="USD"/>
    <n v="1370390432"/>
    <n v="1368576032"/>
    <b v="0"/>
    <n v="27"/>
    <b v="1"/>
    <s v="music/rock"/>
    <n v="1.25125"/>
    <n v="37.074074074074076"/>
    <s v="music"/>
    <x v="11"/>
  </r>
  <r>
    <x v="0"/>
    <x v="0"/>
    <s v="USD"/>
    <n v="1357160384"/>
    <n v="1354568384"/>
    <b v="0"/>
    <n v="11"/>
    <b v="1"/>
    <s v="music/rock"/>
    <n v="1.1000000000000001"/>
    <n v="50"/>
    <s v="music"/>
    <x v="11"/>
  </r>
  <r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x v="0"/>
    <x v="0"/>
    <s v="USD"/>
    <n v="1353621600"/>
    <n v="1350061821"/>
    <b v="0"/>
    <n v="157"/>
    <b v="1"/>
    <s v="music/rock"/>
    <n v="1.042"/>
    <n v="66.369426751592357"/>
    <s v="music"/>
    <x v="11"/>
  </r>
  <r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x v="0"/>
    <x v="0"/>
    <s v="USD"/>
    <n v="1338177540"/>
    <n v="1333550015"/>
    <b v="0"/>
    <n v="37"/>
    <b v="1"/>
    <s v="music/rock"/>
    <n v="1.212"/>
    <n v="163.78378378378378"/>
    <s v="music"/>
    <x v="11"/>
  </r>
  <r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x v="0"/>
    <x v="0"/>
    <s v="USD"/>
    <n v="1357721335"/>
    <n v="1354265335"/>
    <b v="0"/>
    <n v="25"/>
    <b v="1"/>
    <s v="music/rock"/>
    <n v="1.18"/>
    <n v="47.2"/>
    <s v="music"/>
    <x v="11"/>
  </r>
  <r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x v="0"/>
    <x v="0"/>
    <s v="USD"/>
    <n v="1353905940"/>
    <n v="1351011489"/>
    <b v="0"/>
    <n v="38"/>
    <b v="1"/>
    <s v="music/rock"/>
    <n v="1.17"/>
    <n v="61.578947368421055"/>
    <s v="music"/>
    <x v="11"/>
  </r>
  <r>
    <x v="0"/>
    <x v="0"/>
    <s v="USD"/>
    <n v="1403026882"/>
    <n v="1400175682"/>
    <b v="0"/>
    <n v="88"/>
    <b v="1"/>
    <s v="music/rock"/>
    <n v="1.00925"/>
    <n v="45.875"/>
    <s v="music"/>
    <x v="11"/>
  </r>
  <r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x v="0"/>
    <x v="0"/>
    <s v="USD"/>
    <n v="1326690000"/>
    <n v="1324329156"/>
    <b v="0"/>
    <n v="58"/>
    <b v="1"/>
    <s v="music/rock"/>
    <n v="1"/>
    <n v="172.41379310344828"/>
    <s v="music"/>
    <x v="11"/>
  </r>
  <r>
    <x v="0"/>
    <x v="0"/>
    <s v="USD"/>
    <n v="1306994340"/>
    <n v="1303706001"/>
    <b v="0"/>
    <n v="32"/>
    <b v="1"/>
    <s v="music/rock"/>
    <n v="1.0049999999999999"/>
    <n v="62.8125"/>
    <s v="music"/>
    <x v="11"/>
  </r>
  <r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x v="0"/>
    <x v="0"/>
    <s v="USD"/>
    <n v="1262302740"/>
    <n v="1257444140"/>
    <b v="0"/>
    <n v="15"/>
    <b v="1"/>
    <s v="music/rock"/>
    <n v="1.038"/>
    <n v="34.6"/>
    <s v="music"/>
    <x v="11"/>
  </r>
  <r>
    <x v="0"/>
    <x v="0"/>
    <s v="USD"/>
    <n v="1362086700"/>
    <n v="1358180968"/>
    <b v="0"/>
    <n v="27"/>
    <b v="1"/>
    <s v="music/rock"/>
    <n v="1.05"/>
    <n v="38.888888888888886"/>
    <s v="music"/>
    <x v="11"/>
  </r>
  <r>
    <x v="0"/>
    <x v="0"/>
    <s v="USD"/>
    <n v="1330789165"/>
    <n v="1328197165"/>
    <b v="0"/>
    <n v="19"/>
    <b v="1"/>
    <s v="music/rock"/>
    <n v="1"/>
    <n v="94.736842105263165"/>
    <s v="music"/>
    <x v="11"/>
  </r>
  <r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x v="0"/>
    <x v="0"/>
    <s v="USD"/>
    <n v="1418998744"/>
    <n v="1416406744"/>
    <b v="0"/>
    <n v="26"/>
    <b v="1"/>
    <s v="music/pop"/>
    <n v="1.014"/>
    <n v="97.5"/>
    <s v="music"/>
    <x v="27"/>
  </r>
  <r>
    <x v="0"/>
    <x v="0"/>
    <s v="USD"/>
    <n v="1308011727"/>
    <n v="1306283727"/>
    <b v="0"/>
    <n v="28"/>
    <b v="1"/>
    <s v="music/pop"/>
    <n v="1"/>
    <n v="42.857142857142854"/>
    <s v="music"/>
    <x v="27"/>
  </r>
  <r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x v="0"/>
    <x v="0"/>
    <s v="USD"/>
    <n v="1353551160"/>
    <n v="1348363560"/>
    <b v="0"/>
    <n v="128"/>
    <b v="1"/>
    <s v="music/pop"/>
    <n v="1.095"/>
    <n v="85.546875"/>
    <s v="music"/>
    <x v="27"/>
  </r>
  <r>
    <x v="0"/>
    <x v="0"/>
    <s v="USD"/>
    <n v="1379515740"/>
    <n v="1378306140"/>
    <b v="0"/>
    <n v="10"/>
    <b v="1"/>
    <s v="music/pop"/>
    <n v="1.1080000000000001"/>
    <n v="554"/>
    <s v="music"/>
    <x v="27"/>
  </r>
  <r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x v="0"/>
    <x v="0"/>
    <s v="USD"/>
    <n v="1381314437"/>
    <n v="1378722437"/>
    <b v="0"/>
    <n v="32"/>
    <b v="1"/>
    <s v="music/pop"/>
    <n v="1.4155"/>
    <n v="88.46875"/>
    <s v="music"/>
    <x v="27"/>
  </r>
  <r>
    <x v="0"/>
    <x v="0"/>
    <s v="USD"/>
    <n v="1303801140"/>
    <n v="1300916220"/>
    <b v="0"/>
    <n v="20"/>
    <b v="1"/>
    <s v="music/pop"/>
    <n v="1.0075000000000001"/>
    <n v="100.75"/>
    <s v="music"/>
    <x v="27"/>
  </r>
  <r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x v="0"/>
    <x v="13"/>
    <s v="EUR"/>
    <n v="1462053540"/>
    <n v="1459355950"/>
    <b v="0"/>
    <n v="36"/>
    <b v="1"/>
    <s v="music/pop"/>
    <n v="12.5375"/>
    <n v="27.861111111111111"/>
    <s v="music"/>
    <x v="27"/>
  </r>
  <r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x v="0"/>
    <x v="0"/>
    <s v="USD"/>
    <n v="1325310336"/>
    <n v="1320122736"/>
    <b v="0"/>
    <n v="62"/>
    <b v="1"/>
    <s v="music/pop"/>
    <n v="1.026375"/>
    <n v="132.43548387096774"/>
    <s v="music"/>
    <x v="27"/>
  </r>
  <r>
    <x v="0"/>
    <x v="0"/>
    <s v="USD"/>
    <n v="1422750707"/>
    <n v="1420158707"/>
    <b v="0"/>
    <n v="32"/>
    <b v="1"/>
    <s v="music/pop"/>
    <n v="1.08"/>
    <n v="33.75"/>
    <s v="music"/>
    <x v="27"/>
  </r>
  <r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x v="0"/>
    <x v="0"/>
    <s v="USD"/>
    <n v="1364447073"/>
    <n v="1361858673"/>
    <b v="0"/>
    <n v="98"/>
    <b v="1"/>
    <s v="music/pop"/>
    <n v="1.6088"/>
    <n v="41.04081632653061"/>
    <s v="music"/>
    <x v="27"/>
  </r>
  <r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x v="0"/>
    <x v="0"/>
    <s v="USD"/>
    <n v="1322454939"/>
    <n v="1319859339"/>
    <b v="0"/>
    <n v="116"/>
    <b v="1"/>
    <s v="music/pop"/>
    <n v="1.026375"/>
    <n v="70.784482758620683"/>
    <s v="music"/>
    <x v="27"/>
  </r>
  <r>
    <x v="0"/>
    <x v="0"/>
    <s v="USD"/>
    <n v="1464729276"/>
    <n v="1459545276"/>
    <b v="0"/>
    <n v="52"/>
    <b v="1"/>
    <s v="music/pop"/>
    <n v="1.3975"/>
    <n v="53.75"/>
    <s v="music"/>
    <x v="27"/>
  </r>
  <r>
    <x v="0"/>
    <x v="0"/>
    <s v="USD"/>
    <n v="1278302400"/>
    <n v="1273961999"/>
    <b v="0"/>
    <n v="23"/>
    <b v="1"/>
    <s v="music/pop"/>
    <n v="1.026"/>
    <n v="44.608695652173914"/>
    <s v="music"/>
    <x v="27"/>
  </r>
  <r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x v="0"/>
    <x v="0"/>
    <s v="USD"/>
    <n v="1318802580"/>
    <n v="1316194540"/>
    <b v="0"/>
    <n v="34"/>
    <b v="1"/>
    <s v="music/pop"/>
    <n v="1.37416"/>
    <n v="40.416470588235299"/>
    <s v="music"/>
    <x v="27"/>
  </r>
  <r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x v="0"/>
    <x v="0"/>
    <s v="USD"/>
    <n v="1311298745"/>
    <n v="1309311545"/>
    <b v="0"/>
    <n v="56"/>
    <b v="1"/>
    <s v="music/pop"/>
    <n v="1.75"/>
    <n v="62.5"/>
    <s v="music"/>
    <x v="27"/>
  </r>
  <r>
    <x v="0"/>
    <x v="0"/>
    <s v="USD"/>
    <n v="1405188667"/>
    <n v="1402596667"/>
    <b v="0"/>
    <n v="25"/>
    <b v="1"/>
    <s v="music/pop"/>
    <n v="1.175"/>
    <n v="47"/>
    <s v="music"/>
    <x v="27"/>
  </r>
  <r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x v="3"/>
    <x v="0"/>
    <s v="USD"/>
    <n v="1492142860"/>
    <n v="1486962460"/>
    <b v="0"/>
    <n v="0"/>
    <b v="0"/>
    <s v="music/faith"/>
    <n v="0"/>
    <e v="#DIV/0!"/>
    <s v="music"/>
    <x v="28"/>
  </r>
  <r>
    <x v="3"/>
    <x v="6"/>
    <s v="EUR"/>
    <n v="1491590738"/>
    <n v="1489517138"/>
    <b v="0"/>
    <n v="10"/>
    <b v="0"/>
    <s v="music/faith"/>
    <n v="0.21714285714285714"/>
    <n v="76"/>
    <s v="music"/>
    <x v="28"/>
  </r>
  <r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x v="3"/>
    <x v="0"/>
    <s v="USD"/>
    <n v="1490331623"/>
    <n v="1487743223"/>
    <b v="0"/>
    <n v="15"/>
    <b v="0"/>
    <s v="music/faith"/>
    <n v="1.0285714285714285"/>
    <n v="24"/>
    <s v="music"/>
    <x v="28"/>
  </r>
  <r>
    <x v="3"/>
    <x v="5"/>
    <s v="CAD"/>
    <n v="1493320519"/>
    <n v="1488140119"/>
    <b v="0"/>
    <n v="1"/>
    <b v="0"/>
    <s v="music/faith"/>
    <n v="3.5999999999999999E-3"/>
    <n v="18"/>
    <s v="music"/>
    <x v="28"/>
  </r>
  <r>
    <x v="3"/>
    <x v="0"/>
    <s v="USD"/>
    <n v="1491855300"/>
    <n v="1488935245"/>
    <b v="0"/>
    <n v="39"/>
    <b v="0"/>
    <s v="music/faith"/>
    <n v="0.3125"/>
    <n v="80.128205128205124"/>
    <s v="music"/>
    <x v="28"/>
  </r>
  <r>
    <x v="3"/>
    <x v="0"/>
    <s v="USD"/>
    <n v="1491738594"/>
    <n v="1489150194"/>
    <b v="0"/>
    <n v="7"/>
    <b v="0"/>
    <s v="music/faith"/>
    <n v="0.443"/>
    <n v="253.14285714285714"/>
    <s v="music"/>
    <x v="28"/>
  </r>
  <r>
    <x v="3"/>
    <x v="0"/>
    <s v="USD"/>
    <n v="1489700230"/>
    <n v="1487111830"/>
    <b v="0"/>
    <n v="14"/>
    <b v="0"/>
    <s v="music/faith"/>
    <n v="1"/>
    <n v="171.42857142857142"/>
    <s v="music"/>
    <x v="28"/>
  </r>
  <r>
    <x v="3"/>
    <x v="0"/>
    <s v="USD"/>
    <n v="1491470442"/>
    <n v="1488882042"/>
    <b v="0"/>
    <n v="11"/>
    <b v="0"/>
    <s v="music/faith"/>
    <n v="0.254"/>
    <n v="57.727272727272727"/>
    <s v="music"/>
    <x v="28"/>
  </r>
  <r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x v="3"/>
    <x v="1"/>
    <s v="GBP"/>
    <n v="1491768000"/>
    <n v="1489097112"/>
    <b v="0"/>
    <n v="8"/>
    <b v="0"/>
    <s v="music/faith"/>
    <n v="9.3333333333333338E-2"/>
    <n v="35"/>
    <s v="music"/>
    <x v="28"/>
  </r>
  <r>
    <x v="3"/>
    <x v="0"/>
    <s v="USD"/>
    <n v="1490589360"/>
    <n v="1488038674"/>
    <b v="0"/>
    <n v="1"/>
    <b v="0"/>
    <s v="music/faith"/>
    <n v="5.0000000000000001E-4"/>
    <n v="5"/>
    <s v="music"/>
    <x v="28"/>
  </r>
  <r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x v="3"/>
    <x v="0"/>
    <s v="USD"/>
    <n v="1491007211"/>
    <n v="1488418811"/>
    <b v="0"/>
    <n v="0"/>
    <b v="0"/>
    <s v="music/faith"/>
    <n v="0"/>
    <e v="#DIV/0!"/>
    <s v="music"/>
    <x v="28"/>
  </r>
  <r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x v="3"/>
    <x v="0"/>
    <s v="USD"/>
    <n v="1490499180"/>
    <n v="1488430760"/>
    <b v="0"/>
    <n v="0"/>
    <b v="0"/>
    <s v="music/faith"/>
    <n v="0"/>
    <e v="#DIV/0!"/>
    <s v="music"/>
    <x v="28"/>
  </r>
  <r>
    <x v="3"/>
    <x v="0"/>
    <s v="USD"/>
    <n v="1491943445"/>
    <n v="1489351445"/>
    <b v="0"/>
    <n v="4"/>
    <b v="0"/>
    <s v="music/faith"/>
    <n v="4.2311459353574929E-2"/>
    <n v="54"/>
    <s v="music"/>
    <x v="28"/>
  </r>
  <r>
    <x v="3"/>
    <x v="0"/>
    <s v="USD"/>
    <n v="1491019200"/>
    <n v="1488418990"/>
    <b v="0"/>
    <n v="79"/>
    <b v="0"/>
    <s v="music/faith"/>
    <n v="0.2606"/>
    <n v="65.974683544303801"/>
    <s v="music"/>
    <x v="28"/>
  </r>
  <r>
    <x v="2"/>
    <x v="0"/>
    <s v="USD"/>
    <n v="1421337405"/>
    <n v="1418745405"/>
    <b v="0"/>
    <n v="2"/>
    <b v="0"/>
    <s v="music/faith"/>
    <n v="1.9801980198019802E-3"/>
    <n v="5"/>
    <s v="music"/>
    <x v="28"/>
  </r>
  <r>
    <x v="2"/>
    <x v="0"/>
    <s v="USD"/>
    <n v="1427745150"/>
    <n v="1425156750"/>
    <b v="0"/>
    <n v="1"/>
    <b v="0"/>
    <s v="music/faith"/>
    <n v="6.0606060606060605E-5"/>
    <n v="1"/>
    <s v="music"/>
    <x v="28"/>
  </r>
  <r>
    <x v="2"/>
    <x v="0"/>
    <s v="USD"/>
    <n v="1441003537"/>
    <n v="1435819537"/>
    <b v="0"/>
    <n v="2"/>
    <b v="0"/>
    <s v="music/faith"/>
    <n v="1.0200000000000001E-2"/>
    <n v="25.5"/>
    <s v="music"/>
    <x v="28"/>
  </r>
  <r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x v="2"/>
    <x v="0"/>
    <s v="USD"/>
    <n v="1441814400"/>
    <n v="1440807846"/>
    <b v="0"/>
    <n v="0"/>
    <b v="0"/>
    <s v="music/faith"/>
    <n v="0"/>
    <e v="#DIV/0!"/>
    <s v="music"/>
    <x v="28"/>
  </r>
  <r>
    <x v="2"/>
    <x v="12"/>
    <s v="EUR"/>
    <n v="1440314472"/>
    <n v="1435130472"/>
    <b v="0"/>
    <n v="0"/>
    <b v="0"/>
    <s v="music/faith"/>
    <n v="0"/>
    <e v="#DIV/0!"/>
    <s v="music"/>
    <x v="28"/>
  </r>
  <r>
    <x v="2"/>
    <x v="0"/>
    <s v="USD"/>
    <n v="1459181895"/>
    <n v="1456593495"/>
    <b v="0"/>
    <n v="9"/>
    <b v="0"/>
    <s v="music/faith"/>
    <n v="9.74E-2"/>
    <n v="54.111111111111114"/>
    <s v="music"/>
    <x v="28"/>
  </r>
  <r>
    <x v="2"/>
    <x v="0"/>
    <s v="USD"/>
    <n v="1462135706"/>
    <n v="1458679706"/>
    <b v="0"/>
    <n v="0"/>
    <b v="0"/>
    <s v="music/faith"/>
    <n v="0"/>
    <e v="#DIV/0!"/>
    <s v="music"/>
    <x v="28"/>
  </r>
  <r>
    <x v="2"/>
    <x v="0"/>
    <s v="USD"/>
    <n v="1409513940"/>
    <n v="1405949514"/>
    <b v="0"/>
    <n v="4"/>
    <b v="0"/>
    <s v="music/faith"/>
    <n v="4.8571428571428571E-2"/>
    <n v="21.25"/>
    <s v="music"/>
    <x v="28"/>
  </r>
  <r>
    <x v="2"/>
    <x v="12"/>
    <s v="EUR"/>
    <n v="1453122000"/>
    <n v="1449151888"/>
    <b v="0"/>
    <n v="1"/>
    <b v="0"/>
    <s v="music/faith"/>
    <n v="6.7999999999999996E-3"/>
    <n v="34"/>
    <s v="music"/>
    <x v="28"/>
  </r>
  <r>
    <x v="2"/>
    <x v="0"/>
    <s v="USD"/>
    <n v="1409585434"/>
    <n v="1406907034"/>
    <b v="0"/>
    <n v="2"/>
    <b v="0"/>
    <s v="music/faith"/>
    <n v="0.105"/>
    <n v="525"/>
    <s v="music"/>
    <x v="28"/>
  </r>
  <r>
    <x v="2"/>
    <x v="0"/>
    <s v="USD"/>
    <n v="1435701353"/>
    <n v="1430517353"/>
    <b v="0"/>
    <n v="0"/>
    <b v="0"/>
    <s v="music/faith"/>
    <n v="0"/>
    <e v="#DIV/0!"/>
    <s v="music"/>
    <x v="28"/>
  </r>
  <r>
    <x v="2"/>
    <x v="0"/>
    <s v="USD"/>
    <n v="1412536412"/>
    <n v="1409944412"/>
    <b v="0"/>
    <n v="1"/>
    <b v="0"/>
    <s v="music/faith"/>
    <n v="1.6666666666666666E-2"/>
    <n v="50"/>
    <s v="music"/>
    <x v="28"/>
  </r>
  <r>
    <x v="2"/>
    <x v="0"/>
    <s v="USD"/>
    <n v="1430517761"/>
    <n v="1427925761"/>
    <b v="0"/>
    <n v="17"/>
    <b v="0"/>
    <s v="music/faith"/>
    <n v="7.868E-2"/>
    <n v="115.70588235294117"/>
    <s v="music"/>
    <x v="28"/>
  </r>
  <r>
    <x v="2"/>
    <x v="0"/>
    <s v="USD"/>
    <n v="1427772120"/>
    <n v="1425186785"/>
    <b v="0"/>
    <n v="2"/>
    <b v="0"/>
    <s v="music/faith"/>
    <n v="2.2000000000000001E-3"/>
    <n v="5.5"/>
    <s v="music"/>
    <x v="28"/>
  </r>
  <r>
    <x v="2"/>
    <x v="0"/>
    <s v="USD"/>
    <n v="1481295099"/>
    <n v="1477835499"/>
    <b v="0"/>
    <n v="3"/>
    <b v="0"/>
    <s v="music/faith"/>
    <n v="7.4999999999999997E-2"/>
    <n v="50"/>
    <s v="music"/>
    <x v="28"/>
  </r>
  <r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x v="2"/>
    <x v="0"/>
    <s v="USD"/>
    <n v="1463201940"/>
    <n v="1459435149"/>
    <b v="0"/>
    <n v="2"/>
    <b v="0"/>
    <s v="music/faith"/>
    <n v="2.142857142857143E-3"/>
    <n v="37.5"/>
    <s v="music"/>
    <x v="28"/>
  </r>
  <r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x v="2"/>
    <x v="0"/>
    <s v="USD"/>
    <n v="1415562471"/>
    <n v="1412966871"/>
    <b v="0"/>
    <n v="8"/>
    <b v="0"/>
    <s v="music/faith"/>
    <n v="5.6250000000000001E-2"/>
    <n v="28.125"/>
    <s v="music"/>
    <x v="28"/>
  </r>
  <r>
    <x v="2"/>
    <x v="0"/>
    <s v="USD"/>
    <n v="1449831863"/>
    <n v="1447239863"/>
    <b v="0"/>
    <n v="0"/>
    <b v="0"/>
    <s v="music/faith"/>
    <n v="0"/>
    <e v="#DIV/0!"/>
    <s v="music"/>
    <x v="28"/>
  </r>
  <r>
    <x v="2"/>
    <x v="0"/>
    <s v="USD"/>
    <n v="1459642200"/>
    <n v="1456441429"/>
    <b v="0"/>
    <n v="1"/>
    <b v="0"/>
    <s v="music/faith"/>
    <n v="3.4722222222222224E-4"/>
    <n v="1"/>
    <s v="music"/>
    <x v="28"/>
  </r>
  <r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x v="2"/>
    <x v="0"/>
    <s v="USD"/>
    <n v="1414707762"/>
    <n v="1412115762"/>
    <b v="0"/>
    <n v="4"/>
    <b v="0"/>
    <s v="music/faith"/>
    <n v="5.8333333333333336E-3"/>
    <n v="8.75"/>
    <s v="music"/>
    <x v="28"/>
  </r>
  <r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x v="2"/>
    <x v="0"/>
    <s v="USD"/>
    <n v="1403906664"/>
    <n v="1401401064"/>
    <b v="0"/>
    <n v="16"/>
    <b v="0"/>
    <s v="music/faith"/>
    <n v="0.33784615384615385"/>
    <n v="137.25"/>
    <s v="music"/>
    <x v="28"/>
  </r>
  <r>
    <x v="2"/>
    <x v="1"/>
    <s v="GBP"/>
    <n v="1428231600"/>
    <n v="1423520177"/>
    <b v="0"/>
    <n v="1"/>
    <b v="0"/>
    <s v="music/faith"/>
    <n v="3.3333333333333332E-4"/>
    <n v="1"/>
    <s v="music"/>
    <x v="28"/>
  </r>
  <r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x v="2"/>
    <x v="0"/>
    <s v="USD"/>
    <n v="1465521306"/>
    <n v="1460337306"/>
    <b v="0"/>
    <n v="0"/>
    <b v="0"/>
    <s v="music/faith"/>
    <n v="0"/>
    <e v="#DIV/0!"/>
    <s v="music"/>
    <x v="28"/>
  </r>
  <r>
    <x v="2"/>
    <x v="0"/>
    <s v="USD"/>
    <n v="1445738783"/>
    <n v="1443146783"/>
    <b v="0"/>
    <n v="0"/>
    <b v="0"/>
    <s v="music/faith"/>
    <n v="0"/>
    <e v="#DIV/0!"/>
    <s v="music"/>
    <x v="28"/>
  </r>
  <r>
    <x v="2"/>
    <x v="0"/>
    <s v="USD"/>
    <n v="1434034800"/>
    <n v="1432849552"/>
    <b v="0"/>
    <n v="0"/>
    <b v="0"/>
    <s v="music/faith"/>
    <n v="0"/>
    <e v="#DIV/0!"/>
    <s v="music"/>
    <x v="28"/>
  </r>
  <r>
    <x v="2"/>
    <x v="0"/>
    <s v="USD"/>
    <n v="1452920400"/>
    <n v="1447777481"/>
    <b v="0"/>
    <n v="0"/>
    <b v="0"/>
    <s v="music/faith"/>
    <n v="0"/>
    <e v="#DIV/0!"/>
    <s v="music"/>
    <x v="28"/>
  </r>
  <r>
    <x v="2"/>
    <x v="0"/>
    <s v="USD"/>
    <n v="1473802200"/>
    <n v="1472746374"/>
    <b v="0"/>
    <n v="0"/>
    <b v="0"/>
    <s v="music/faith"/>
    <n v="0"/>
    <e v="#DIV/0!"/>
    <s v="music"/>
    <x v="28"/>
  </r>
  <r>
    <x v="2"/>
    <x v="0"/>
    <s v="USD"/>
    <n v="1431046356"/>
    <n v="1428454356"/>
    <b v="0"/>
    <n v="1"/>
    <b v="0"/>
    <s v="music/faith"/>
    <n v="2.2222222222222223E-4"/>
    <n v="1"/>
    <s v="music"/>
    <x v="28"/>
  </r>
  <r>
    <x v="2"/>
    <x v="0"/>
    <s v="USD"/>
    <n v="1470598345"/>
    <n v="1468006345"/>
    <b v="0"/>
    <n v="2"/>
    <b v="0"/>
    <s v="music/faith"/>
    <n v="0.11"/>
    <n v="55"/>
    <s v="music"/>
    <x v="28"/>
  </r>
  <r>
    <x v="2"/>
    <x v="0"/>
    <s v="USD"/>
    <n v="1447018833"/>
    <n v="1444423233"/>
    <b v="0"/>
    <n v="1"/>
    <b v="0"/>
    <s v="music/faith"/>
    <n v="7.3333333333333332E-3"/>
    <n v="22"/>
    <s v="music"/>
    <x v="28"/>
  </r>
  <r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x v="2"/>
    <x v="0"/>
    <s v="USD"/>
    <n v="1412283542"/>
    <n v="1409691542"/>
    <b v="0"/>
    <n v="1"/>
    <b v="0"/>
    <s v="music/faith"/>
    <n v="4.0000000000000001E-3"/>
    <n v="20"/>
    <s v="music"/>
    <x v="28"/>
  </r>
  <r>
    <x v="2"/>
    <x v="0"/>
    <s v="USD"/>
    <n v="1462391932"/>
    <n v="1457297932"/>
    <b v="0"/>
    <n v="1"/>
    <b v="0"/>
    <s v="music/faith"/>
    <n v="1E-3"/>
    <n v="1"/>
    <s v="music"/>
    <x v="28"/>
  </r>
  <r>
    <x v="2"/>
    <x v="0"/>
    <s v="USD"/>
    <n v="1437075422"/>
    <n v="1434483422"/>
    <b v="0"/>
    <n v="0"/>
    <b v="0"/>
    <s v="music/faith"/>
    <n v="0"/>
    <e v="#DIV/0!"/>
    <s v="music"/>
    <x v="28"/>
  </r>
  <r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x v="0"/>
    <x v="0"/>
    <s v="USD"/>
    <n v="1444071361"/>
    <n v="1441479361"/>
    <b v="0"/>
    <n v="4"/>
    <b v="1"/>
    <s v="photography/photobooks"/>
    <n v="1.2"/>
    <n v="7.5"/>
    <s v="photography"/>
    <x v="20"/>
  </r>
  <r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x v="0"/>
    <x v="0"/>
    <s v="USD"/>
    <n v="1457739245"/>
    <n v="1455147245"/>
    <b v="0"/>
    <n v="25"/>
    <b v="1"/>
    <s v="photography/photobooks"/>
    <n v="8.85"/>
    <n v="35.4"/>
    <s v="photography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x v="2"/>
    <x v="2"/>
    <s v="AUD"/>
    <n v="1408999088"/>
    <n v="1407184688"/>
    <b v="1"/>
    <n v="0"/>
    <b v="0"/>
    <s v="photography/photobooks"/>
    <n v="0"/>
    <e v="#DIV/0!"/>
    <s v="photography"/>
    <x v="20"/>
  </r>
  <r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x v="2"/>
    <x v="1"/>
    <s v="GBP"/>
    <n v="1412090349"/>
    <n v="1409066349"/>
    <b v="1"/>
    <n v="8"/>
    <b v="0"/>
    <s v="photography/photobooks"/>
    <n v="2.955E-2"/>
    <n v="73.875"/>
    <s v="photography"/>
    <x v="20"/>
  </r>
  <r>
    <x v="2"/>
    <x v="0"/>
    <s v="USD"/>
    <n v="1411868313"/>
    <n v="1409276313"/>
    <b v="1"/>
    <n v="8"/>
    <b v="0"/>
    <s v="photography/photobooks"/>
    <n v="0.1106"/>
    <n v="69.125"/>
    <s v="photography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x v="2"/>
    <x v="1"/>
    <s v="GBP"/>
    <n v="1407532812"/>
    <n v="1404940812"/>
    <b v="0"/>
    <n v="0"/>
    <b v="0"/>
    <s v="photography/photobooks"/>
    <n v="0"/>
    <e v="#DIV/0!"/>
    <s v="photography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x v="2"/>
    <x v="0"/>
    <s v="USD"/>
    <n v="1435787137"/>
    <n v="1434577537"/>
    <b v="0"/>
    <n v="0"/>
    <b v="0"/>
    <s v="photography/photobooks"/>
    <n v="0"/>
    <e v="#DIV/0!"/>
    <s v="photography"/>
    <x v="20"/>
  </r>
  <r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x v="2"/>
    <x v="0"/>
    <s v="USD"/>
    <n v="1428035850"/>
    <n v="1425447450"/>
    <b v="0"/>
    <n v="0"/>
    <b v="0"/>
    <s v="photography/photobooks"/>
    <n v="0"/>
    <e v="#DIV/0!"/>
    <s v="photography"/>
    <x v="20"/>
  </r>
  <r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x v="0"/>
    <x v="0"/>
    <s v="USD"/>
    <n v="1330760367"/>
    <n v="1326872367"/>
    <b v="0"/>
    <n v="57"/>
    <b v="1"/>
    <s v="music/rock"/>
    <n v="1.3489"/>
    <n v="59.162280701754383"/>
    <s v="music"/>
    <x v="11"/>
  </r>
  <r>
    <x v="0"/>
    <x v="5"/>
    <s v="CAD"/>
    <n v="1391194860"/>
    <n v="1388084862"/>
    <b v="0"/>
    <n v="11"/>
    <b v="1"/>
    <s v="music/rock"/>
    <n v="1"/>
    <n v="27.272727272727273"/>
    <s v="music"/>
    <x v="11"/>
  </r>
  <r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x v="0"/>
    <x v="0"/>
    <s v="USD"/>
    <n v="1389146880"/>
    <n v="1387403967"/>
    <b v="0"/>
    <n v="40"/>
    <b v="1"/>
    <s v="music/rock"/>
    <n v="1.0006666666666666"/>
    <n v="75.05"/>
    <s v="music"/>
    <x v="11"/>
  </r>
  <r>
    <x v="0"/>
    <x v="0"/>
    <s v="USD"/>
    <n v="1373572903"/>
    <n v="1371585703"/>
    <b v="0"/>
    <n v="50"/>
    <b v="1"/>
    <s v="music/rock"/>
    <n v="1.0505"/>
    <n v="42.02"/>
    <s v="music"/>
    <x v="11"/>
  </r>
  <r>
    <x v="0"/>
    <x v="0"/>
    <s v="USD"/>
    <n v="1392675017"/>
    <n v="1390083017"/>
    <b v="0"/>
    <n v="38"/>
    <b v="1"/>
    <s v="music/rock"/>
    <n v="1.01"/>
    <n v="53.157894736842103"/>
    <s v="music"/>
    <x v="11"/>
  </r>
  <r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x v="0"/>
    <x v="0"/>
    <s v="USD"/>
    <n v="1399672800"/>
    <n v="1396906530"/>
    <b v="0"/>
    <n v="48"/>
    <b v="1"/>
    <s v="music/rock"/>
    <n v="1.0016"/>
    <n v="417.33333333333331"/>
    <s v="music"/>
    <x v="11"/>
  </r>
  <r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x v="0"/>
    <x v="0"/>
    <s v="USD"/>
    <n v="1336866863"/>
    <n v="1335570863"/>
    <b v="0"/>
    <n v="14"/>
    <b v="1"/>
    <s v="music/rock"/>
    <n v="1.03"/>
    <n v="73.571428571428569"/>
    <s v="music"/>
    <x v="11"/>
  </r>
  <r>
    <x v="0"/>
    <x v="0"/>
    <s v="USD"/>
    <n v="1299243427"/>
    <n v="1296651427"/>
    <b v="0"/>
    <n v="20"/>
    <b v="1"/>
    <s v="music/rock"/>
    <n v="1.4285714285714286"/>
    <n v="25"/>
    <s v="music"/>
    <x v="11"/>
  </r>
  <r>
    <x v="0"/>
    <x v="0"/>
    <s v="USD"/>
    <n v="1362211140"/>
    <n v="1359421403"/>
    <b v="0"/>
    <n v="25"/>
    <b v="1"/>
    <s v="music/rock"/>
    <n v="2.625"/>
    <n v="42"/>
    <s v="music"/>
    <x v="11"/>
  </r>
  <r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x v="0"/>
    <x v="1"/>
    <s v="GBP"/>
    <n v="1459439471"/>
    <n v="1456851071"/>
    <b v="0"/>
    <n v="11"/>
    <b v="1"/>
    <s v="music/rock"/>
    <n v="1.04"/>
    <n v="47.272727272727273"/>
    <s v="music"/>
    <x v="11"/>
  </r>
  <r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x v="0"/>
    <x v="0"/>
    <s v="USD"/>
    <n v="1317438000"/>
    <n v="1314989557"/>
    <b v="0"/>
    <n v="28"/>
    <b v="1"/>
    <s v="music/rock"/>
    <n v="1.00149"/>
    <n v="35.767499999999998"/>
    <s v="music"/>
    <x v="11"/>
  </r>
  <r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x v="0"/>
    <x v="0"/>
    <s v="USD"/>
    <n v="1400561940"/>
    <n v="1397679445"/>
    <b v="0"/>
    <n v="40"/>
    <b v="1"/>
    <s v="music/rock"/>
    <n v="1.0175000000000001"/>
    <n v="50.875"/>
    <s v="music"/>
    <x v="11"/>
  </r>
  <r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x v="0"/>
    <x v="0"/>
    <s v="USD"/>
    <n v="1307761200"/>
    <n v="1304464914"/>
    <b v="0"/>
    <n v="20"/>
    <b v="1"/>
    <s v="music/rock"/>
    <n v="1.014"/>
    <n v="76.05"/>
    <s v="music"/>
    <x v="11"/>
  </r>
  <r>
    <x v="0"/>
    <x v="0"/>
    <s v="USD"/>
    <n v="1466139300"/>
    <n v="1464854398"/>
    <b v="0"/>
    <n v="19"/>
    <b v="1"/>
    <s v="music/rock"/>
    <n v="1"/>
    <n v="52.631578947368418"/>
    <s v="music"/>
    <x v="11"/>
  </r>
  <r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x v="0"/>
    <x v="0"/>
    <s v="USD"/>
    <n v="1350505059"/>
    <n v="1347913059"/>
    <b v="0"/>
    <n v="8"/>
    <b v="1"/>
    <s v="music/rock"/>
    <n v="1.0033333333333334"/>
    <n v="37.625"/>
    <s v="music"/>
    <x v="11"/>
  </r>
  <r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x v="0"/>
    <x v="0"/>
    <s v="USD"/>
    <n v="1352860017"/>
    <n v="1348536417"/>
    <b v="0"/>
    <n v="14"/>
    <b v="1"/>
    <s v="music/rock"/>
    <n v="1.01875"/>
    <n v="58.214285714285715"/>
    <s v="music"/>
    <x v="11"/>
  </r>
  <r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x v="0"/>
    <x v="0"/>
    <s v="USD"/>
    <n v="1405715472"/>
    <n v="1403901072"/>
    <b v="0"/>
    <n v="38"/>
    <b v="1"/>
    <s v="music/rock"/>
    <n v="1.0125"/>
    <n v="53.289473684210527"/>
    <s v="music"/>
    <x v="11"/>
  </r>
  <r>
    <x v="0"/>
    <x v="0"/>
    <s v="USD"/>
    <n v="1410546413"/>
    <n v="1407954413"/>
    <b v="0"/>
    <n v="22"/>
    <b v="1"/>
    <s v="music/rock"/>
    <n v="1"/>
    <n v="136.36363636363637"/>
    <s v="music"/>
    <x v="11"/>
  </r>
  <r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x v="0"/>
    <x v="0"/>
    <s v="USD"/>
    <n v="1316716129"/>
    <n v="1314124129"/>
    <b v="0"/>
    <n v="56"/>
    <b v="1"/>
    <s v="music/rock"/>
    <n v="1.3183333333333334"/>
    <n v="70.625"/>
    <s v="music"/>
    <x v="11"/>
  </r>
  <r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x v="2"/>
    <x v="1"/>
    <s v="GBP"/>
    <n v="1422256341"/>
    <n v="1419664341"/>
    <b v="0"/>
    <n v="0"/>
    <b v="0"/>
    <s v="games/mobile games"/>
    <n v="0"/>
    <e v="#DIV/0!"/>
    <s v="games"/>
    <x v="18"/>
  </r>
  <r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x v="2"/>
    <x v="0"/>
    <s v="USD"/>
    <n v="1402600085"/>
    <n v="1400008085"/>
    <b v="0"/>
    <n v="2"/>
    <b v="0"/>
    <s v="games/mobile games"/>
    <n v="4.0000000000000001E-3"/>
    <n v="5"/>
    <s v="games"/>
    <x v="18"/>
  </r>
  <r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x v="2"/>
    <x v="1"/>
    <s v="GBP"/>
    <n v="1478425747"/>
    <n v="1475398147"/>
    <b v="0"/>
    <n v="2"/>
    <b v="0"/>
    <s v="games/mobile games"/>
    <n v="3.6363636363636364E-5"/>
    <n v="2"/>
    <s v="games"/>
    <x v="18"/>
  </r>
  <r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x v="2"/>
    <x v="0"/>
    <s v="USD"/>
    <n v="1478383912"/>
    <n v="1475791912"/>
    <b v="0"/>
    <n v="1"/>
    <b v="0"/>
    <s v="games/mobile games"/>
    <n v="5.0000000000000001E-4"/>
    <n v="10"/>
    <s v="games"/>
    <x v="18"/>
  </r>
  <r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x v="2"/>
    <x v="0"/>
    <s v="USD"/>
    <n v="1483488249"/>
    <n v="1480896249"/>
    <b v="0"/>
    <n v="0"/>
    <b v="0"/>
    <s v="games/mobile games"/>
    <n v="0"/>
    <e v="#DIV/0!"/>
    <s v="games"/>
    <x v="18"/>
  </r>
  <r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x v="2"/>
    <x v="5"/>
    <s v="CAD"/>
    <n v="1436373900"/>
    <n v="1433861210"/>
    <b v="0"/>
    <n v="2"/>
    <b v="0"/>
    <s v="games/mobile games"/>
    <n v="4.4999999999999997E-3"/>
    <n v="18"/>
    <s v="games"/>
    <x v="18"/>
  </r>
  <r>
    <x v="2"/>
    <x v="0"/>
    <s v="USD"/>
    <n v="1467155733"/>
    <n v="1465427733"/>
    <b v="0"/>
    <n v="2"/>
    <b v="0"/>
    <s v="games/mobile games"/>
    <n v="1.6249999999999999E-4"/>
    <n v="13"/>
    <s v="games"/>
    <x v="18"/>
  </r>
  <r>
    <x v="2"/>
    <x v="0"/>
    <s v="USD"/>
    <n v="1470519308"/>
    <n v="1465335308"/>
    <b v="0"/>
    <n v="3"/>
    <b v="0"/>
    <s v="games/mobile games"/>
    <n v="5.1000000000000004E-3"/>
    <n v="17"/>
    <s v="games"/>
    <x v="18"/>
  </r>
  <r>
    <x v="2"/>
    <x v="2"/>
    <s v="AUD"/>
    <n v="1402901405"/>
    <n v="1400309405"/>
    <b v="0"/>
    <n v="0"/>
    <b v="0"/>
    <s v="games/mobile games"/>
    <n v="0"/>
    <e v="#DIV/0!"/>
    <s v="games"/>
    <x v="18"/>
  </r>
  <r>
    <x v="2"/>
    <x v="0"/>
    <s v="USD"/>
    <n v="1425170525"/>
    <n v="1422664925"/>
    <b v="0"/>
    <n v="0"/>
    <b v="0"/>
    <s v="games/mobile games"/>
    <n v="0"/>
    <e v="#DIV/0!"/>
    <s v="games"/>
    <x v="18"/>
  </r>
  <r>
    <x v="2"/>
    <x v="2"/>
    <s v="AUD"/>
    <n v="1402618355"/>
    <n v="1400026355"/>
    <b v="0"/>
    <n v="0"/>
    <b v="0"/>
    <s v="games/mobile games"/>
    <n v="0"/>
    <e v="#DIV/0!"/>
    <s v="games"/>
    <x v="18"/>
  </r>
  <r>
    <x v="2"/>
    <x v="3"/>
    <s v="EUR"/>
    <n v="1457966129"/>
    <n v="1455377729"/>
    <b v="0"/>
    <n v="2"/>
    <b v="0"/>
    <s v="games/mobile games"/>
    <n v="1.1999999999999999E-3"/>
    <n v="3"/>
    <s v="games"/>
    <x v="18"/>
  </r>
  <r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x v="0"/>
    <x v="0"/>
    <s v="USD"/>
    <n v="1354017600"/>
    <n v="1350967535"/>
    <b v="0"/>
    <n v="26"/>
    <b v="1"/>
    <s v="music/indie rock"/>
    <n v="1.351"/>
    <n v="51.96153846153846"/>
    <s v="music"/>
    <x v="14"/>
  </r>
  <r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x v="0"/>
    <x v="3"/>
    <s v="EUR"/>
    <n v="1449178200"/>
    <n v="1447614732"/>
    <b v="0"/>
    <n v="8"/>
    <b v="1"/>
    <s v="music/indie rock"/>
    <n v="1.1116666666666666"/>
    <n v="416.875"/>
    <s v="music"/>
    <x v="14"/>
  </r>
  <r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x v="0"/>
    <x v="0"/>
    <s v="USD"/>
    <n v="1302926340"/>
    <n v="1301524585"/>
    <b v="0"/>
    <n v="45"/>
    <b v="1"/>
    <s v="music/indie rock"/>
    <n v="1.04"/>
    <n v="57.777777777777779"/>
    <s v="music"/>
    <x v="14"/>
  </r>
  <r>
    <x v="0"/>
    <x v="0"/>
    <s v="USD"/>
    <n v="1329082983"/>
    <n v="1326404583"/>
    <b v="0"/>
    <n v="20"/>
    <b v="1"/>
    <s v="music/indie rock"/>
    <n v="1.145"/>
    <n v="57.25"/>
    <s v="music"/>
    <x v="14"/>
  </r>
  <r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x v="0"/>
    <x v="0"/>
    <s v="USD"/>
    <n v="1334250165"/>
    <n v="1331658165"/>
    <b v="0"/>
    <n v="13"/>
    <b v="1"/>
    <s v="music/indie rock"/>
    <n v="1.2394678492239468"/>
    <n v="43"/>
    <s v="music"/>
    <x v="14"/>
  </r>
  <r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x v="2"/>
    <x v="9"/>
    <s v="EUR"/>
    <n v="1425495447"/>
    <n v="1422903447"/>
    <b v="0"/>
    <n v="3"/>
    <b v="0"/>
    <s v="technology/gadgets"/>
    <n v="1.2E-2"/>
    <n v="4"/>
    <s v="technology"/>
    <x v="29"/>
  </r>
  <r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x v="2"/>
    <x v="0"/>
    <s v="USD"/>
    <n v="1451752021"/>
    <n v="1447864021"/>
    <b v="0"/>
    <n v="2"/>
    <b v="0"/>
    <s v="technology/gadgets"/>
    <n v="1E-3"/>
    <n v="25"/>
    <s v="technology"/>
    <x v="29"/>
  </r>
  <r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x v="2"/>
    <x v="0"/>
    <s v="USD"/>
    <n v="1409620222"/>
    <n v="1407892222"/>
    <b v="0"/>
    <n v="4"/>
    <b v="0"/>
    <s v="technology/gadgets"/>
    <n v="1.6E-2"/>
    <n v="2"/>
    <s v="technology"/>
    <x v="29"/>
  </r>
  <r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x v="0"/>
    <x v="0"/>
    <s v="USD"/>
    <n v="1342243143"/>
    <n v="1339651143"/>
    <b v="0"/>
    <n v="38"/>
    <b v="1"/>
    <s v="music/indie rock"/>
    <n v="1.3680000000000001"/>
    <n v="54"/>
    <s v="music"/>
    <x v="14"/>
  </r>
  <r>
    <x v="0"/>
    <x v="0"/>
    <s v="USD"/>
    <n v="1386828507"/>
    <n v="1384236507"/>
    <b v="0"/>
    <n v="64"/>
    <b v="1"/>
    <s v="music/indie rock"/>
    <n v="1.1555"/>
    <n v="36.109375"/>
    <s v="music"/>
    <x v="14"/>
  </r>
  <r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x v="0"/>
    <x v="0"/>
    <s v="USD"/>
    <n v="1389814380"/>
    <n v="1387390555"/>
    <b v="0"/>
    <n v="33"/>
    <b v="1"/>
    <s v="music/indie rock"/>
    <n v="1.1439999999999999"/>
    <n v="104"/>
    <s v="music"/>
    <x v="14"/>
  </r>
  <r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x v="0"/>
    <x v="0"/>
    <s v="USD"/>
    <n v="1309825866"/>
    <n v="1306197066"/>
    <b v="0"/>
    <n v="75"/>
    <b v="1"/>
    <s v="music/indie rock"/>
    <n v="1.003125"/>
    <n v="42.8"/>
    <s v="music"/>
    <x v="14"/>
  </r>
  <r>
    <x v="0"/>
    <x v="0"/>
    <s v="USD"/>
    <n v="1373203482"/>
    <n v="1368019482"/>
    <b v="0"/>
    <n v="26"/>
    <b v="1"/>
    <s v="music/indie rock"/>
    <n v="1.27"/>
    <n v="48.846153846153847"/>
    <s v="music"/>
    <x v="14"/>
  </r>
  <r>
    <x v="0"/>
    <x v="0"/>
    <s v="USD"/>
    <n v="1337657400"/>
    <n v="1336512309"/>
    <b v="0"/>
    <n v="50"/>
    <b v="1"/>
    <s v="music/indie rock"/>
    <n v="1.20601"/>
    <n v="48.240400000000001"/>
    <s v="music"/>
    <x v="14"/>
  </r>
  <r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x v="0"/>
    <x v="0"/>
    <s v="USD"/>
    <n v="1324789200"/>
    <n v="1321649321"/>
    <b v="0"/>
    <n v="77"/>
    <b v="1"/>
    <s v="music/indie rock"/>
    <n v="1.2362"/>
    <n v="80.272727272727266"/>
    <s v="music"/>
    <x v="14"/>
  </r>
  <r>
    <x v="0"/>
    <x v="0"/>
    <s v="USD"/>
    <n v="1403326740"/>
    <n v="1400106171"/>
    <b v="0"/>
    <n v="50"/>
    <b v="1"/>
    <s v="music/indie rock"/>
    <n v="1.0840000000000001"/>
    <n v="54.2"/>
    <s v="music"/>
    <x v="14"/>
  </r>
  <r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x v="0"/>
    <x v="0"/>
    <s v="USD"/>
    <n v="1362955108"/>
    <n v="1360366708"/>
    <b v="0"/>
    <n v="96"/>
    <b v="1"/>
    <s v="music/indie rock"/>
    <n v="1.107"/>
    <n v="115.3125"/>
    <s v="music"/>
    <x v="14"/>
  </r>
  <r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x v="2"/>
    <x v="7"/>
    <s v="HKD"/>
    <n v="1480863887"/>
    <n v="1478268287"/>
    <b v="0"/>
    <n v="0"/>
    <b v="0"/>
    <s v="photography/people"/>
    <n v="0"/>
    <e v="#DIV/0!"/>
    <s v="photography"/>
    <x v="31"/>
  </r>
  <r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x v="2"/>
    <x v="0"/>
    <s v="USD"/>
    <n v="1481473208"/>
    <n v="1478881208"/>
    <b v="0"/>
    <n v="1"/>
    <b v="0"/>
    <s v="photography/people"/>
    <n v="0.01"/>
    <n v="50"/>
    <s v="photography"/>
    <x v="31"/>
  </r>
  <r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x v="2"/>
    <x v="1"/>
    <s v="GBP"/>
    <n v="1450706837"/>
    <n v="1448114837"/>
    <b v="0"/>
    <n v="0"/>
    <b v="0"/>
    <s v="photography/people"/>
    <n v="0"/>
    <e v="#DIV/0!"/>
    <s v="photography"/>
    <x v="31"/>
  </r>
  <r>
    <x v="2"/>
    <x v="0"/>
    <s v="USD"/>
    <n v="1481072942"/>
    <n v="1475885342"/>
    <b v="0"/>
    <n v="0"/>
    <b v="0"/>
    <s v="photography/people"/>
    <n v="0"/>
    <e v="#DIV/0!"/>
    <s v="photography"/>
    <x v="31"/>
  </r>
  <r>
    <x v="2"/>
    <x v="5"/>
    <s v="CAD"/>
    <n v="1437082736"/>
    <n v="1435354736"/>
    <b v="0"/>
    <n v="3"/>
    <b v="0"/>
    <s v="photography/people"/>
    <n v="7.8E-2"/>
    <n v="26"/>
    <s v="photography"/>
    <x v="31"/>
  </r>
  <r>
    <x v="2"/>
    <x v="0"/>
    <s v="USD"/>
    <n v="1405021211"/>
    <n v="1402429211"/>
    <b v="0"/>
    <n v="0"/>
    <b v="0"/>
    <s v="photography/people"/>
    <n v="0"/>
    <e v="#DIV/0!"/>
    <s v="photography"/>
    <x v="31"/>
  </r>
  <r>
    <x v="2"/>
    <x v="0"/>
    <s v="USD"/>
    <n v="1409091612"/>
    <n v="1406499612"/>
    <b v="0"/>
    <n v="0"/>
    <b v="0"/>
    <s v="photography/people"/>
    <n v="0"/>
    <e v="#DIV/0!"/>
    <s v="photography"/>
    <x v="31"/>
  </r>
  <r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x v="2"/>
    <x v="5"/>
    <s v="CAD"/>
    <n v="1452120613"/>
    <n v="1449528613"/>
    <b v="0"/>
    <n v="25"/>
    <b v="0"/>
    <s v="photography/people"/>
    <n v="0.125"/>
    <n v="25"/>
    <s v="photography"/>
    <x v="31"/>
  </r>
  <r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x v="0"/>
    <x v="0"/>
    <s v="USD"/>
    <n v="1338830395"/>
    <n v="1336238395"/>
    <b v="0"/>
    <n v="25"/>
    <b v="1"/>
    <s v="music/indie rock"/>
    <n v="1.1333333333333333"/>
    <n v="34"/>
    <s v="music"/>
    <x v="14"/>
  </r>
  <r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x v="0"/>
    <x v="0"/>
    <s v="USD"/>
    <n v="1315457658"/>
    <n v="1312865658"/>
    <b v="0"/>
    <n v="25"/>
    <b v="1"/>
    <s v="music/indie rock"/>
    <n v="1.0353333333333334"/>
    <n v="62.12"/>
    <s v="music"/>
    <x v="14"/>
  </r>
  <r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x v="0"/>
    <x v="0"/>
    <s v="USD"/>
    <n v="1317576973"/>
    <n v="1312392973"/>
    <b v="0"/>
    <n v="22"/>
    <b v="1"/>
    <s v="music/indie rock"/>
    <n v="1"/>
    <n v="113.63636363636364"/>
    <s v="music"/>
    <x v="14"/>
  </r>
  <r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x v="0"/>
    <x v="0"/>
    <s v="USD"/>
    <n v="1322751735"/>
    <n v="1317564135"/>
    <b v="0"/>
    <n v="38"/>
    <b v="1"/>
    <s v="music/indie rock"/>
    <n v="1"/>
    <n v="78.94736842105263"/>
    <s v="music"/>
    <x v="14"/>
  </r>
  <r>
    <x v="0"/>
    <x v="0"/>
    <s v="USD"/>
    <n v="1331174635"/>
    <n v="1328582635"/>
    <b v="0"/>
    <n v="32"/>
    <b v="1"/>
    <s v="music/indie rock"/>
    <n v="1.0033333333333334"/>
    <n v="188.125"/>
    <s v="music"/>
    <x v="14"/>
  </r>
  <r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x v="0"/>
    <x v="0"/>
    <s v="USD"/>
    <n v="1304628648"/>
    <n v="1302036648"/>
    <b v="0"/>
    <n v="38"/>
    <b v="1"/>
    <s v="music/indie rock"/>
    <n v="1.36"/>
    <n v="35.789473684210527"/>
    <s v="music"/>
    <x v="14"/>
  </r>
  <r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x v="0"/>
    <x v="0"/>
    <s v="USD"/>
    <n v="1369958400"/>
    <n v="1367286434"/>
    <b v="0"/>
    <n v="37"/>
    <b v="1"/>
    <s v="music/indie rock"/>
    <n v="1.2949999999999999"/>
    <n v="28"/>
    <s v="music"/>
    <x v="14"/>
  </r>
  <r>
    <x v="0"/>
    <x v="0"/>
    <s v="USD"/>
    <n v="1416542400"/>
    <n v="1415472953"/>
    <b v="0"/>
    <n v="99"/>
    <b v="1"/>
    <s v="music/indie rock"/>
    <n v="2.54"/>
    <n v="51.313131313131315"/>
    <s v="music"/>
    <x v="14"/>
  </r>
  <r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x v="0"/>
    <x v="0"/>
    <s v="USD"/>
    <n v="1436115617"/>
    <n v="1433523617"/>
    <b v="0"/>
    <n v="40"/>
    <b v="1"/>
    <s v="music/indie rock"/>
    <n v="1.06525"/>
    <n v="106.52500000000001"/>
    <s v="music"/>
    <x v="14"/>
  </r>
  <r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x v="0"/>
    <x v="0"/>
    <s v="USD"/>
    <n v="1366064193"/>
    <n v="1364854593"/>
    <b v="0"/>
    <n v="11"/>
    <b v="1"/>
    <s v="music/indie rock"/>
    <n v="1"/>
    <n v="27.272727272727273"/>
    <s v="music"/>
    <x v="14"/>
  </r>
  <r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x v="0"/>
    <x v="0"/>
    <s v="USD"/>
    <n v="1445921940"/>
    <n v="1444699549"/>
    <b v="0"/>
    <n v="35"/>
    <b v="1"/>
    <s v="music/indie rock"/>
    <n v="1.4775"/>
    <n v="50.657142857142858"/>
    <s v="music"/>
    <x v="14"/>
  </r>
  <r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x v="2"/>
    <x v="0"/>
    <s v="USD"/>
    <n v="1268636340"/>
    <n v="1263982307"/>
    <b v="0"/>
    <n v="5"/>
    <b v="0"/>
    <s v="games/video games"/>
    <n v="0.1"/>
    <n v="10"/>
    <s v="games"/>
    <x v="17"/>
  </r>
  <r>
    <x v="2"/>
    <x v="0"/>
    <s v="USD"/>
    <n v="1291093200"/>
    <n v="1286930435"/>
    <b v="0"/>
    <n v="5"/>
    <b v="0"/>
    <s v="games/video games"/>
    <n v="0.10454545454545454"/>
    <n v="23"/>
    <s v="games"/>
    <x v="17"/>
  </r>
  <r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x v="2"/>
    <x v="0"/>
    <s v="USD"/>
    <n v="1418080887"/>
    <n v="1415488887"/>
    <b v="0"/>
    <n v="2"/>
    <b v="0"/>
    <s v="games/video games"/>
    <n v="5.0000000000000001E-4"/>
    <n v="5"/>
    <s v="games"/>
    <x v="17"/>
  </r>
  <r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x v="2"/>
    <x v="5"/>
    <s v="CAD"/>
    <n v="1411324369"/>
    <n v="1406140369"/>
    <b v="0"/>
    <n v="1"/>
    <b v="0"/>
    <s v="games/video games"/>
    <n v="1.6666666666666668E-3"/>
    <n v="25"/>
    <s v="games"/>
    <x v="17"/>
  </r>
  <r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x v="2"/>
    <x v="0"/>
    <s v="USD"/>
    <n v="1436677091"/>
    <n v="1434085091"/>
    <b v="0"/>
    <n v="3"/>
    <b v="0"/>
    <s v="games/video games"/>
    <n v="0.05"/>
    <n v="8.3333333333333339"/>
    <s v="games"/>
    <x v="17"/>
  </r>
  <r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x v="2"/>
    <x v="0"/>
    <s v="USD"/>
    <n v="1303628340"/>
    <n v="1300328399"/>
    <b v="0"/>
    <n v="3"/>
    <b v="0"/>
    <s v="games/video games"/>
    <n v="1.6E-2"/>
    <n v="5.333333333333333"/>
    <s v="games"/>
    <x v="17"/>
  </r>
  <r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x v="2"/>
    <x v="1"/>
    <s v="GBP"/>
    <n v="1383959939"/>
    <n v="1381364339"/>
    <b v="0"/>
    <n v="12"/>
    <b v="0"/>
    <s v="games/video games"/>
    <n v="0.128"/>
    <n v="10.666666666666666"/>
    <s v="games"/>
    <x v="17"/>
  </r>
  <r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x v="2"/>
    <x v="0"/>
    <s v="USD"/>
    <n v="1415947159"/>
    <n v="1413351559"/>
    <b v="0"/>
    <n v="0"/>
    <b v="0"/>
    <s v="games/video games"/>
    <n v="0"/>
    <e v="#DIV/0!"/>
    <s v="games"/>
    <x v="17"/>
  </r>
  <r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x v="2"/>
    <x v="0"/>
    <s v="USD"/>
    <n v="1279738800"/>
    <n v="1275599812"/>
    <b v="0"/>
    <n v="5"/>
    <b v="0"/>
    <s v="games/video games"/>
    <n v="0.1125"/>
    <n v="45"/>
    <s v="games"/>
    <x v="17"/>
  </r>
  <r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x v="2"/>
    <x v="0"/>
    <s v="USD"/>
    <n v="1455207510"/>
    <n v="1453997910"/>
    <b v="0"/>
    <n v="1"/>
    <b v="0"/>
    <s v="games/video games"/>
    <n v="2.0000000000000001E-4"/>
    <n v="1"/>
    <s v="games"/>
    <x v="17"/>
  </r>
  <r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x v="2"/>
    <x v="1"/>
    <s v="GBP"/>
    <n v="1427992582"/>
    <n v="1425404182"/>
    <b v="0"/>
    <n v="2"/>
    <b v="0"/>
    <s v="games/video games"/>
    <n v="0.02"/>
    <n v="1"/>
    <s v="games"/>
    <x v="17"/>
  </r>
  <r>
    <x v="2"/>
    <x v="0"/>
    <s v="USD"/>
    <n v="1280534400"/>
    <n v="1277512556"/>
    <b v="0"/>
    <n v="0"/>
    <b v="0"/>
    <s v="games/video games"/>
    <n v="0"/>
    <e v="#DIV/0!"/>
    <s v="games"/>
    <x v="17"/>
  </r>
  <r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x v="2"/>
    <x v="0"/>
    <s v="USD"/>
    <n v="1394909909"/>
    <n v="1392321509"/>
    <b v="0"/>
    <n v="4"/>
    <b v="0"/>
    <s v="games/video games"/>
    <n v="1.6666666666666668E-3"/>
    <n v="12.5"/>
    <s v="games"/>
    <x v="17"/>
  </r>
  <r>
    <x v="2"/>
    <x v="0"/>
    <s v="USD"/>
    <n v="1420876740"/>
    <n v="1417470718"/>
    <b v="0"/>
    <n v="4"/>
    <b v="0"/>
    <s v="games/video games"/>
    <n v="9.1244548809124457E-5"/>
    <n v="8.5"/>
    <s v="games"/>
    <x v="17"/>
  </r>
  <r>
    <x v="2"/>
    <x v="0"/>
    <s v="USD"/>
    <n v="1390921827"/>
    <n v="1389193827"/>
    <b v="0"/>
    <n v="2"/>
    <b v="0"/>
    <s v="games/video games"/>
    <n v="8.0000000000000002E-3"/>
    <n v="1"/>
    <s v="games"/>
    <x v="17"/>
  </r>
  <r>
    <x v="2"/>
    <x v="1"/>
    <s v="GBP"/>
    <n v="1459443385"/>
    <n v="1456854985"/>
    <b v="0"/>
    <n v="5"/>
    <b v="0"/>
    <s v="games/video games"/>
    <n v="2.3E-2"/>
    <n v="23"/>
    <s v="games"/>
    <x v="17"/>
  </r>
  <r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x v="2"/>
    <x v="0"/>
    <s v="USD"/>
    <n v="1310837574"/>
    <n v="1308245574"/>
    <b v="0"/>
    <n v="2"/>
    <b v="0"/>
    <s v="games/video games"/>
    <n v="7.2222222222222219E-3"/>
    <n v="13"/>
    <s v="games"/>
    <x v="17"/>
  </r>
  <r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x v="0"/>
    <x v="0"/>
    <s v="USD"/>
    <n v="1443040059"/>
    <n v="1440448059"/>
    <b v="0"/>
    <n v="13"/>
    <b v="1"/>
    <s v="music/rock"/>
    <n v="1.1575"/>
    <n v="35.615384615384613"/>
    <s v="music"/>
    <x v="11"/>
  </r>
  <r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x v="0"/>
    <x v="0"/>
    <s v="USD"/>
    <n v="1417813618"/>
    <n v="1413922018"/>
    <b v="0"/>
    <n v="32"/>
    <b v="1"/>
    <s v="music/rock"/>
    <n v="1.466"/>
    <n v="91.625"/>
    <s v="music"/>
    <x v="11"/>
  </r>
  <r>
    <x v="0"/>
    <x v="0"/>
    <s v="USD"/>
    <n v="1347672937"/>
    <n v="1346463337"/>
    <b v="0"/>
    <n v="8"/>
    <b v="1"/>
    <s v="music/rock"/>
    <n v="1.2"/>
    <n v="22.5"/>
    <s v="music"/>
    <x v="11"/>
  </r>
  <r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x v="0"/>
    <x v="0"/>
    <s v="USD"/>
    <n v="1488473351"/>
    <n v="1488214151"/>
    <b v="0"/>
    <n v="7"/>
    <b v="1"/>
    <s v="music/rock"/>
    <n v="1"/>
    <n v="21.857142857142858"/>
    <s v="music"/>
    <x v="11"/>
  </r>
  <r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x v="0"/>
    <x v="0"/>
    <s v="USD"/>
    <n v="1429365320"/>
    <n v="1426773320"/>
    <b v="0"/>
    <n v="13"/>
    <b v="1"/>
    <s v="music/rock"/>
    <n v="1"/>
    <n v="76.92307692307692"/>
    <s v="music"/>
    <x v="11"/>
  </r>
  <r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x v="0"/>
    <x v="0"/>
    <s v="USD"/>
    <n v="1469059986"/>
    <n v="1468455186"/>
    <b v="0"/>
    <n v="26"/>
    <b v="1"/>
    <s v="music/rock"/>
    <n v="2.5"/>
    <n v="67.307692307692307"/>
    <s v="music"/>
    <x v="11"/>
  </r>
  <r>
    <x v="0"/>
    <x v="0"/>
    <s v="USD"/>
    <n v="1430579509"/>
    <n v="1427987509"/>
    <b v="0"/>
    <n v="71"/>
    <b v="1"/>
    <s v="music/rock"/>
    <n v="1.2602"/>
    <n v="88.74647887323944"/>
    <s v="music"/>
    <x v="11"/>
  </r>
  <r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x v="0"/>
    <x v="0"/>
    <s v="USD"/>
    <n v="1447434268"/>
    <n v="1443801868"/>
    <b v="0"/>
    <n v="78"/>
    <b v="1"/>
    <s v="music/rock"/>
    <n v="1.071842"/>
    <n v="68.707820512820518"/>
    <s v="music"/>
    <x v="11"/>
  </r>
  <r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x v="0"/>
    <x v="0"/>
    <s v="USD"/>
    <n v="1384580373"/>
    <n v="1381984773"/>
    <b v="0"/>
    <n v="7"/>
    <b v="1"/>
    <s v="music/electronic music"/>
    <n v="1"/>
    <n v="285.71428571428572"/>
    <s v="music"/>
    <x v="15"/>
  </r>
  <r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x v="0"/>
    <x v="0"/>
    <s v="USD"/>
    <n v="1397113140"/>
    <n v="1395168625"/>
    <b v="0"/>
    <n v="120"/>
    <b v="1"/>
    <s v="music/electronic music"/>
    <n v="1.956"/>
    <n v="40.75"/>
    <s v="music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x v="0"/>
    <x v="0"/>
    <s v="USD"/>
    <n v="1431719379"/>
    <n v="1429127379"/>
    <b v="0"/>
    <n v="1"/>
    <b v="1"/>
    <s v="music/electronic music"/>
    <n v="2"/>
    <n v="10"/>
    <s v="music"/>
    <x v="15"/>
  </r>
  <r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x v="0"/>
    <x v="0"/>
    <s v="USD"/>
    <n v="1423022400"/>
    <n v="1421436099"/>
    <b v="0"/>
    <n v="32"/>
    <b v="1"/>
    <s v="games/tabletop games"/>
    <n v="1.538"/>
    <n v="48.0625"/>
    <s v="games"/>
    <x v="32"/>
  </r>
  <r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x v="0"/>
    <x v="0"/>
    <s v="USD"/>
    <n v="1311576600"/>
    <n v="1306219897"/>
    <b v="0"/>
    <n v="11"/>
    <b v="1"/>
    <s v="music/rock"/>
    <n v="1.85"/>
    <n v="50.454545454545453"/>
    <s v="music"/>
    <x v="11"/>
  </r>
  <r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x v="0"/>
    <x v="0"/>
    <s v="USD"/>
    <n v="1340733600"/>
    <n v="1339098689"/>
    <b v="0"/>
    <n v="25"/>
    <b v="1"/>
    <s v="music/rock"/>
    <n v="1.0009999999999999"/>
    <n v="40.04"/>
    <s v="music"/>
    <x v="11"/>
  </r>
  <r>
    <x v="0"/>
    <x v="0"/>
    <s v="USD"/>
    <n v="1386372120"/>
    <n v="1382659060"/>
    <b v="0"/>
    <n v="25"/>
    <b v="1"/>
    <s v="music/rock"/>
    <n v="1.0740000000000001"/>
    <n v="64.44"/>
    <s v="music"/>
    <x v="11"/>
  </r>
  <r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x v="0"/>
    <x v="0"/>
    <s v="USD"/>
    <n v="1335153600"/>
    <n v="1332199618"/>
    <b v="0"/>
    <n v="43"/>
    <b v="1"/>
    <s v="music/rock"/>
    <n v="1.728"/>
    <n v="100.46511627906976"/>
    <s v="music"/>
    <x v="11"/>
  </r>
  <r>
    <x v="0"/>
    <x v="0"/>
    <s v="USD"/>
    <n v="1334767476"/>
    <n v="1332175476"/>
    <b v="0"/>
    <n v="46"/>
    <b v="1"/>
    <s v="music/rock"/>
    <n v="1.072505"/>
    <n v="46.630652173913049"/>
    <s v="music"/>
    <x v="11"/>
  </r>
  <r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x v="0"/>
    <x v="0"/>
    <s v="USD"/>
    <n v="1331697540"/>
    <n v="1328749249"/>
    <b v="0"/>
    <n v="19"/>
    <b v="1"/>
    <s v="music/rock"/>
    <n v="1.006"/>
    <n v="52.94736842105263"/>
    <s v="music"/>
    <x v="11"/>
  </r>
  <r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x v="0"/>
    <x v="0"/>
    <s v="USD"/>
    <n v="1340904416"/>
    <n v="1339694816"/>
    <b v="0"/>
    <n v="7"/>
    <b v="1"/>
    <s v="music/rock"/>
    <n v="1.0125"/>
    <n v="115.71428571428571"/>
    <s v="music"/>
    <x v="11"/>
  </r>
  <r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x v="0"/>
    <x v="0"/>
    <s v="USD"/>
    <n v="1336238743"/>
    <n v="1333646743"/>
    <b v="1"/>
    <n v="64"/>
    <b v="1"/>
    <s v="music/indie rock"/>
    <n v="1.026"/>
    <n v="40.078125"/>
    <s v="music"/>
    <x v="14"/>
  </r>
  <r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x v="0"/>
    <x v="0"/>
    <s v="USD"/>
    <n v="1266210000"/>
    <n v="1263474049"/>
    <b v="1"/>
    <n v="22"/>
    <b v="1"/>
    <s v="music/indie rock"/>
    <n v="1.04"/>
    <n v="18.90909090909091"/>
    <s v="music"/>
    <x v="14"/>
  </r>
  <r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x v="0"/>
    <x v="0"/>
    <s v="USD"/>
    <n v="1387072685"/>
    <n v="1384480685"/>
    <b v="1"/>
    <n v="77"/>
    <b v="1"/>
    <s v="music/indie rock"/>
    <n v="1.077"/>
    <n v="41.961038961038959"/>
    <s v="music"/>
    <x v="14"/>
  </r>
  <r>
    <x v="0"/>
    <x v="0"/>
    <s v="USD"/>
    <n v="1396463800"/>
    <n v="1393443400"/>
    <b v="1"/>
    <n v="89"/>
    <b v="1"/>
    <s v="music/indie rock"/>
    <n v="1.0866"/>
    <n v="61.044943820224717"/>
    <s v="music"/>
    <x v="14"/>
  </r>
  <r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x v="3"/>
    <x v="0"/>
    <s v="USD"/>
    <n v="1491769769"/>
    <n v="1489181369"/>
    <b v="0"/>
    <n v="4"/>
    <b v="0"/>
    <s v="food/small batch"/>
    <n v="3.1481481481481478E-2"/>
    <n v="21.25"/>
    <s v="food"/>
    <x v="33"/>
  </r>
  <r>
    <x v="3"/>
    <x v="0"/>
    <s v="USD"/>
    <n v="1490033247"/>
    <n v="1489428447"/>
    <b v="0"/>
    <n v="4"/>
    <b v="0"/>
    <s v="food/small batch"/>
    <n v="0.48"/>
    <n v="30"/>
    <s v="food"/>
    <x v="33"/>
  </r>
  <r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x v="3"/>
    <x v="0"/>
    <s v="USD"/>
    <n v="1490830331"/>
    <n v="1488241931"/>
    <b v="0"/>
    <n v="7"/>
    <b v="0"/>
    <s v="food/small batch"/>
    <n v="0.08"/>
    <n v="11.428571428571429"/>
    <s v="food"/>
    <x v="33"/>
  </r>
  <r>
    <x v="3"/>
    <x v="0"/>
    <s v="USD"/>
    <n v="1493571600"/>
    <n v="1489106948"/>
    <b v="0"/>
    <n v="1"/>
    <b v="0"/>
    <s v="food/small batch"/>
    <n v="7.1999999999999998E-3"/>
    <n v="108"/>
    <s v="food"/>
    <x v="33"/>
  </r>
  <r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x v="0"/>
    <x v="0"/>
    <s v="USD"/>
    <n v="1405609146"/>
    <n v="1403017146"/>
    <b v="1"/>
    <n v="125"/>
    <b v="1"/>
    <s v="food/small batch"/>
    <n v="1.0591999999999999"/>
    <n v="211.84"/>
    <s v="food"/>
    <x v="33"/>
  </r>
  <r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x v="0"/>
    <x v="0"/>
    <s v="USD"/>
    <n v="1423235071"/>
    <n v="1420643071"/>
    <b v="1"/>
    <n v="352"/>
    <b v="1"/>
    <s v="food/small batch"/>
    <n v="1.06308"/>
    <n v="75.502840909090907"/>
    <s v="food"/>
    <x v="33"/>
  </r>
  <r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x v="1"/>
    <x v="0"/>
    <s v="USD"/>
    <n v="1436729504"/>
    <n v="1434137504"/>
    <b v="0"/>
    <n v="0"/>
    <b v="0"/>
    <s v="technology/web"/>
    <n v="0"/>
    <e v="#DIV/0!"/>
    <s v="technology"/>
    <x v="7"/>
  </r>
  <r>
    <x v="1"/>
    <x v="0"/>
    <s v="USD"/>
    <n v="1412571600"/>
    <n v="1410799870"/>
    <b v="0"/>
    <n v="0"/>
    <b v="0"/>
    <s v="technology/web"/>
    <n v="0"/>
    <e v="#DIV/0!"/>
    <s v="technology"/>
    <x v="7"/>
  </r>
  <r>
    <x v="1"/>
    <x v="0"/>
    <s v="USD"/>
    <n v="1452282420"/>
    <n v="1447962505"/>
    <b v="0"/>
    <n v="1"/>
    <b v="0"/>
    <s v="technology/web"/>
    <n v="0.03"/>
    <n v="300"/>
    <s v="technology"/>
    <x v="7"/>
  </r>
  <r>
    <x v="1"/>
    <x v="5"/>
    <s v="CAD"/>
    <n v="1466789269"/>
    <n v="1464197269"/>
    <b v="0"/>
    <n v="1"/>
    <b v="0"/>
    <s v="technology/web"/>
    <n v="1E-3"/>
    <n v="1"/>
    <s v="technology"/>
    <x v="7"/>
  </r>
  <r>
    <x v="1"/>
    <x v="0"/>
    <s v="USD"/>
    <n v="1427845140"/>
    <n v="1424822556"/>
    <b v="0"/>
    <n v="0"/>
    <b v="0"/>
    <s v="technology/web"/>
    <n v="0"/>
    <e v="#DIV/0!"/>
    <s v="technology"/>
    <x v="7"/>
  </r>
  <r>
    <x v="1"/>
    <x v="0"/>
    <s v="USD"/>
    <n v="1476731431"/>
    <n v="1472843431"/>
    <b v="0"/>
    <n v="3"/>
    <b v="0"/>
    <s v="technology/web"/>
    <n v="6.4999999999999997E-4"/>
    <n v="13"/>
    <s v="technology"/>
    <x v="7"/>
  </r>
  <r>
    <x v="1"/>
    <x v="0"/>
    <s v="USD"/>
    <n v="1472135676"/>
    <n v="1469543676"/>
    <b v="0"/>
    <n v="1"/>
    <b v="0"/>
    <s v="technology/web"/>
    <n v="1.4999999999999999E-2"/>
    <n v="15"/>
    <s v="technology"/>
    <x v="7"/>
  </r>
  <r>
    <x v="1"/>
    <x v="0"/>
    <s v="USD"/>
    <n v="1456006938"/>
    <n v="1450822938"/>
    <b v="0"/>
    <n v="5"/>
    <b v="0"/>
    <s v="technology/web"/>
    <n v="3.8571428571428572E-3"/>
    <n v="54"/>
    <s v="technology"/>
    <x v="7"/>
  </r>
  <r>
    <x v="1"/>
    <x v="11"/>
    <s v="SEK"/>
    <n v="1439318228"/>
    <n v="1436812628"/>
    <b v="0"/>
    <n v="0"/>
    <b v="0"/>
    <s v="technology/web"/>
    <n v="0"/>
    <e v="#DIV/0!"/>
    <s v="technology"/>
    <x v="7"/>
  </r>
  <r>
    <x v="1"/>
    <x v="17"/>
    <s v="EUR"/>
    <n v="1483474370"/>
    <n v="1480882370"/>
    <b v="0"/>
    <n v="0"/>
    <b v="0"/>
    <s v="technology/web"/>
    <n v="0"/>
    <e v="#DIV/0!"/>
    <s v="technology"/>
    <x v="7"/>
  </r>
  <r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x v="1"/>
    <x v="0"/>
    <s v="USD"/>
    <n v="1433603552"/>
    <n v="1428419552"/>
    <b v="0"/>
    <n v="0"/>
    <b v="0"/>
    <s v="technology/web"/>
    <n v="0"/>
    <e v="#DIV/0!"/>
    <s v="technology"/>
    <x v="7"/>
  </r>
  <r>
    <x v="1"/>
    <x v="0"/>
    <s v="USD"/>
    <n v="1429632822"/>
    <n v="1428596022"/>
    <b v="0"/>
    <n v="0"/>
    <b v="0"/>
    <s v="technology/web"/>
    <n v="0"/>
    <e v="#DIV/0!"/>
    <s v="technology"/>
    <x v="7"/>
  </r>
  <r>
    <x v="1"/>
    <x v="0"/>
    <s v="USD"/>
    <n v="1420910460"/>
    <n v="1415726460"/>
    <b v="0"/>
    <n v="1"/>
    <b v="0"/>
    <s v="technology/web"/>
    <n v="7.1428571428571429E-4"/>
    <n v="25"/>
    <s v="technology"/>
    <x v="7"/>
  </r>
  <r>
    <x v="1"/>
    <x v="2"/>
    <s v="AUD"/>
    <n v="1430604136"/>
    <n v="1428012136"/>
    <b v="0"/>
    <n v="2"/>
    <b v="0"/>
    <s v="technology/web"/>
    <n v="6.875E-3"/>
    <n v="27.5"/>
    <s v="technology"/>
    <x v="7"/>
  </r>
  <r>
    <x v="1"/>
    <x v="9"/>
    <s v="EUR"/>
    <n v="1433530104"/>
    <n v="1430938104"/>
    <b v="0"/>
    <n v="0"/>
    <b v="0"/>
    <s v="technology/web"/>
    <n v="0"/>
    <e v="#DIV/0!"/>
    <s v="technology"/>
    <x v="7"/>
  </r>
  <r>
    <x v="1"/>
    <x v="1"/>
    <s v="GBP"/>
    <n v="1445093578"/>
    <n v="1442501578"/>
    <b v="0"/>
    <n v="0"/>
    <b v="0"/>
    <s v="technology/web"/>
    <n v="0"/>
    <e v="#DIV/0!"/>
    <s v="technology"/>
    <x v="7"/>
  </r>
  <r>
    <x v="1"/>
    <x v="1"/>
    <s v="GBP"/>
    <n v="1422664740"/>
    <n v="1417818036"/>
    <b v="0"/>
    <n v="0"/>
    <b v="0"/>
    <s v="technology/web"/>
    <n v="0"/>
    <e v="#DIV/0!"/>
    <s v="technology"/>
    <x v="7"/>
  </r>
  <r>
    <x v="1"/>
    <x v="0"/>
    <s v="USD"/>
    <n v="1438616124"/>
    <n v="1433432124"/>
    <b v="0"/>
    <n v="3"/>
    <b v="0"/>
    <s v="technology/web"/>
    <n v="0.14680000000000001"/>
    <n v="367"/>
    <s v="technology"/>
    <x v="7"/>
  </r>
  <r>
    <x v="1"/>
    <x v="5"/>
    <s v="CAD"/>
    <n v="1454864280"/>
    <n v="1452272280"/>
    <b v="0"/>
    <n v="1"/>
    <b v="0"/>
    <s v="technology/web"/>
    <n v="4.0000000000000002E-4"/>
    <n v="2"/>
    <s v="technology"/>
    <x v="7"/>
  </r>
  <r>
    <x v="1"/>
    <x v="5"/>
    <s v="CAD"/>
    <n v="1462053600"/>
    <n v="1459975008"/>
    <b v="0"/>
    <n v="0"/>
    <b v="0"/>
    <s v="technology/web"/>
    <n v="0"/>
    <e v="#DIV/0!"/>
    <s v="technology"/>
    <x v="7"/>
  </r>
  <r>
    <x v="1"/>
    <x v="0"/>
    <s v="USD"/>
    <n v="1418315470"/>
    <n v="1415723470"/>
    <b v="0"/>
    <n v="2"/>
    <b v="0"/>
    <s v="technology/web"/>
    <n v="0.2857142857142857"/>
    <n v="60"/>
    <s v="technology"/>
    <x v="7"/>
  </r>
  <r>
    <x v="1"/>
    <x v="0"/>
    <s v="USD"/>
    <n v="1451348200"/>
    <n v="1447460200"/>
    <b v="0"/>
    <n v="0"/>
    <b v="0"/>
    <s v="technology/web"/>
    <n v="0"/>
    <e v="#DIV/0!"/>
    <s v="technology"/>
    <x v="7"/>
  </r>
  <r>
    <x v="1"/>
    <x v="0"/>
    <s v="USD"/>
    <n v="1445898356"/>
    <n v="1441146356"/>
    <b v="0"/>
    <n v="0"/>
    <b v="0"/>
    <s v="technology/web"/>
    <n v="0"/>
    <e v="#DIV/0!"/>
    <s v="technology"/>
    <x v="7"/>
  </r>
  <r>
    <x v="1"/>
    <x v="13"/>
    <s v="EUR"/>
    <n v="1453071600"/>
    <n v="1449596425"/>
    <b v="0"/>
    <n v="0"/>
    <b v="0"/>
    <s v="technology/web"/>
    <n v="0"/>
    <e v="#DIV/0!"/>
    <s v="technology"/>
    <x v="7"/>
  </r>
  <r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x v="1"/>
    <x v="0"/>
    <s v="USD"/>
    <n v="1429028365"/>
    <n v="1425143965"/>
    <b v="0"/>
    <n v="2"/>
    <b v="0"/>
    <s v="technology/web"/>
    <n v="2.5000000000000001E-3"/>
    <n v="50"/>
    <s v="technology"/>
    <x v="7"/>
  </r>
  <r>
    <x v="1"/>
    <x v="0"/>
    <s v="USD"/>
    <n v="1455132611"/>
    <n v="1452540611"/>
    <b v="0"/>
    <n v="0"/>
    <b v="0"/>
    <s v="technology/web"/>
    <n v="0"/>
    <e v="#DIV/0!"/>
    <s v="technology"/>
    <x v="7"/>
  </r>
  <r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x v="1"/>
    <x v="0"/>
    <s v="USD"/>
    <n v="1435257596"/>
    <n v="1432665596"/>
    <b v="0"/>
    <n v="0"/>
    <b v="0"/>
    <s v="technology/web"/>
    <n v="0"/>
    <e v="#DIV/0!"/>
    <s v="technology"/>
    <x v="7"/>
  </r>
  <r>
    <x v="1"/>
    <x v="2"/>
    <s v="AUD"/>
    <n v="1429839571"/>
    <n v="1427247571"/>
    <b v="0"/>
    <n v="6"/>
    <b v="0"/>
    <s v="technology/web"/>
    <n v="3.272727272727273E-2"/>
    <n v="30"/>
    <s v="technology"/>
    <x v="7"/>
  </r>
  <r>
    <x v="1"/>
    <x v="11"/>
    <s v="SEK"/>
    <n v="1440863624"/>
    <n v="1438271624"/>
    <b v="0"/>
    <n v="1"/>
    <b v="0"/>
    <s v="technology/web"/>
    <n v="5.8823529411764708E-5"/>
    <n v="50"/>
    <s v="technology"/>
    <x v="7"/>
  </r>
  <r>
    <x v="1"/>
    <x v="0"/>
    <s v="USD"/>
    <n v="1423772060"/>
    <n v="1421180060"/>
    <b v="0"/>
    <n v="1"/>
    <b v="0"/>
    <s v="technology/web"/>
    <n v="4.5454545454545455E-4"/>
    <n v="10"/>
    <s v="technology"/>
    <x v="7"/>
  </r>
  <r>
    <x v="1"/>
    <x v="0"/>
    <s v="USD"/>
    <n v="1473451437"/>
    <n v="1470859437"/>
    <b v="0"/>
    <n v="0"/>
    <b v="0"/>
    <s v="technology/web"/>
    <n v="0"/>
    <e v="#DIV/0!"/>
    <s v="technology"/>
    <x v="7"/>
  </r>
  <r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x v="1"/>
    <x v="5"/>
    <s v="CAD"/>
    <n v="1480110783"/>
    <n v="1477515183"/>
    <b v="0"/>
    <n v="0"/>
    <b v="0"/>
    <s v="technology/web"/>
    <n v="0"/>
    <e v="#DIV/0!"/>
    <s v="technology"/>
    <x v="7"/>
  </r>
  <r>
    <x v="1"/>
    <x v="0"/>
    <s v="USD"/>
    <n v="1440548330"/>
    <n v="1438042730"/>
    <b v="0"/>
    <n v="0"/>
    <b v="0"/>
    <s v="technology/web"/>
    <n v="0"/>
    <e v="#DIV/0!"/>
    <s v="technology"/>
    <x v="7"/>
  </r>
  <r>
    <x v="1"/>
    <x v="0"/>
    <s v="USD"/>
    <n v="1444004616"/>
    <n v="1440116616"/>
    <b v="0"/>
    <n v="0"/>
    <b v="0"/>
    <s v="technology/web"/>
    <n v="0"/>
    <e v="#DIV/0!"/>
    <s v="technology"/>
    <x v="7"/>
  </r>
  <r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x v="1"/>
    <x v="4"/>
    <s v="NZD"/>
    <n v="1424568107"/>
    <n v="1421976107"/>
    <b v="0"/>
    <n v="3"/>
    <b v="0"/>
    <s v="technology/web"/>
    <n v="4.3499999999999997E-2"/>
    <n v="145"/>
    <s v="technology"/>
    <x v="7"/>
  </r>
  <r>
    <x v="1"/>
    <x v="0"/>
    <s v="USD"/>
    <n v="1415932643"/>
    <n v="1413337043"/>
    <b v="0"/>
    <n v="8"/>
    <b v="0"/>
    <s v="technology/web"/>
    <n v="8.0000000000000002E-3"/>
    <n v="1"/>
    <s v="technology"/>
    <x v="7"/>
  </r>
  <r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x v="1"/>
    <x v="5"/>
    <s v="CAD"/>
    <n v="1420920424"/>
    <n v="1415736424"/>
    <b v="0"/>
    <n v="0"/>
    <b v="0"/>
    <s v="technology/web"/>
    <n v="0"/>
    <e v="#DIV/0!"/>
    <s v="technology"/>
    <x v="7"/>
  </r>
  <r>
    <x v="1"/>
    <x v="0"/>
    <s v="USD"/>
    <n v="1469199740"/>
    <n v="1465311740"/>
    <b v="0"/>
    <n v="3"/>
    <b v="0"/>
    <s v="technology/web"/>
    <n v="6.8399999999999997E-3"/>
    <n v="342"/>
    <s v="technology"/>
    <x v="7"/>
  </r>
  <r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x v="1"/>
    <x v="6"/>
    <s v="EUR"/>
    <n v="1437861540"/>
    <n v="1435160452"/>
    <b v="0"/>
    <n v="1"/>
    <b v="0"/>
    <s v="technology/web"/>
    <n v="1.8749999999999999E-3"/>
    <n v="30"/>
    <s v="technology"/>
    <x v="7"/>
  </r>
  <r>
    <x v="1"/>
    <x v="2"/>
    <s v="AUD"/>
    <n v="1420352264"/>
    <n v="1416896264"/>
    <b v="0"/>
    <n v="0"/>
    <b v="0"/>
    <s v="technology/web"/>
    <n v="0"/>
    <e v="#DIV/0!"/>
    <s v="technology"/>
    <x v="7"/>
  </r>
  <r>
    <x v="1"/>
    <x v="0"/>
    <s v="USD"/>
    <n v="1427825044"/>
    <n v="1425236644"/>
    <b v="0"/>
    <n v="1"/>
    <b v="0"/>
    <s v="technology/web"/>
    <n v="1.25E-3"/>
    <n v="25"/>
    <s v="technology"/>
    <x v="7"/>
  </r>
  <r>
    <x v="1"/>
    <x v="0"/>
    <s v="USD"/>
    <n v="1446087223"/>
    <n v="1443495223"/>
    <b v="0"/>
    <n v="0"/>
    <b v="0"/>
    <s v="technology/web"/>
    <n v="0"/>
    <e v="#DIV/0!"/>
    <s v="technology"/>
    <x v="7"/>
  </r>
  <r>
    <x v="1"/>
    <x v="0"/>
    <s v="USD"/>
    <n v="1439048017"/>
    <n v="1436456017"/>
    <b v="0"/>
    <n v="1"/>
    <b v="0"/>
    <s v="technology/web"/>
    <n v="5.0000000000000001E-4"/>
    <n v="50"/>
    <s v="technology"/>
    <x v="7"/>
  </r>
  <r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x v="1"/>
    <x v="0"/>
    <s v="USD"/>
    <n v="1484038620"/>
    <n v="1481597687"/>
    <b v="0"/>
    <n v="0"/>
    <b v="0"/>
    <s v="technology/web"/>
    <n v="0"/>
    <e v="#DIV/0!"/>
    <s v="technology"/>
    <x v="7"/>
  </r>
  <r>
    <x v="1"/>
    <x v="16"/>
    <s v="CHF"/>
    <n v="1444940558"/>
    <n v="1442348558"/>
    <b v="0"/>
    <n v="1"/>
    <b v="0"/>
    <s v="technology/web"/>
    <n v="2E-3"/>
    <n v="10"/>
    <s v="technology"/>
    <x v="7"/>
  </r>
  <r>
    <x v="1"/>
    <x v="0"/>
    <s v="USD"/>
    <n v="1420233256"/>
    <n v="1417641256"/>
    <b v="0"/>
    <n v="0"/>
    <b v="0"/>
    <s v="technology/web"/>
    <n v="0"/>
    <e v="#DIV/0!"/>
    <s v="technology"/>
    <x v="7"/>
  </r>
  <r>
    <x v="1"/>
    <x v="0"/>
    <s v="USD"/>
    <n v="1435874384"/>
    <n v="1433282384"/>
    <b v="0"/>
    <n v="0"/>
    <b v="0"/>
    <s v="technology/web"/>
    <n v="0"/>
    <e v="#DIV/0!"/>
    <s v="technology"/>
    <x v="7"/>
  </r>
  <r>
    <x v="1"/>
    <x v="11"/>
    <s v="SEK"/>
    <n v="1418934506"/>
    <n v="1415910506"/>
    <b v="0"/>
    <n v="0"/>
    <b v="0"/>
    <s v="technology/web"/>
    <n v="0"/>
    <e v="#DIV/0!"/>
    <s v="technology"/>
    <x v="7"/>
  </r>
  <r>
    <x v="1"/>
    <x v="2"/>
    <s v="AUD"/>
    <n v="1460615164"/>
    <n v="1458023164"/>
    <b v="0"/>
    <n v="0"/>
    <b v="0"/>
    <s v="technology/web"/>
    <n v="0"/>
    <e v="#DIV/0!"/>
    <s v="technology"/>
    <x v="7"/>
  </r>
  <r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x v="2"/>
    <x v="0"/>
    <s v="USD"/>
    <n v="1431533931"/>
    <n v="1428941931"/>
    <b v="0"/>
    <n v="1"/>
    <b v="0"/>
    <s v="food/food trucks"/>
    <n v="4.3333333333333331E-3"/>
    <n v="52"/>
    <s v="food"/>
    <x v="19"/>
  </r>
  <r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x v="2"/>
    <x v="0"/>
    <s v="USD"/>
    <n v="1451782607"/>
    <n v="1449190607"/>
    <b v="0"/>
    <n v="0"/>
    <b v="0"/>
    <s v="food/food trucks"/>
    <n v="0"/>
    <e v="#DIV/0!"/>
    <s v="food"/>
    <x v="19"/>
  </r>
  <r>
    <x v="2"/>
    <x v="0"/>
    <s v="USD"/>
    <n v="1472911375"/>
    <n v="1471096975"/>
    <b v="0"/>
    <n v="20"/>
    <b v="0"/>
    <s v="food/food trucks"/>
    <n v="0.22520000000000001"/>
    <n v="56.3"/>
    <s v="food"/>
    <x v="19"/>
  </r>
  <r>
    <x v="2"/>
    <x v="0"/>
    <s v="USD"/>
    <n v="1421635190"/>
    <n v="1418179190"/>
    <b v="0"/>
    <n v="16"/>
    <b v="0"/>
    <s v="food/food trucks"/>
    <n v="0.41384615384615386"/>
    <n v="84.0625"/>
    <s v="food"/>
    <x v="19"/>
  </r>
  <r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x v="2"/>
    <x v="0"/>
    <s v="USD"/>
    <n v="1415247757"/>
    <n v="1412652157"/>
    <b v="0"/>
    <n v="2"/>
    <b v="0"/>
    <s v="food/food trucks"/>
    <n v="2E-3"/>
    <n v="15"/>
    <s v="food"/>
    <x v="19"/>
  </r>
  <r>
    <x v="2"/>
    <x v="0"/>
    <s v="USD"/>
    <n v="1439931675"/>
    <n v="1437339675"/>
    <b v="0"/>
    <n v="6"/>
    <b v="0"/>
    <s v="food/food trucks"/>
    <n v="1.84E-2"/>
    <n v="76.666666666666671"/>
    <s v="food"/>
    <x v="19"/>
  </r>
  <r>
    <x v="2"/>
    <x v="2"/>
    <s v="AUD"/>
    <n v="1441619275"/>
    <n v="1439027275"/>
    <b v="0"/>
    <n v="0"/>
    <b v="0"/>
    <s v="food/food trucks"/>
    <n v="0"/>
    <e v="#DIV/0!"/>
    <s v="food"/>
    <x v="19"/>
  </r>
  <r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x v="2"/>
    <x v="6"/>
    <s v="EUR"/>
    <n v="1480185673"/>
    <n v="1476294073"/>
    <b v="0"/>
    <n v="0"/>
    <b v="0"/>
    <s v="food/food trucks"/>
    <n v="0"/>
    <e v="#DIV/0!"/>
    <s v="food"/>
    <x v="19"/>
  </r>
  <r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x v="2"/>
    <x v="0"/>
    <s v="USD"/>
    <n v="1426345200"/>
    <n v="1421343743"/>
    <b v="0"/>
    <n v="1"/>
    <b v="0"/>
    <s v="food/food trucks"/>
    <n v="2.5000000000000001E-4"/>
    <n v="5"/>
    <s v="food"/>
    <x v="19"/>
  </r>
  <r>
    <x v="2"/>
    <x v="0"/>
    <s v="USD"/>
    <n v="1407705187"/>
    <n v="1405113187"/>
    <b v="0"/>
    <n v="0"/>
    <b v="0"/>
    <s v="food/food trucks"/>
    <n v="0"/>
    <e v="#DIV/0!"/>
    <s v="food"/>
    <x v="19"/>
  </r>
  <r>
    <x v="2"/>
    <x v="0"/>
    <s v="USD"/>
    <n v="1427225644"/>
    <n v="1422045244"/>
    <b v="0"/>
    <n v="5"/>
    <b v="0"/>
    <s v="food/food trucks"/>
    <n v="2.0000000000000001E-4"/>
    <n v="1"/>
    <s v="food"/>
    <x v="19"/>
  </r>
  <r>
    <x v="2"/>
    <x v="0"/>
    <s v="USD"/>
    <n v="1424281389"/>
    <n v="1419097389"/>
    <b v="0"/>
    <n v="0"/>
    <b v="0"/>
    <s v="food/food trucks"/>
    <n v="0"/>
    <e v="#DIV/0!"/>
    <s v="food"/>
    <x v="19"/>
  </r>
  <r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x v="2"/>
    <x v="0"/>
    <s v="USD"/>
    <n v="1424536196"/>
    <n v="1421944196"/>
    <b v="0"/>
    <n v="1"/>
    <b v="0"/>
    <s v="food/food trucks"/>
    <n v="1.6666666666666666E-4"/>
    <n v="1"/>
    <s v="food"/>
    <x v="19"/>
  </r>
  <r>
    <x v="2"/>
    <x v="0"/>
    <s v="USD"/>
    <n v="1426091036"/>
    <n v="1423502636"/>
    <b v="0"/>
    <n v="1"/>
    <b v="0"/>
    <s v="food/food trucks"/>
    <n v="2E-3"/>
    <n v="1"/>
    <s v="food"/>
    <x v="19"/>
  </r>
  <r>
    <x v="2"/>
    <x v="0"/>
    <s v="USD"/>
    <n v="1420044890"/>
    <n v="1417452890"/>
    <b v="0"/>
    <n v="1"/>
    <b v="0"/>
    <s v="food/food trucks"/>
    <n v="1.3333333333333334E-4"/>
    <n v="8"/>
    <s v="food"/>
    <x v="19"/>
  </r>
  <r>
    <x v="2"/>
    <x v="0"/>
    <s v="USD"/>
    <n v="1414445108"/>
    <n v="1411853108"/>
    <b v="0"/>
    <n v="9"/>
    <b v="0"/>
    <s v="food/food trucks"/>
    <n v="1.24E-2"/>
    <n v="34.444444444444443"/>
    <s v="food"/>
    <x v="19"/>
  </r>
  <r>
    <x v="2"/>
    <x v="0"/>
    <s v="USD"/>
    <n v="1464386640"/>
    <n v="1463090149"/>
    <b v="0"/>
    <n v="1"/>
    <b v="0"/>
    <s v="food/food trucks"/>
    <n v="2.8571428571428574E-4"/>
    <n v="1"/>
    <s v="food"/>
    <x v="19"/>
  </r>
  <r>
    <x v="2"/>
    <x v="0"/>
    <s v="USD"/>
    <n v="1439006692"/>
    <n v="1433822692"/>
    <b v="0"/>
    <n v="0"/>
    <b v="0"/>
    <s v="food/food trucks"/>
    <n v="0"/>
    <e v="#DIV/0!"/>
    <s v="food"/>
    <x v="19"/>
  </r>
  <r>
    <x v="2"/>
    <x v="0"/>
    <s v="USD"/>
    <n v="1458715133"/>
    <n v="1455262733"/>
    <b v="0"/>
    <n v="1"/>
    <b v="0"/>
    <s v="food/food trucks"/>
    <n v="2.0000000000000002E-5"/>
    <n v="1"/>
    <s v="food"/>
    <x v="19"/>
  </r>
  <r>
    <x v="2"/>
    <x v="0"/>
    <s v="USD"/>
    <n v="1426182551"/>
    <n v="1423594151"/>
    <b v="0"/>
    <n v="1"/>
    <b v="0"/>
    <s v="food/food trucks"/>
    <n v="2.8571428571428571E-5"/>
    <n v="1"/>
    <s v="food"/>
    <x v="19"/>
  </r>
  <r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x v="2"/>
    <x v="0"/>
    <s v="USD"/>
    <n v="1455246504"/>
    <n v="1452654504"/>
    <b v="0"/>
    <n v="2"/>
    <b v="0"/>
    <s v="food/food trucks"/>
    <n v="7.0000000000000001E-3"/>
    <n v="10.5"/>
    <s v="food"/>
    <x v="19"/>
  </r>
  <r>
    <x v="2"/>
    <x v="0"/>
    <s v="USD"/>
    <n v="1467080613"/>
    <n v="1461896613"/>
    <b v="0"/>
    <n v="2"/>
    <b v="0"/>
    <s v="food/food trucks"/>
    <n v="2.0000000000000002E-5"/>
    <n v="1"/>
    <s v="food"/>
    <x v="19"/>
  </r>
  <r>
    <x v="2"/>
    <x v="0"/>
    <s v="USD"/>
    <n v="1425791697"/>
    <n v="1423199697"/>
    <b v="0"/>
    <n v="2"/>
    <b v="0"/>
    <s v="food/food trucks"/>
    <n v="1.4285714285714287E-4"/>
    <n v="1"/>
    <s v="food"/>
    <x v="19"/>
  </r>
  <r>
    <x v="2"/>
    <x v="0"/>
    <s v="USD"/>
    <n v="1456608943"/>
    <n v="1454016943"/>
    <b v="0"/>
    <n v="0"/>
    <b v="0"/>
    <s v="food/food trucks"/>
    <n v="0"/>
    <e v="#DIV/0!"/>
    <s v="food"/>
    <x v="19"/>
  </r>
  <r>
    <x v="2"/>
    <x v="0"/>
    <s v="USD"/>
    <n v="1438662474"/>
    <n v="1435206474"/>
    <b v="0"/>
    <n v="2"/>
    <b v="0"/>
    <s v="food/food trucks"/>
    <n v="1.2999999999999999E-3"/>
    <n v="13"/>
    <s v="food"/>
    <x v="19"/>
  </r>
  <r>
    <x v="2"/>
    <x v="11"/>
    <s v="SEK"/>
    <n v="1444027186"/>
    <n v="1441435186"/>
    <b v="0"/>
    <n v="4"/>
    <b v="0"/>
    <s v="food/food trucks"/>
    <n v="4.8960000000000002E-3"/>
    <n v="306"/>
    <s v="food"/>
    <x v="19"/>
  </r>
  <r>
    <x v="2"/>
    <x v="5"/>
    <s v="CAD"/>
    <n v="1454078770"/>
    <n v="1448894770"/>
    <b v="0"/>
    <n v="2"/>
    <b v="0"/>
    <s v="food/food trucks"/>
    <n v="3.8461538461538462E-4"/>
    <n v="22.5"/>
    <s v="food"/>
    <x v="19"/>
  </r>
  <r>
    <x v="2"/>
    <x v="0"/>
    <s v="USD"/>
    <n v="1426615200"/>
    <n v="1422400188"/>
    <b v="0"/>
    <n v="0"/>
    <b v="0"/>
    <s v="food/food trucks"/>
    <n v="0"/>
    <e v="#DIV/0!"/>
    <s v="food"/>
    <x v="19"/>
  </r>
  <r>
    <x v="2"/>
    <x v="0"/>
    <s v="USD"/>
    <n v="1449529062"/>
    <n v="1444341462"/>
    <b v="0"/>
    <n v="1"/>
    <b v="0"/>
    <s v="food/food trucks"/>
    <n v="3.3333333333333335E-3"/>
    <n v="50"/>
    <s v="food"/>
    <x v="19"/>
  </r>
  <r>
    <x v="2"/>
    <x v="0"/>
    <s v="USD"/>
    <n v="1445197129"/>
    <n v="1442605129"/>
    <b v="0"/>
    <n v="0"/>
    <b v="0"/>
    <s v="food/food trucks"/>
    <n v="0"/>
    <e v="#DIV/0!"/>
    <s v="food"/>
    <x v="19"/>
  </r>
  <r>
    <x v="2"/>
    <x v="18"/>
    <s v="EUR"/>
    <n v="1455399313"/>
    <n v="1452807313"/>
    <b v="0"/>
    <n v="2"/>
    <b v="0"/>
    <s v="food/food trucks"/>
    <n v="2E-3"/>
    <n v="5"/>
    <s v="food"/>
    <x v="19"/>
  </r>
  <r>
    <x v="0"/>
    <x v="0"/>
    <s v="USD"/>
    <n v="1437627540"/>
    <n v="1435806054"/>
    <b v="0"/>
    <n v="109"/>
    <b v="1"/>
    <s v="food/small batch"/>
    <n v="1.0788"/>
    <n v="74.22935779816514"/>
    <s v="food"/>
    <x v="33"/>
  </r>
  <r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x v="0"/>
    <x v="0"/>
    <s v="USD"/>
    <n v="1443242021"/>
    <n v="1440650021"/>
    <b v="0"/>
    <n v="115"/>
    <b v="1"/>
    <s v="food/small batch"/>
    <n v="1.728"/>
    <n v="75.130434782608702"/>
    <s v="food"/>
    <x v="33"/>
  </r>
  <r>
    <x v="0"/>
    <x v="0"/>
    <s v="USD"/>
    <n v="1480174071"/>
    <n v="1477578471"/>
    <b v="0"/>
    <n v="111"/>
    <b v="1"/>
    <s v="food/small batch"/>
    <n v="1.6798"/>
    <n v="75.666666666666671"/>
    <s v="food"/>
    <x v="33"/>
  </r>
  <r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x v="0"/>
    <x v="0"/>
    <s v="USD"/>
    <n v="1472621760"/>
    <n v="1472110513"/>
    <b v="0"/>
    <n v="9"/>
    <b v="1"/>
    <s v="food/small batch"/>
    <n v="1.075"/>
    <n v="47.777777777777779"/>
    <s v="food"/>
    <x v="33"/>
  </r>
  <r>
    <x v="0"/>
    <x v="0"/>
    <s v="USD"/>
    <n v="1417321515"/>
    <n v="1414725915"/>
    <b v="0"/>
    <n v="120"/>
    <b v="1"/>
    <s v="food/small batch"/>
    <n v="1.08"/>
    <n v="90"/>
    <s v="food"/>
    <x v="33"/>
  </r>
  <r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x v="0"/>
    <x v="0"/>
    <s v="USD"/>
    <n v="1451430000"/>
    <n v="1448914500"/>
    <b v="0"/>
    <n v="15"/>
    <b v="1"/>
    <s v="food/small batch"/>
    <n v="1.335"/>
    <n v="53.4"/>
    <s v="food"/>
    <x v="33"/>
  </r>
  <r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x v="0"/>
    <x v="0"/>
    <s v="USD"/>
    <n v="1461177950"/>
    <n v="1458758750"/>
    <b v="0"/>
    <n v="16"/>
    <b v="1"/>
    <s v="food/small batch"/>
    <n v="1.82"/>
    <n v="34.125"/>
    <s v="food"/>
    <x v="33"/>
  </r>
  <r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x v="0"/>
    <x v="0"/>
    <s v="USD"/>
    <n v="1458742685"/>
    <n v="1454858285"/>
    <b v="0"/>
    <n v="282"/>
    <b v="1"/>
    <s v="food/small batch"/>
    <n v="1.0225"/>
    <n v="108.77659574468085"/>
    <s v="food"/>
    <x v="33"/>
  </r>
  <r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x v="0"/>
    <x v="0"/>
    <s v="USD"/>
    <n v="1317438000"/>
    <n v="1314577097"/>
    <b v="0"/>
    <n v="86"/>
    <b v="1"/>
    <s v="music/indie rock"/>
    <n v="1.038"/>
    <n v="90.523255813953483"/>
    <s v="music"/>
    <x v="14"/>
  </r>
  <r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x v="0"/>
    <x v="0"/>
    <s v="USD"/>
    <n v="1366138800"/>
    <n v="1362710425"/>
    <b v="0"/>
    <n v="75"/>
    <b v="1"/>
    <s v="music/indie rock"/>
    <n v="1.1625000000000001"/>
    <n v="31"/>
    <s v="music"/>
    <x v="14"/>
  </r>
  <r>
    <x v="0"/>
    <x v="5"/>
    <s v="CAD"/>
    <n v="1443641340"/>
    <n v="1441143397"/>
    <b v="0"/>
    <n v="43"/>
    <b v="1"/>
    <s v="music/indie rock"/>
    <n v="1.111"/>
    <n v="51.674418604651166"/>
    <s v="music"/>
    <x v="14"/>
  </r>
  <r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x v="0"/>
    <x v="0"/>
    <s v="USD"/>
    <n v="1368066453"/>
    <n v="1365474453"/>
    <b v="0"/>
    <n v="52"/>
    <b v="1"/>
    <s v="music/indie rock"/>
    <n v="1"/>
    <n v="48.07692307692308"/>
    <s v="music"/>
    <x v="14"/>
  </r>
  <r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x v="0"/>
    <x v="0"/>
    <s v="USD"/>
    <n v="1327535392"/>
    <n v="1324079392"/>
    <b v="0"/>
    <n v="17"/>
    <b v="1"/>
    <s v="music/indie rock"/>
    <n v="1.28"/>
    <n v="37.647058823529413"/>
    <s v="music"/>
    <x v="14"/>
  </r>
  <r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x v="0"/>
    <x v="0"/>
    <s v="USD"/>
    <n v="1352573869"/>
    <n v="1349978269"/>
    <b v="0"/>
    <n v="47"/>
    <b v="1"/>
    <s v="music/indie rock"/>
    <n v="1"/>
    <n v="42.553191489361701"/>
    <s v="music"/>
    <x v="14"/>
  </r>
  <r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x v="0"/>
    <x v="0"/>
    <s v="USD"/>
    <n v="1444516084"/>
    <n v="1439332084"/>
    <b v="0"/>
    <n v="8"/>
    <b v="1"/>
    <s v="music/indie rock"/>
    <n v="1"/>
    <n v="250"/>
    <s v="music"/>
    <x v="14"/>
  </r>
  <r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x v="0"/>
    <x v="0"/>
    <s v="USD"/>
    <n v="1312224383"/>
    <n v="1308336383"/>
    <b v="0"/>
    <n v="25"/>
    <b v="1"/>
    <s v="music/indie rock"/>
    <n v="1.0009999999999999"/>
    <n v="40.04"/>
    <s v="music"/>
    <x v="14"/>
  </r>
  <r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x v="0"/>
    <x v="0"/>
    <s v="USD"/>
    <n v="1318463879"/>
    <n v="1315439879"/>
    <b v="0"/>
    <n v="41"/>
    <b v="1"/>
    <s v="music/indie rock"/>
    <n v="1.0325"/>
    <n v="50.365853658536587"/>
    <s v="music"/>
    <x v="14"/>
  </r>
  <r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x v="0"/>
    <x v="0"/>
    <s v="USD"/>
    <n v="1368117239"/>
    <n v="1365525239"/>
    <b v="0"/>
    <n v="75"/>
    <b v="1"/>
    <s v="music/indie rock"/>
    <n v="1.3367142857142857"/>
    <n v="62.38"/>
    <s v="music"/>
    <x v="14"/>
  </r>
  <r>
    <x v="0"/>
    <x v="0"/>
    <s v="USD"/>
    <n v="1340429276"/>
    <n v="1335245276"/>
    <b v="0"/>
    <n v="16"/>
    <b v="1"/>
    <s v="music/indie rock"/>
    <n v="1.214"/>
    <n v="37.9375"/>
    <s v="music"/>
    <x v="14"/>
  </r>
  <r>
    <x v="0"/>
    <x v="0"/>
    <s v="USD"/>
    <n v="1295142660"/>
    <n v="1293739714"/>
    <b v="0"/>
    <n v="10"/>
    <b v="1"/>
    <s v="music/indie rock"/>
    <n v="1.032"/>
    <n v="51.6"/>
    <s v="music"/>
    <x v="14"/>
  </r>
  <r>
    <x v="0"/>
    <x v="0"/>
    <s v="USD"/>
    <n v="1339840740"/>
    <n v="1335397188"/>
    <b v="0"/>
    <n v="27"/>
    <b v="1"/>
    <s v="music/indie rock"/>
    <n v="1.25"/>
    <n v="27.777777777777779"/>
    <s v="music"/>
    <x v="14"/>
  </r>
  <r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x v="0"/>
    <x v="0"/>
    <s v="USD"/>
    <n v="1364597692"/>
    <n v="1361577292"/>
    <b v="0"/>
    <n v="10"/>
    <b v="1"/>
    <s v="music/indie rock"/>
    <n v="1"/>
    <n v="600"/>
    <s v="music"/>
    <x v="14"/>
  </r>
  <r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x v="0"/>
    <x v="0"/>
    <s v="USD"/>
    <n v="1422400387"/>
    <n v="1421190787"/>
    <b v="0"/>
    <n v="20"/>
    <b v="1"/>
    <s v="music/indie rock"/>
    <n v="1.056"/>
    <n v="52.8"/>
    <s v="music"/>
    <x v="14"/>
  </r>
  <r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x v="2"/>
    <x v="0"/>
    <s v="USD"/>
    <n v="1411328918"/>
    <n v="1407440918"/>
    <b v="0"/>
    <n v="5"/>
    <b v="0"/>
    <s v="food/restaurants"/>
    <n v="7.8181818181818181E-4"/>
    <n v="17.2"/>
    <s v="food"/>
    <x v="34"/>
  </r>
  <r>
    <x v="2"/>
    <x v="0"/>
    <s v="USD"/>
    <n v="1465333560"/>
    <n v="1462743308"/>
    <b v="0"/>
    <n v="0"/>
    <b v="0"/>
    <s v="food/restaurants"/>
    <n v="0"/>
    <e v="#DIV/0!"/>
    <s v="food"/>
    <x v="34"/>
  </r>
  <r>
    <x v="2"/>
    <x v="0"/>
    <s v="USD"/>
    <n v="1416014534"/>
    <n v="1413418934"/>
    <b v="0"/>
    <n v="0"/>
    <b v="0"/>
    <s v="food/restaurants"/>
    <n v="0"/>
    <e v="#DIV/0!"/>
    <s v="food"/>
    <x v="34"/>
  </r>
  <r>
    <x v="2"/>
    <x v="0"/>
    <s v="USD"/>
    <n v="1426292416"/>
    <n v="1423704016"/>
    <b v="0"/>
    <n v="0"/>
    <b v="0"/>
    <s v="food/restaurants"/>
    <n v="0"/>
    <e v="#DIV/0!"/>
    <s v="food"/>
    <x v="34"/>
  </r>
  <r>
    <x v="2"/>
    <x v="1"/>
    <s v="GBP"/>
    <n v="1443906000"/>
    <n v="1441955269"/>
    <b v="0"/>
    <n v="2"/>
    <b v="0"/>
    <s v="food/restaurants"/>
    <n v="6.0000000000000001E-3"/>
    <n v="15"/>
    <s v="food"/>
    <x v="34"/>
  </r>
  <r>
    <x v="2"/>
    <x v="0"/>
    <s v="USD"/>
    <n v="1431308704"/>
    <n v="1428716704"/>
    <b v="0"/>
    <n v="0"/>
    <b v="0"/>
    <s v="food/restaurants"/>
    <n v="0"/>
    <e v="#DIV/0!"/>
    <s v="food"/>
    <x v="34"/>
  </r>
  <r>
    <x v="2"/>
    <x v="0"/>
    <s v="USD"/>
    <n v="1408056634"/>
    <n v="1405464634"/>
    <b v="0"/>
    <n v="0"/>
    <b v="0"/>
    <s v="food/restaurants"/>
    <n v="0"/>
    <e v="#DIV/0!"/>
    <s v="food"/>
    <x v="34"/>
  </r>
  <r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x v="2"/>
    <x v="0"/>
    <s v="USD"/>
    <n v="1431647772"/>
    <n v="1426463772"/>
    <b v="0"/>
    <n v="2"/>
    <b v="0"/>
    <s v="food/restaurants"/>
    <n v="1.5E-3"/>
    <n v="37.5"/>
    <s v="food"/>
    <x v="34"/>
  </r>
  <r>
    <x v="2"/>
    <x v="1"/>
    <s v="GBP"/>
    <n v="1454323413"/>
    <n v="1451731413"/>
    <b v="0"/>
    <n v="0"/>
    <b v="0"/>
    <s v="food/restaurants"/>
    <n v="0"/>
    <e v="#DIV/0!"/>
    <s v="food"/>
    <x v="34"/>
  </r>
  <r>
    <x v="2"/>
    <x v="0"/>
    <s v="USD"/>
    <n v="1418504561"/>
    <n v="1417208561"/>
    <b v="0"/>
    <n v="0"/>
    <b v="0"/>
    <s v="food/restaurants"/>
    <n v="0"/>
    <e v="#DIV/0!"/>
    <s v="food"/>
    <x v="34"/>
  </r>
  <r>
    <x v="2"/>
    <x v="12"/>
    <s v="EUR"/>
    <n v="1488067789"/>
    <n v="1482883789"/>
    <b v="0"/>
    <n v="0"/>
    <b v="0"/>
    <s v="food/restaurants"/>
    <n v="0"/>
    <e v="#DIV/0!"/>
    <s v="food"/>
    <x v="34"/>
  </r>
  <r>
    <x v="2"/>
    <x v="0"/>
    <s v="USD"/>
    <n v="1408526477"/>
    <n v="1407057677"/>
    <b v="0"/>
    <n v="4"/>
    <b v="0"/>
    <s v="food/restaurants"/>
    <n v="1.7500000000000002E-2"/>
    <n v="52.5"/>
    <s v="food"/>
    <x v="34"/>
  </r>
  <r>
    <x v="2"/>
    <x v="0"/>
    <s v="USD"/>
    <n v="1424635753"/>
    <n v="1422043753"/>
    <b v="0"/>
    <n v="12"/>
    <b v="0"/>
    <s v="food/restaurants"/>
    <n v="0.186"/>
    <n v="77.5"/>
    <s v="food"/>
    <x v="34"/>
  </r>
  <r>
    <x v="2"/>
    <x v="0"/>
    <s v="USD"/>
    <n v="1417279252"/>
    <n v="1414683652"/>
    <b v="0"/>
    <n v="0"/>
    <b v="0"/>
    <s v="food/restaurants"/>
    <n v="0"/>
    <e v="#DIV/0!"/>
    <s v="food"/>
    <x v="34"/>
  </r>
  <r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x v="2"/>
    <x v="0"/>
    <s v="USD"/>
    <n v="1415899228"/>
    <n v="1413303628"/>
    <b v="0"/>
    <n v="0"/>
    <b v="0"/>
    <s v="food/restaurants"/>
    <n v="0"/>
    <e v="#DIV/0!"/>
    <s v="food"/>
    <x v="34"/>
  </r>
  <r>
    <x v="2"/>
    <x v="0"/>
    <s v="USD"/>
    <n v="1405741404"/>
    <n v="1403149404"/>
    <b v="0"/>
    <n v="4"/>
    <b v="0"/>
    <s v="food/restaurants"/>
    <n v="4.3333333333333331E-4"/>
    <n v="16.25"/>
    <s v="food"/>
    <x v="34"/>
  </r>
  <r>
    <x v="2"/>
    <x v="0"/>
    <s v="USD"/>
    <n v="1476559260"/>
    <n v="1472567085"/>
    <b v="0"/>
    <n v="0"/>
    <b v="0"/>
    <s v="food/restaurants"/>
    <n v="0"/>
    <e v="#DIV/0!"/>
    <s v="food"/>
    <x v="34"/>
  </r>
  <r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x v="0"/>
    <x v="0"/>
    <s v="USD"/>
    <n v="1461336720"/>
    <n v="1459431960"/>
    <b v="0"/>
    <n v="27"/>
    <b v="1"/>
    <s v="music/classical music"/>
    <n v="1"/>
    <n v="185.18518518518519"/>
    <s v="music"/>
    <x v="35"/>
  </r>
  <r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x v="0"/>
    <x v="0"/>
    <s v="USD"/>
    <n v="1340914571"/>
    <n v="1338322571"/>
    <b v="0"/>
    <n v="80"/>
    <b v="1"/>
    <s v="music/classical music"/>
    <n v="1.00325"/>
    <n v="100.325"/>
    <s v="music"/>
    <x v="35"/>
  </r>
  <r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x v="0"/>
    <x v="0"/>
    <s v="USD"/>
    <n v="1429505400"/>
    <n v="1426711505"/>
    <b v="0"/>
    <n v="48"/>
    <b v="1"/>
    <s v="music/classical music"/>
    <n v="1"/>
    <n v="135.41666666666666"/>
    <s v="music"/>
    <x v="35"/>
  </r>
  <r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x v="0"/>
    <x v="0"/>
    <s v="USD"/>
    <n v="1262325600"/>
    <n v="1257871712"/>
    <b v="0"/>
    <n v="14"/>
    <b v="1"/>
    <s v="music/classical music"/>
    <n v="1.05"/>
    <n v="150"/>
    <s v="music"/>
    <x v="35"/>
  </r>
  <r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x v="0"/>
    <x v="0"/>
    <s v="USD"/>
    <n v="1321385820"/>
    <n v="1318539484"/>
    <b v="0"/>
    <n v="25"/>
    <b v="1"/>
    <s v="music/classical music"/>
    <n v="1.1125"/>
    <n v="35.6"/>
    <s v="music"/>
    <x v="35"/>
  </r>
  <r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x v="1"/>
    <x v="5"/>
    <s v="CAD"/>
    <n v="1444740089"/>
    <n v="1442148089"/>
    <b v="0"/>
    <n v="0"/>
    <b v="0"/>
    <s v="food/food trucks"/>
    <n v="0"/>
    <e v="#DIV/0!"/>
    <s v="food"/>
    <x v="19"/>
  </r>
  <r>
    <x v="1"/>
    <x v="12"/>
    <s v="EUR"/>
    <n v="1476189339"/>
    <n v="1471005339"/>
    <b v="0"/>
    <n v="3"/>
    <b v="0"/>
    <s v="food/food trucks"/>
    <n v="7.4999999999999997E-3"/>
    <n v="25"/>
    <s v="food"/>
    <x v="19"/>
  </r>
  <r>
    <x v="1"/>
    <x v="0"/>
    <s v="USD"/>
    <n v="1438226451"/>
    <n v="1433042451"/>
    <b v="0"/>
    <n v="0"/>
    <b v="0"/>
    <s v="food/food trucks"/>
    <n v="0"/>
    <e v="#DIV/0!"/>
    <s v="food"/>
    <x v="19"/>
  </r>
  <r>
    <x v="1"/>
    <x v="5"/>
    <s v="CAD"/>
    <n v="1406854699"/>
    <n v="1404262699"/>
    <b v="0"/>
    <n v="0"/>
    <b v="0"/>
    <s v="food/food trucks"/>
    <n v="0"/>
    <e v="#DIV/0!"/>
    <s v="food"/>
    <x v="19"/>
  </r>
  <r>
    <x v="1"/>
    <x v="0"/>
    <s v="USD"/>
    <n v="1462827000"/>
    <n v="1457710589"/>
    <b v="0"/>
    <n v="1"/>
    <b v="0"/>
    <s v="food/food trucks"/>
    <n v="0.01"/>
    <n v="100"/>
    <s v="food"/>
    <x v="19"/>
  </r>
  <r>
    <x v="1"/>
    <x v="0"/>
    <s v="USD"/>
    <n v="1408663948"/>
    <n v="1406071948"/>
    <b v="0"/>
    <n v="0"/>
    <b v="0"/>
    <s v="food/food trucks"/>
    <n v="0"/>
    <e v="#DIV/0!"/>
    <s v="food"/>
    <x v="19"/>
  </r>
  <r>
    <x v="1"/>
    <x v="0"/>
    <s v="USD"/>
    <n v="1429823138"/>
    <n v="1427231138"/>
    <b v="0"/>
    <n v="2"/>
    <b v="0"/>
    <s v="food/food trucks"/>
    <n v="2.6666666666666666E-3"/>
    <n v="60"/>
    <s v="food"/>
    <x v="19"/>
  </r>
  <r>
    <x v="1"/>
    <x v="1"/>
    <s v="GBP"/>
    <n v="1472745594"/>
    <n v="1470153594"/>
    <b v="0"/>
    <n v="1"/>
    <b v="0"/>
    <s v="food/food trucks"/>
    <n v="5.0000000000000001E-3"/>
    <n v="50"/>
    <s v="food"/>
    <x v="19"/>
  </r>
  <r>
    <x v="1"/>
    <x v="0"/>
    <s v="USD"/>
    <n v="1442457112"/>
    <n v="1439865112"/>
    <b v="0"/>
    <n v="2"/>
    <b v="0"/>
    <s v="food/food trucks"/>
    <n v="2.2307692307692306E-2"/>
    <n v="72.5"/>
    <s v="food"/>
    <x v="19"/>
  </r>
  <r>
    <x v="1"/>
    <x v="0"/>
    <s v="USD"/>
    <n v="1486590035"/>
    <n v="1483998035"/>
    <b v="0"/>
    <n v="2"/>
    <b v="0"/>
    <s v="food/food trucks"/>
    <n v="8.4285714285714294E-3"/>
    <n v="29.5"/>
    <s v="food"/>
    <x v="19"/>
  </r>
  <r>
    <x v="1"/>
    <x v="2"/>
    <s v="AUD"/>
    <n v="1463645521"/>
    <n v="1458461521"/>
    <b v="0"/>
    <n v="4"/>
    <b v="0"/>
    <s v="food/food trucks"/>
    <n v="2.5000000000000001E-3"/>
    <n v="62.5"/>
    <s v="food"/>
    <x v="19"/>
  </r>
  <r>
    <x v="1"/>
    <x v="0"/>
    <s v="USD"/>
    <n v="1428893517"/>
    <n v="1426301517"/>
    <b v="0"/>
    <n v="0"/>
    <b v="0"/>
    <s v="food/food trucks"/>
    <n v="0"/>
    <e v="#DIV/0!"/>
    <s v="food"/>
    <x v="19"/>
  </r>
  <r>
    <x v="1"/>
    <x v="0"/>
    <s v="USD"/>
    <n v="1408803149"/>
    <n v="1404915149"/>
    <b v="0"/>
    <n v="0"/>
    <b v="0"/>
    <s v="food/food trucks"/>
    <n v="0"/>
    <e v="#DIV/0!"/>
    <s v="food"/>
    <x v="19"/>
  </r>
  <r>
    <x v="1"/>
    <x v="0"/>
    <s v="USD"/>
    <n v="1463600945"/>
    <n v="1461786545"/>
    <b v="0"/>
    <n v="0"/>
    <b v="0"/>
    <s v="food/food trucks"/>
    <n v="0"/>
    <e v="#DIV/0!"/>
    <s v="food"/>
    <x v="19"/>
  </r>
  <r>
    <x v="1"/>
    <x v="0"/>
    <s v="USD"/>
    <n v="1421030194"/>
    <n v="1418438194"/>
    <b v="0"/>
    <n v="0"/>
    <b v="0"/>
    <s v="food/food trucks"/>
    <n v="0"/>
    <e v="#DIV/0!"/>
    <s v="food"/>
    <x v="19"/>
  </r>
  <r>
    <x v="1"/>
    <x v="0"/>
    <s v="USD"/>
    <n v="1428707647"/>
    <n v="1424823247"/>
    <b v="0"/>
    <n v="0"/>
    <b v="0"/>
    <s v="food/food trucks"/>
    <n v="0"/>
    <e v="#DIV/0!"/>
    <s v="food"/>
    <x v="19"/>
  </r>
  <r>
    <x v="1"/>
    <x v="0"/>
    <s v="USD"/>
    <n v="1407181297"/>
    <n v="1405021297"/>
    <b v="0"/>
    <n v="0"/>
    <b v="0"/>
    <s v="food/food trucks"/>
    <n v="0"/>
    <e v="#DIV/0!"/>
    <s v="food"/>
    <x v="19"/>
  </r>
  <r>
    <x v="1"/>
    <x v="0"/>
    <s v="USD"/>
    <n v="1444410000"/>
    <n v="1440203579"/>
    <b v="0"/>
    <n v="0"/>
    <b v="0"/>
    <s v="food/food trucks"/>
    <n v="0"/>
    <e v="#DIV/0!"/>
    <s v="food"/>
    <x v="19"/>
  </r>
  <r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x v="1"/>
    <x v="0"/>
    <s v="USD"/>
    <n v="1431745200"/>
    <n v="1429170603"/>
    <b v="0"/>
    <n v="2"/>
    <b v="0"/>
    <s v="food/food trucks"/>
    <n v="6.0000000000000001E-3"/>
    <n v="25.5"/>
    <s v="food"/>
    <x v="19"/>
  </r>
  <r>
    <x v="2"/>
    <x v="0"/>
    <s v="USD"/>
    <n v="1447689898"/>
    <n v="1445094298"/>
    <b v="0"/>
    <n v="11"/>
    <b v="0"/>
    <s v="food/food trucks"/>
    <n v="0.106"/>
    <n v="48.18181818181818"/>
    <s v="food"/>
    <x v="19"/>
  </r>
  <r>
    <x v="2"/>
    <x v="0"/>
    <s v="USD"/>
    <n v="1477784634"/>
    <n v="1475192634"/>
    <b v="0"/>
    <n v="1"/>
    <b v="0"/>
    <s v="food/food trucks"/>
    <n v="1.1111111111111112E-5"/>
    <n v="1"/>
    <s v="food"/>
    <x v="19"/>
  </r>
  <r>
    <x v="2"/>
    <x v="0"/>
    <s v="USD"/>
    <n v="1426526880"/>
    <n v="1421346480"/>
    <b v="0"/>
    <n v="5"/>
    <b v="0"/>
    <s v="food/food trucks"/>
    <n v="5.0000000000000001E-3"/>
    <n v="1"/>
    <s v="food"/>
    <x v="19"/>
  </r>
  <r>
    <x v="2"/>
    <x v="0"/>
    <s v="USD"/>
    <n v="1434341369"/>
    <n v="1431749369"/>
    <b v="0"/>
    <n v="0"/>
    <b v="0"/>
    <s v="food/food trucks"/>
    <n v="0"/>
    <e v="#DIV/0!"/>
    <s v="food"/>
    <x v="19"/>
  </r>
  <r>
    <x v="2"/>
    <x v="0"/>
    <s v="USD"/>
    <n v="1404601632"/>
    <n v="1402009632"/>
    <b v="0"/>
    <n v="1"/>
    <b v="0"/>
    <s v="food/food trucks"/>
    <n v="1.6666666666666668E-3"/>
    <n v="50"/>
    <s v="food"/>
    <x v="19"/>
  </r>
  <r>
    <x v="2"/>
    <x v="1"/>
    <s v="GBP"/>
    <n v="1451030136"/>
    <n v="1448438136"/>
    <b v="0"/>
    <n v="1"/>
    <b v="0"/>
    <s v="food/food trucks"/>
    <n v="1.6666666666666668E-3"/>
    <n v="5"/>
    <s v="food"/>
    <x v="19"/>
  </r>
  <r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x v="2"/>
    <x v="0"/>
    <s v="USD"/>
    <n v="1427807640"/>
    <n v="1423325626"/>
    <b v="0"/>
    <n v="8"/>
    <b v="0"/>
    <s v="food/food trucks"/>
    <n v="3.8833333333333331E-2"/>
    <n v="29.125"/>
    <s v="food"/>
    <x v="19"/>
  </r>
  <r>
    <x v="2"/>
    <x v="8"/>
    <s v="DKK"/>
    <n v="1458733927"/>
    <n v="1456145527"/>
    <b v="0"/>
    <n v="1"/>
    <b v="0"/>
    <s v="food/food trucks"/>
    <n v="1E-4"/>
    <n v="5"/>
    <s v="food"/>
    <x v="19"/>
  </r>
  <r>
    <x v="2"/>
    <x v="2"/>
    <s v="AUD"/>
    <n v="1453817297"/>
    <n v="1453212497"/>
    <b v="0"/>
    <n v="0"/>
    <b v="0"/>
    <s v="food/food trucks"/>
    <n v="0"/>
    <e v="#DIV/0!"/>
    <s v="food"/>
    <x v="19"/>
  </r>
  <r>
    <x v="2"/>
    <x v="0"/>
    <s v="USD"/>
    <n v="1457901924"/>
    <n v="1452721524"/>
    <b v="0"/>
    <n v="2"/>
    <b v="0"/>
    <s v="food/food trucks"/>
    <n v="1.7333333333333333E-2"/>
    <n v="13"/>
    <s v="food"/>
    <x v="19"/>
  </r>
  <r>
    <x v="2"/>
    <x v="0"/>
    <s v="USD"/>
    <n v="1412536421"/>
    <n v="1409944421"/>
    <b v="0"/>
    <n v="1"/>
    <b v="0"/>
    <s v="food/food trucks"/>
    <n v="1.6666666666666668E-3"/>
    <n v="50"/>
    <s v="food"/>
    <x v="19"/>
  </r>
  <r>
    <x v="2"/>
    <x v="0"/>
    <s v="USD"/>
    <n v="1429993026"/>
    <n v="1427401026"/>
    <b v="0"/>
    <n v="0"/>
    <b v="0"/>
    <s v="food/food trucks"/>
    <n v="0"/>
    <e v="#DIV/0!"/>
    <s v="food"/>
    <x v="19"/>
  </r>
  <r>
    <x v="2"/>
    <x v="0"/>
    <s v="USD"/>
    <n v="1407453228"/>
    <n v="1404861228"/>
    <b v="0"/>
    <n v="1"/>
    <b v="0"/>
    <s v="food/food trucks"/>
    <n v="1.2500000000000001E-5"/>
    <n v="1"/>
    <s v="food"/>
    <x v="19"/>
  </r>
  <r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x v="2"/>
    <x v="0"/>
    <s v="USD"/>
    <n v="1443039001"/>
    <n v="1440447001"/>
    <b v="0"/>
    <n v="14"/>
    <b v="0"/>
    <s v="food/food trucks"/>
    <n v="0.39"/>
    <n v="83.571428571428569"/>
    <s v="food"/>
    <x v="19"/>
  </r>
  <r>
    <x v="2"/>
    <x v="0"/>
    <s v="USD"/>
    <n v="1407089147"/>
    <n v="1403201147"/>
    <b v="0"/>
    <n v="5"/>
    <b v="0"/>
    <s v="food/food trucks"/>
    <n v="9.9546510341776348E-3"/>
    <n v="18"/>
    <s v="food"/>
    <x v="19"/>
  </r>
  <r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x v="2"/>
    <x v="0"/>
    <s v="USD"/>
    <n v="1410811740"/>
    <n v="1409341863"/>
    <b v="0"/>
    <n v="1"/>
    <b v="0"/>
    <s v="technology/space exploration"/>
    <n v="0.01"/>
    <n v="15"/>
    <s v="technology"/>
    <x v="36"/>
  </r>
  <r>
    <x v="2"/>
    <x v="12"/>
    <s v="EUR"/>
    <n v="1468565820"/>
    <n v="1465970108"/>
    <b v="0"/>
    <n v="0"/>
    <b v="0"/>
    <s v="technology/space exploration"/>
    <n v="0"/>
    <e v="#DIV/0!"/>
    <s v="technology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x v="1"/>
    <x v="5"/>
    <s v="CAD"/>
    <n v="1439533019"/>
    <n v="1436941019"/>
    <b v="0"/>
    <n v="3"/>
    <b v="0"/>
    <s v="technology/space exploration"/>
    <n v="1.44E-2"/>
    <n v="12"/>
    <s v="technology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x v="1"/>
    <x v="0"/>
    <s v="USD"/>
    <n v="1448388418"/>
    <n v="1443200818"/>
    <b v="0"/>
    <n v="5"/>
    <b v="0"/>
    <s v="technology/space exploration"/>
    <n v="9.5E-4"/>
    <n v="3.8"/>
    <s v="technology"/>
    <x v="36"/>
  </r>
  <r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x v="0"/>
    <x v="0"/>
    <s v="USD"/>
    <n v="1452387096"/>
    <n v="1447203096"/>
    <b v="0"/>
    <n v="11"/>
    <b v="1"/>
    <s v="technology/makerspaces"/>
    <n v="1.25125"/>
    <n v="91"/>
    <s v="technology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x v="2"/>
    <x v="0"/>
    <s v="USD"/>
    <n v="1425081694"/>
    <n v="1422489694"/>
    <b v="0"/>
    <n v="3"/>
    <b v="0"/>
    <s v="technology/makerspaces"/>
    <n v="3.3E-3"/>
    <n v="44"/>
    <s v="technology"/>
    <x v="37"/>
  </r>
  <r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x v="2"/>
    <x v="0"/>
    <s v="USD"/>
    <n v="1405027750"/>
    <n v="1402867750"/>
    <b v="0"/>
    <n v="2"/>
    <b v="0"/>
    <s v="food/food trucks"/>
    <n v="6.875E-3"/>
    <n v="27.5"/>
    <s v="food"/>
    <x v="19"/>
  </r>
  <r>
    <x v="2"/>
    <x v="0"/>
    <s v="USD"/>
    <n v="1416635940"/>
    <n v="1413838540"/>
    <b v="0"/>
    <n v="20"/>
    <b v="0"/>
    <s v="food/food trucks"/>
    <n v="0.28299999999999997"/>
    <n v="84.9"/>
    <s v="food"/>
    <x v="19"/>
  </r>
  <r>
    <x v="2"/>
    <x v="0"/>
    <s v="USD"/>
    <n v="1425233240"/>
    <n v="1422641240"/>
    <b v="0"/>
    <n v="3"/>
    <b v="0"/>
    <s v="food/food trucks"/>
    <n v="2.3999999999999998E-3"/>
    <n v="12"/>
    <s v="food"/>
    <x v="19"/>
  </r>
  <r>
    <x v="2"/>
    <x v="0"/>
    <s v="USD"/>
    <n v="1407621425"/>
    <n v="1404165425"/>
    <b v="0"/>
    <n v="4"/>
    <b v="0"/>
    <s v="food/food trucks"/>
    <n v="1.1428571428571429E-2"/>
    <n v="200"/>
    <s v="food"/>
    <x v="19"/>
  </r>
  <r>
    <x v="2"/>
    <x v="0"/>
    <s v="USD"/>
    <n v="1430149330"/>
    <n v="1424968930"/>
    <b v="0"/>
    <n v="1"/>
    <b v="0"/>
    <s v="food/food trucks"/>
    <n v="2.0000000000000001E-4"/>
    <n v="10"/>
    <s v="food"/>
    <x v="19"/>
  </r>
  <r>
    <x v="2"/>
    <x v="0"/>
    <s v="USD"/>
    <n v="1412119423"/>
    <n v="1410391423"/>
    <b v="0"/>
    <n v="0"/>
    <b v="0"/>
    <s v="food/food trucks"/>
    <n v="0"/>
    <e v="#DIV/0!"/>
    <s v="food"/>
    <x v="19"/>
  </r>
  <r>
    <x v="2"/>
    <x v="0"/>
    <s v="USD"/>
    <n v="1435591318"/>
    <n v="1432999318"/>
    <b v="0"/>
    <n v="0"/>
    <b v="0"/>
    <s v="food/food trucks"/>
    <n v="0"/>
    <e v="#DIV/0!"/>
    <s v="food"/>
    <x v="19"/>
  </r>
  <r>
    <x v="2"/>
    <x v="0"/>
    <s v="USD"/>
    <n v="1424746800"/>
    <n v="1422067870"/>
    <b v="0"/>
    <n v="14"/>
    <b v="0"/>
    <s v="food/food trucks"/>
    <n v="1.48E-3"/>
    <n v="5.2857142857142856"/>
    <s v="food"/>
    <x v="19"/>
  </r>
  <r>
    <x v="2"/>
    <x v="0"/>
    <s v="USD"/>
    <n v="1469919890"/>
    <n v="1467327890"/>
    <b v="0"/>
    <n v="1"/>
    <b v="0"/>
    <s v="food/food trucks"/>
    <n v="2.8571428571428571E-5"/>
    <n v="1"/>
    <s v="food"/>
    <x v="19"/>
  </r>
  <r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x v="2"/>
    <x v="5"/>
    <s v="CAD"/>
    <n v="1431278557"/>
    <n v="1427390557"/>
    <b v="0"/>
    <n v="2"/>
    <b v="0"/>
    <s v="food/food trucks"/>
    <n v="5.3846153846153844E-4"/>
    <n v="17.5"/>
    <s v="food"/>
    <x v="19"/>
  </r>
  <r>
    <x v="2"/>
    <x v="0"/>
    <s v="USD"/>
    <n v="1427266860"/>
    <n v="1424678460"/>
    <b v="0"/>
    <n v="1"/>
    <b v="0"/>
    <s v="food/food trucks"/>
    <n v="7.1428571428571426E-3"/>
    <n v="25"/>
    <s v="food"/>
    <x v="19"/>
  </r>
  <r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x v="2"/>
    <x v="0"/>
    <s v="USD"/>
    <n v="1411701739"/>
    <n v="1409109739"/>
    <b v="0"/>
    <n v="1"/>
    <b v="0"/>
    <s v="food/food trucks"/>
    <n v="3.3333333333333335E-5"/>
    <n v="1"/>
    <s v="food"/>
    <x v="19"/>
  </r>
  <r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x v="2"/>
    <x v="5"/>
    <s v="CAD"/>
    <n v="1407533463"/>
    <n v="1404941463"/>
    <b v="0"/>
    <n v="0"/>
    <b v="0"/>
    <s v="food/food trucks"/>
    <n v="0"/>
    <e v="#DIV/0!"/>
    <s v="food"/>
    <x v="19"/>
  </r>
  <r>
    <x v="2"/>
    <x v="0"/>
    <s v="USD"/>
    <n v="1411073972"/>
    <n v="1408481972"/>
    <b v="0"/>
    <n v="4"/>
    <b v="0"/>
    <s v="food/food trucks"/>
    <n v="7.0007000700070005E-3"/>
    <n v="17.5"/>
    <s v="food"/>
    <x v="19"/>
  </r>
  <r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x v="3"/>
    <x v="0"/>
    <s v="USD"/>
    <n v="1490389158"/>
    <n v="1486504758"/>
    <b v="0"/>
    <n v="8"/>
    <b v="0"/>
    <s v="theater/spaces"/>
    <n v="0.10539393939393939"/>
    <n v="217.375"/>
    <s v="theater"/>
    <x v="38"/>
  </r>
  <r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x v="2"/>
    <x v="0"/>
    <s v="USD"/>
    <n v="1476863607"/>
    <n v="1474271607"/>
    <b v="0"/>
    <n v="0"/>
    <b v="0"/>
    <s v="publishing/children's books"/>
    <n v="0"/>
    <e v="#DIV/0!"/>
    <s v="publishing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x v="2"/>
    <x v="0"/>
    <s v="USD"/>
    <n v="1341086400"/>
    <n v="1340055345"/>
    <b v="0"/>
    <n v="0"/>
    <b v="0"/>
    <s v="publishing/children's books"/>
    <n v="0"/>
    <e v="#DIV/0!"/>
    <s v="publishing"/>
    <x v="39"/>
  </r>
  <r>
    <x v="2"/>
    <x v="0"/>
    <s v="USD"/>
    <n v="1403039842"/>
    <n v="1397855842"/>
    <b v="0"/>
    <n v="0"/>
    <b v="0"/>
    <s v="publishing/children's books"/>
    <n v="0"/>
    <e v="#DIV/0!"/>
    <s v="publishing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x v="2"/>
    <x v="0"/>
    <s v="USD"/>
    <n v="1346017023"/>
    <n v="1343425023"/>
    <b v="0"/>
    <n v="8"/>
    <b v="0"/>
    <s v="publishing/children's books"/>
    <n v="0.19"/>
    <n v="47.5"/>
    <s v="publishing"/>
    <x v="39"/>
  </r>
  <r>
    <x v="2"/>
    <x v="0"/>
    <s v="USD"/>
    <n v="1410448551"/>
    <n v="1407856551"/>
    <b v="0"/>
    <n v="0"/>
    <b v="0"/>
    <s v="publishing/children's books"/>
    <n v="0"/>
    <e v="#DIV/0!"/>
    <s v="publishing"/>
    <x v="39"/>
  </r>
  <r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x v="2"/>
    <x v="2"/>
    <s v="AUD"/>
    <n v="1468658866"/>
    <n v="1464943666"/>
    <b v="0"/>
    <n v="2"/>
    <b v="0"/>
    <s v="publishing/children's books"/>
    <n v="0.105"/>
    <n v="52.5"/>
    <s v="publishing"/>
    <x v="39"/>
  </r>
  <r>
    <x v="2"/>
    <x v="1"/>
    <s v="GBP"/>
    <n v="1371726258"/>
    <n v="1369134258"/>
    <b v="0"/>
    <n v="0"/>
    <b v="0"/>
    <s v="publishing/children's books"/>
    <n v="0"/>
    <e v="#DIV/0!"/>
    <s v="publishing"/>
    <x v="39"/>
  </r>
  <r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x v="2"/>
    <x v="0"/>
    <s v="USD"/>
    <n v="1351432428"/>
    <n v="1350050028"/>
    <b v="0"/>
    <n v="0"/>
    <b v="0"/>
    <s v="publishing/children's books"/>
    <n v="0"/>
    <e v="#DIV/0!"/>
    <s v="publishing"/>
    <x v="39"/>
  </r>
  <r>
    <x v="2"/>
    <x v="0"/>
    <s v="USD"/>
    <n v="1313078518"/>
    <n v="1310486518"/>
    <b v="0"/>
    <n v="4"/>
    <b v="0"/>
    <s v="publishing/children's books"/>
    <n v="0.02"/>
    <n v="25"/>
    <s v="publishing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x v="2"/>
    <x v="0"/>
    <s v="USD"/>
    <n v="1359738000"/>
    <n v="1355489140"/>
    <b v="0"/>
    <n v="0"/>
    <b v="0"/>
    <s v="publishing/children's books"/>
    <n v="0"/>
    <e v="#DIV/0!"/>
    <s v="publishing"/>
    <x v="39"/>
  </r>
  <r>
    <x v="2"/>
    <x v="0"/>
    <s v="USD"/>
    <n v="1381006294"/>
    <n v="1379710294"/>
    <b v="0"/>
    <n v="0"/>
    <b v="0"/>
    <s v="publishing/children's books"/>
    <n v="0"/>
    <e v="#DIV/0!"/>
    <s v="publishing"/>
    <x v="39"/>
  </r>
  <r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x v="2"/>
    <x v="0"/>
    <s v="USD"/>
    <n v="1323994754"/>
    <n v="1321402754"/>
    <b v="0"/>
    <n v="2"/>
    <b v="0"/>
    <s v="publishing/children's books"/>
    <n v="0.03"/>
    <n v="75"/>
    <s v="publishing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x v="2"/>
    <x v="0"/>
    <s v="USD"/>
    <n v="1448204621"/>
    <n v="1445609021"/>
    <b v="0"/>
    <n v="1"/>
    <b v="0"/>
    <s v="publishing/children's books"/>
    <n v="2.12E-2"/>
    <n v="53"/>
    <s v="publishing"/>
    <x v="39"/>
  </r>
  <r>
    <x v="2"/>
    <x v="13"/>
    <s v="EUR"/>
    <n v="1489142688"/>
    <n v="1486550688"/>
    <b v="0"/>
    <n v="0"/>
    <b v="0"/>
    <s v="publishing/children's books"/>
    <n v="0"/>
    <e v="#DIV/0!"/>
    <s v="publishing"/>
    <x v="39"/>
  </r>
  <r>
    <x v="0"/>
    <x v="0"/>
    <s v="USD"/>
    <n v="1423724400"/>
    <n v="1421274954"/>
    <b v="0"/>
    <n v="28"/>
    <b v="1"/>
    <s v="theater/plays"/>
    <n v="1.0528"/>
    <n v="47"/>
    <s v="theater"/>
    <x v="6"/>
  </r>
  <r>
    <x v="0"/>
    <x v="0"/>
    <s v="USD"/>
    <n v="1424149140"/>
    <n v="1421964718"/>
    <b v="0"/>
    <n v="18"/>
    <b v="1"/>
    <s v="theater/plays"/>
    <n v="1.2"/>
    <n v="66.666666666666671"/>
    <s v="theater"/>
    <x v="6"/>
  </r>
  <r>
    <x v="0"/>
    <x v="1"/>
    <s v="GBP"/>
    <n v="1429793446"/>
    <n v="1428583846"/>
    <b v="0"/>
    <n v="61"/>
    <b v="1"/>
    <s v="theater/plays"/>
    <n v="1.145"/>
    <n v="18.770491803278688"/>
    <s v="theater"/>
    <x v="6"/>
  </r>
  <r>
    <x v="0"/>
    <x v="0"/>
    <s v="USD"/>
    <n v="1414608843"/>
    <n v="1412794443"/>
    <b v="0"/>
    <n v="108"/>
    <b v="1"/>
    <s v="theater/plays"/>
    <n v="1.19"/>
    <n v="66.111111111111114"/>
    <s v="theater"/>
    <x v="6"/>
  </r>
  <r>
    <x v="0"/>
    <x v="0"/>
    <s v="USD"/>
    <n v="1470430800"/>
    <n v="1467865967"/>
    <b v="0"/>
    <n v="142"/>
    <b v="1"/>
    <s v="theater/plays"/>
    <n v="1.0468"/>
    <n v="36.859154929577464"/>
    <s v="theater"/>
    <x v="6"/>
  </r>
  <r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x v="0"/>
    <x v="0"/>
    <s v="USD"/>
    <n v="1405658752"/>
    <n v="1403066752"/>
    <b v="0"/>
    <n v="38"/>
    <b v="1"/>
    <s v="theater/plays"/>
    <n v="1.1970000000000001"/>
    <n v="31.5"/>
    <s v="theater"/>
    <x v="6"/>
  </r>
  <r>
    <x v="0"/>
    <x v="0"/>
    <s v="USD"/>
    <n v="1469811043"/>
    <n v="1467219043"/>
    <b v="0"/>
    <n v="20"/>
    <b v="1"/>
    <s v="theater/plays"/>
    <n v="1.0249999999999999"/>
    <n v="102.5"/>
    <s v="theater"/>
    <x v="6"/>
  </r>
  <r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x v="0"/>
    <x v="2"/>
    <s v="AUD"/>
    <n v="1437473005"/>
    <n v="1434881005"/>
    <b v="0"/>
    <n v="73"/>
    <b v="1"/>
    <s v="theater/plays"/>
    <n v="1.105675"/>
    <n v="151.4623287671233"/>
    <s v="theater"/>
    <x v="6"/>
  </r>
  <r>
    <x v="0"/>
    <x v="1"/>
    <s v="GBP"/>
    <n v="1457031600"/>
    <n v="1455640559"/>
    <b v="0"/>
    <n v="3"/>
    <b v="1"/>
    <s v="theater/plays"/>
    <n v="1.5"/>
    <n v="25"/>
    <s v="theater"/>
    <x v="6"/>
  </r>
  <r>
    <x v="0"/>
    <x v="0"/>
    <s v="USD"/>
    <n v="1402095600"/>
    <n v="1400675841"/>
    <b v="0"/>
    <n v="20"/>
    <b v="1"/>
    <s v="theater/plays"/>
    <n v="1.0428571428571429"/>
    <n v="36.5"/>
    <s v="theater"/>
    <x v="6"/>
  </r>
  <r>
    <x v="0"/>
    <x v="1"/>
    <s v="GBP"/>
    <n v="1404564028"/>
    <n v="1401972028"/>
    <b v="0"/>
    <n v="21"/>
    <b v="1"/>
    <s v="theater/plays"/>
    <n v="1.155"/>
    <n v="44"/>
    <s v="theater"/>
    <x v="6"/>
  </r>
  <r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x v="0"/>
    <x v="1"/>
    <s v="GBP"/>
    <n v="1438358400"/>
    <n v="1437063121"/>
    <b v="0"/>
    <n v="139"/>
    <b v="1"/>
    <s v="theater/plays"/>
    <n v="1.014"/>
    <n v="36.474820143884891"/>
    <s v="theater"/>
    <x v="6"/>
  </r>
  <r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x v="0"/>
    <x v="1"/>
    <s v="GBP"/>
    <n v="1420377366"/>
    <n v="1415193366"/>
    <b v="0"/>
    <n v="31"/>
    <b v="1"/>
    <s v="theater/plays"/>
    <n v="1.33"/>
    <n v="42.903225806451616"/>
    <s v="theater"/>
    <x v="6"/>
  </r>
  <r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x v="0"/>
    <x v="1"/>
    <s v="GBP"/>
    <n v="1411987990"/>
    <n v="1409395990"/>
    <b v="0"/>
    <n v="23"/>
    <b v="1"/>
    <s v="theater/plays"/>
    <n v="1.1499999999999999"/>
    <n v="50"/>
    <s v="theater"/>
    <x v="6"/>
  </r>
  <r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x v="0"/>
    <x v="1"/>
    <s v="GBP"/>
    <n v="1438772400"/>
    <n v="1435645490"/>
    <b v="0"/>
    <n v="76"/>
    <b v="1"/>
    <s v="theater/plays"/>
    <n v="1.121"/>
    <n v="44.25"/>
    <s v="theater"/>
    <x v="6"/>
  </r>
  <r>
    <x v="0"/>
    <x v="0"/>
    <s v="USD"/>
    <n v="1435611438"/>
    <n v="1433019438"/>
    <b v="0"/>
    <n v="93"/>
    <b v="1"/>
    <s v="theater/plays"/>
    <n v="1.26"/>
    <n v="67.741935483870961"/>
    <s v="theater"/>
    <x v="6"/>
  </r>
  <r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x v="0"/>
    <x v="0"/>
    <s v="USD"/>
    <n v="1459348740"/>
    <n v="1458647725"/>
    <b v="0"/>
    <n v="21"/>
    <b v="1"/>
    <s v="theater/plays"/>
    <n v="1.024"/>
    <n v="121.9047619047619"/>
    <s v="theater"/>
    <x v="6"/>
  </r>
  <r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x v="0"/>
    <x v="5"/>
    <s v="CAD"/>
    <n v="1428292800"/>
    <n v="1424368298"/>
    <b v="0"/>
    <n v="83"/>
    <b v="1"/>
    <s v="theater/plays"/>
    <n v="1.133"/>
    <n v="68.253012048192772"/>
    <s v="theater"/>
    <x v="6"/>
  </r>
  <r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x v="0"/>
    <x v="1"/>
    <s v="GBP"/>
    <n v="1431164115"/>
    <n v="1428572115"/>
    <b v="0"/>
    <n v="64"/>
    <b v="1"/>
    <s v="theater/plays"/>
    <n v="1.0773333333333333"/>
    <n v="25.25"/>
    <s v="theater"/>
    <x v="6"/>
  </r>
  <r>
    <x v="0"/>
    <x v="5"/>
    <s v="CAD"/>
    <n v="1470595109"/>
    <n v="1468003109"/>
    <b v="0"/>
    <n v="14"/>
    <b v="1"/>
    <s v="theater/plays"/>
    <n v="2.42"/>
    <n v="43.214285714285715"/>
    <s v="theater"/>
    <x v="6"/>
  </r>
  <r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x v="0"/>
    <x v="1"/>
    <s v="GBP"/>
    <n v="1425136462"/>
    <n v="1421680462"/>
    <b v="0"/>
    <n v="33"/>
    <b v="1"/>
    <s v="theater/plays"/>
    <n v="1.3"/>
    <n v="23.636363636363637"/>
    <s v="theater"/>
    <x v="6"/>
  </r>
  <r>
    <x v="0"/>
    <x v="0"/>
    <s v="USD"/>
    <n v="1443018086"/>
    <n v="1441290086"/>
    <b v="0"/>
    <n v="102"/>
    <b v="1"/>
    <s v="theater/plays"/>
    <n v="1.0603"/>
    <n v="103.95098039215686"/>
    <s v="theater"/>
    <x v="6"/>
  </r>
  <r>
    <x v="0"/>
    <x v="1"/>
    <s v="GBP"/>
    <n v="1434285409"/>
    <n v="1431693409"/>
    <b v="0"/>
    <n v="104"/>
    <b v="1"/>
    <s v="theater/plays"/>
    <n v="1.048"/>
    <n v="50.384615384615387"/>
    <s v="theater"/>
    <x v="6"/>
  </r>
  <r>
    <x v="0"/>
    <x v="1"/>
    <s v="GBP"/>
    <n v="1456444800"/>
    <n v="1454337589"/>
    <b v="0"/>
    <n v="20"/>
    <b v="1"/>
    <s v="theater/plays"/>
    <n v="1.36"/>
    <n v="13.6"/>
    <s v="theater"/>
    <x v="6"/>
  </r>
  <r>
    <x v="0"/>
    <x v="1"/>
    <s v="GBP"/>
    <n v="1411510135"/>
    <n v="1408918135"/>
    <b v="0"/>
    <n v="35"/>
    <b v="1"/>
    <s v="theater/plays"/>
    <n v="1"/>
    <n v="28.571428571428573"/>
    <s v="theater"/>
    <x v="6"/>
  </r>
  <r>
    <x v="0"/>
    <x v="0"/>
    <s v="USD"/>
    <n v="1427469892"/>
    <n v="1424881492"/>
    <b v="0"/>
    <n v="94"/>
    <b v="1"/>
    <s v="theater/plays"/>
    <n v="1"/>
    <n v="63.829787234042556"/>
    <s v="theater"/>
    <x v="6"/>
  </r>
  <r>
    <x v="0"/>
    <x v="1"/>
    <s v="GBP"/>
    <n v="1427842740"/>
    <n v="1425428206"/>
    <b v="0"/>
    <n v="14"/>
    <b v="1"/>
    <s v="theater/plays"/>
    <n v="1.24"/>
    <n v="8.8571428571428577"/>
    <s v="theater"/>
    <x v="6"/>
  </r>
  <r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x v="0"/>
    <x v="0"/>
    <s v="USD"/>
    <n v="1399867140"/>
    <n v="1398802148"/>
    <b v="0"/>
    <n v="11"/>
    <b v="1"/>
    <s v="theater/plays"/>
    <n v="1"/>
    <n v="272.72727272727275"/>
    <s v="theater"/>
    <x v="6"/>
  </r>
  <r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x v="0"/>
    <x v="1"/>
    <s v="GBP"/>
    <n v="1422658930"/>
    <n v="1421362930"/>
    <b v="0"/>
    <n v="21"/>
    <b v="1"/>
    <s v="theater/plays"/>
    <n v="1.7"/>
    <n v="64.761904761904759"/>
    <s v="theater"/>
    <x v="6"/>
  </r>
  <r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x v="0"/>
    <x v="5"/>
    <s v="CAD"/>
    <n v="1449701284"/>
    <n v="1446241684"/>
    <b v="0"/>
    <n v="21"/>
    <b v="1"/>
    <s v="theater/plays"/>
    <n v="1"/>
    <n v="40.476190476190474"/>
    <s v="theater"/>
    <x v="6"/>
  </r>
  <r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x v="0"/>
    <x v="1"/>
    <s v="GBP"/>
    <n v="1426698000"/>
    <n v="1424825479"/>
    <b v="0"/>
    <n v="132"/>
    <b v="1"/>
    <s v="theater/plays"/>
    <n v="1.04"/>
    <n v="19.696969696969695"/>
    <s v="theater"/>
    <x v="6"/>
  </r>
  <r>
    <x v="2"/>
    <x v="1"/>
    <s v="GBP"/>
    <n v="1450032297"/>
    <n v="1444844697"/>
    <b v="0"/>
    <n v="1"/>
    <b v="0"/>
    <s v="theater/plays"/>
    <n v="0.01"/>
    <n v="10"/>
    <s v="theater"/>
    <x v="6"/>
  </r>
  <r>
    <x v="2"/>
    <x v="1"/>
    <s v="GBP"/>
    <n v="1403348400"/>
    <n v="1401058295"/>
    <b v="0"/>
    <n v="0"/>
    <b v="0"/>
    <s v="theater/plays"/>
    <n v="0"/>
    <e v="#DIV/0!"/>
    <s v="theater"/>
    <x v="6"/>
  </r>
  <r>
    <x v="2"/>
    <x v="0"/>
    <s v="USD"/>
    <n v="1465790400"/>
    <n v="1462210950"/>
    <b v="0"/>
    <n v="0"/>
    <b v="0"/>
    <s v="theater/plays"/>
    <n v="0"/>
    <e v="#DIV/0!"/>
    <s v="theater"/>
    <x v="6"/>
  </r>
  <r>
    <x v="2"/>
    <x v="15"/>
    <s v="EUR"/>
    <n v="1483535180"/>
    <n v="1480943180"/>
    <b v="0"/>
    <n v="1"/>
    <b v="0"/>
    <s v="theater/plays"/>
    <n v="5.4545454545454543E-2"/>
    <n v="30"/>
    <s v="theater"/>
    <x v="6"/>
  </r>
  <r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x v="2"/>
    <x v="0"/>
    <s v="USD"/>
    <n v="1432917394"/>
    <n v="1429029394"/>
    <b v="0"/>
    <n v="0"/>
    <b v="0"/>
    <s v="theater/plays"/>
    <n v="0"/>
    <e v="#DIV/0!"/>
    <s v="theater"/>
    <x v="6"/>
  </r>
  <r>
    <x v="2"/>
    <x v="0"/>
    <s v="USD"/>
    <n v="1464031265"/>
    <n v="1458847265"/>
    <b v="0"/>
    <n v="0"/>
    <b v="0"/>
    <s v="theater/plays"/>
    <n v="0"/>
    <e v="#DIV/0!"/>
    <s v="theater"/>
    <x v="6"/>
  </r>
  <r>
    <x v="2"/>
    <x v="0"/>
    <s v="USD"/>
    <n v="1432913659"/>
    <n v="1430321659"/>
    <b v="0"/>
    <n v="3"/>
    <b v="0"/>
    <s v="theater/plays"/>
    <n v="2E-3"/>
    <n v="23.333333333333332"/>
    <s v="theater"/>
    <x v="6"/>
  </r>
  <r>
    <x v="2"/>
    <x v="1"/>
    <s v="GBP"/>
    <n v="1461406600"/>
    <n v="1458814600"/>
    <b v="0"/>
    <n v="1"/>
    <b v="0"/>
    <s v="theater/plays"/>
    <n v="0.01"/>
    <n v="5"/>
    <s v="theater"/>
    <x v="6"/>
  </r>
  <r>
    <x v="2"/>
    <x v="0"/>
    <s v="USD"/>
    <n v="1409962211"/>
    <n v="1407370211"/>
    <b v="0"/>
    <n v="13"/>
    <b v="0"/>
    <s v="theater/plays"/>
    <n v="3.8875E-2"/>
    <n v="23.923076923076923"/>
    <s v="theater"/>
    <x v="6"/>
  </r>
  <r>
    <x v="2"/>
    <x v="17"/>
    <s v="EUR"/>
    <n v="1454109420"/>
    <n v="1453334629"/>
    <b v="0"/>
    <n v="0"/>
    <b v="0"/>
    <s v="theater/plays"/>
    <n v="0"/>
    <e v="#DIV/0!"/>
    <s v="theater"/>
    <x v="6"/>
  </r>
  <r>
    <x v="2"/>
    <x v="0"/>
    <s v="USD"/>
    <n v="1403312703"/>
    <n v="1400720703"/>
    <b v="0"/>
    <n v="6"/>
    <b v="0"/>
    <s v="theater/plays"/>
    <n v="1.9E-2"/>
    <n v="15.833333333333334"/>
    <s v="theater"/>
    <x v="6"/>
  </r>
  <r>
    <x v="2"/>
    <x v="5"/>
    <s v="CAD"/>
    <n v="1410669297"/>
    <n v="1405485297"/>
    <b v="0"/>
    <n v="0"/>
    <b v="0"/>
    <s v="theater/plays"/>
    <n v="0"/>
    <e v="#DIV/0!"/>
    <s v="theater"/>
    <x v="6"/>
  </r>
  <r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x v="2"/>
    <x v="0"/>
    <s v="USD"/>
    <n v="1454110440"/>
    <n v="1451607071"/>
    <b v="0"/>
    <n v="5"/>
    <b v="0"/>
    <s v="theater/plays"/>
    <n v="0.5"/>
    <n v="60"/>
    <s v="theater"/>
    <x v="6"/>
  </r>
  <r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x v="2"/>
    <x v="14"/>
    <s v="MXN"/>
    <n v="1487613600"/>
    <n v="1482444295"/>
    <b v="0"/>
    <n v="15"/>
    <b v="0"/>
    <s v="theater/plays"/>
    <n v="0.19736842105263158"/>
    <n v="500"/>
    <s v="theater"/>
    <x v="6"/>
  </r>
  <r>
    <x v="2"/>
    <x v="9"/>
    <s v="EUR"/>
    <n v="1417778880"/>
    <n v="1415711095"/>
    <b v="0"/>
    <n v="0"/>
    <b v="0"/>
    <s v="theater/plays"/>
    <n v="0"/>
    <e v="#DIV/0!"/>
    <s v="theater"/>
    <x v="6"/>
  </r>
  <r>
    <x v="2"/>
    <x v="2"/>
    <s v="AUD"/>
    <n v="1444984904"/>
    <n v="1439800904"/>
    <b v="0"/>
    <n v="1"/>
    <b v="0"/>
    <s v="theater/plays"/>
    <n v="1.7500000000000002E-2"/>
    <n v="35"/>
    <s v="theater"/>
    <x v="6"/>
  </r>
  <r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x v="2"/>
    <x v="2"/>
    <s v="AUD"/>
    <n v="1443103848"/>
    <n v="1441894248"/>
    <b v="0"/>
    <n v="3"/>
    <b v="0"/>
    <s v="theater/plays"/>
    <n v="0.32"/>
    <n v="26.666666666666668"/>
    <s v="theater"/>
    <x v="6"/>
  </r>
  <r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x v="2"/>
    <x v="0"/>
    <s v="USD"/>
    <n v="1410279123"/>
    <n v="1405095123"/>
    <b v="0"/>
    <n v="1"/>
    <b v="0"/>
    <s v="theater/plays"/>
    <n v="4.0000000000000002E-4"/>
    <n v="20"/>
    <s v="theater"/>
    <x v="6"/>
  </r>
  <r>
    <x v="2"/>
    <x v="1"/>
    <s v="GBP"/>
    <n v="1437139080"/>
    <n v="1434552207"/>
    <b v="0"/>
    <n v="3"/>
    <b v="0"/>
    <s v="theater/plays"/>
    <n v="1.6E-2"/>
    <n v="13.333333333333334"/>
    <s v="theater"/>
    <x v="6"/>
  </r>
  <r>
    <x v="2"/>
    <x v="0"/>
    <s v="USD"/>
    <n v="1420512259"/>
    <n v="1415328259"/>
    <b v="0"/>
    <n v="0"/>
    <b v="0"/>
    <s v="theater/plays"/>
    <n v="0"/>
    <e v="#DIV/0!"/>
    <s v="theater"/>
    <x v="6"/>
  </r>
  <r>
    <x v="2"/>
    <x v="0"/>
    <s v="USD"/>
    <n v="1476482400"/>
    <n v="1473893721"/>
    <b v="0"/>
    <n v="2"/>
    <b v="0"/>
    <s v="theater/plays"/>
    <n v="8.9999999999999993E-3"/>
    <n v="22.5"/>
    <s v="theater"/>
    <x v="6"/>
  </r>
  <r>
    <x v="2"/>
    <x v="0"/>
    <s v="USD"/>
    <n v="1467604800"/>
    <n v="1465533672"/>
    <b v="0"/>
    <n v="10"/>
    <b v="0"/>
    <s v="theater/plays"/>
    <n v="0.2016"/>
    <n v="50.4"/>
    <s v="theater"/>
    <x v="6"/>
  </r>
  <r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x v="2"/>
    <x v="0"/>
    <s v="USD"/>
    <n v="1468937681"/>
    <n v="1466345681"/>
    <b v="0"/>
    <n v="5"/>
    <b v="0"/>
    <s v="theater/plays"/>
    <n v="8.8500000000000002E-3"/>
    <n v="35.4"/>
    <s v="theater"/>
    <x v="6"/>
  </r>
  <r>
    <x v="2"/>
    <x v="0"/>
    <s v="USD"/>
    <n v="1400301165"/>
    <n v="1397709165"/>
    <b v="0"/>
    <n v="9"/>
    <b v="0"/>
    <s v="theater/plays"/>
    <n v="0.15"/>
    <n v="83.333333333333329"/>
    <s v="theater"/>
    <x v="6"/>
  </r>
  <r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x v="2"/>
    <x v="0"/>
    <s v="USD"/>
    <n v="1434768438"/>
    <n v="1429584438"/>
    <b v="0"/>
    <n v="0"/>
    <b v="0"/>
    <s v="theater/plays"/>
    <n v="0"/>
    <e v="#DIV/0!"/>
    <s v="theater"/>
    <x v="6"/>
  </r>
  <r>
    <x v="2"/>
    <x v="0"/>
    <s v="USD"/>
    <n v="1422473831"/>
    <n v="1419881831"/>
    <b v="0"/>
    <n v="8"/>
    <b v="0"/>
    <s v="theater/plays"/>
    <n v="0.38119999999999998"/>
    <n v="119.125"/>
    <s v="theater"/>
    <x v="6"/>
  </r>
  <r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x v="2"/>
    <x v="0"/>
    <s v="USD"/>
    <n v="1462417493"/>
    <n v="1459825493"/>
    <b v="0"/>
    <n v="3"/>
    <b v="0"/>
    <s v="theater/plays"/>
    <n v="3.5E-4"/>
    <n v="2.3333333333333335"/>
    <s v="theater"/>
    <x v="6"/>
  </r>
  <r>
    <x v="2"/>
    <x v="0"/>
    <s v="USD"/>
    <n v="1437069079"/>
    <n v="1434477079"/>
    <b v="0"/>
    <n v="0"/>
    <b v="0"/>
    <s v="theater/plays"/>
    <n v="0"/>
    <e v="#DIV/0!"/>
    <s v="theater"/>
    <x v="6"/>
  </r>
  <r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x v="2"/>
    <x v="1"/>
    <s v="GBP"/>
    <n v="1435934795"/>
    <n v="1430750795"/>
    <b v="0"/>
    <n v="4"/>
    <b v="0"/>
    <s v="theater/plays"/>
    <n v="2.1000000000000001E-2"/>
    <n v="15.75"/>
    <s v="theater"/>
    <x v="6"/>
  </r>
  <r>
    <x v="2"/>
    <x v="0"/>
    <s v="USD"/>
    <n v="1453310661"/>
    <n v="1450718661"/>
    <b v="0"/>
    <n v="1"/>
    <b v="0"/>
    <s v="theater/plays"/>
    <n v="2.5892857142857141E-3"/>
    <n v="29"/>
    <s v="theater"/>
    <x v="6"/>
  </r>
  <r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x v="2"/>
    <x v="0"/>
    <s v="USD"/>
    <n v="1417620036"/>
    <n v="1412432436"/>
    <b v="0"/>
    <n v="0"/>
    <b v="0"/>
    <s v="theater/plays"/>
    <n v="0"/>
    <e v="#DIV/0!"/>
    <s v="theater"/>
    <x v="6"/>
  </r>
  <r>
    <x v="2"/>
    <x v="0"/>
    <s v="USD"/>
    <n v="1462112318"/>
    <n v="1459520318"/>
    <b v="0"/>
    <n v="4"/>
    <b v="0"/>
    <s v="theater/plays"/>
    <n v="0.33600000000000002"/>
    <n v="63"/>
    <s v="theater"/>
    <x v="6"/>
  </r>
  <r>
    <x v="2"/>
    <x v="0"/>
    <s v="USD"/>
    <n v="1454734740"/>
    <n v="1451684437"/>
    <b v="0"/>
    <n v="5"/>
    <b v="0"/>
    <s v="theater/plays"/>
    <n v="0.1908"/>
    <n v="381.6"/>
    <s v="theater"/>
    <x v="6"/>
  </r>
  <r>
    <x v="2"/>
    <x v="0"/>
    <s v="USD"/>
    <n v="1417800435"/>
    <n v="1415208435"/>
    <b v="0"/>
    <n v="4"/>
    <b v="0"/>
    <s v="theater/plays"/>
    <n v="4.1111111111111114E-3"/>
    <n v="46.25"/>
    <s v="theater"/>
    <x v="6"/>
  </r>
  <r>
    <x v="2"/>
    <x v="0"/>
    <s v="USD"/>
    <n v="1426294201"/>
    <n v="1423705801"/>
    <b v="0"/>
    <n v="5"/>
    <b v="0"/>
    <s v="theater/plays"/>
    <n v="0.32500000000000001"/>
    <n v="26"/>
    <s v="theater"/>
    <x v="6"/>
  </r>
  <r>
    <x v="2"/>
    <x v="0"/>
    <s v="USD"/>
    <n v="1442635140"/>
    <n v="1442243484"/>
    <b v="0"/>
    <n v="1"/>
    <b v="0"/>
    <s v="theater/plays"/>
    <n v="0.05"/>
    <n v="10"/>
    <s v="theater"/>
    <x v="6"/>
  </r>
  <r>
    <x v="2"/>
    <x v="0"/>
    <s v="USD"/>
    <n v="1420971324"/>
    <n v="1418379324"/>
    <b v="0"/>
    <n v="1"/>
    <b v="0"/>
    <s v="theater/plays"/>
    <n v="1.6666666666666668E-3"/>
    <n v="5"/>
    <s v="theater"/>
    <x v="6"/>
  </r>
  <r>
    <x v="2"/>
    <x v="0"/>
    <s v="USD"/>
    <n v="1413608340"/>
    <n v="1412945440"/>
    <b v="0"/>
    <n v="0"/>
    <b v="0"/>
    <s v="theater/plays"/>
    <n v="0"/>
    <e v="#DIV/0!"/>
    <s v="theater"/>
    <x v="6"/>
  </r>
  <r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x v="2"/>
    <x v="0"/>
    <s v="USD"/>
    <n v="1407553200"/>
    <n v="1405100992"/>
    <b v="0"/>
    <n v="3"/>
    <b v="0"/>
    <s v="theater/plays"/>
    <n v="1.0500000000000001E-2"/>
    <n v="7"/>
    <s v="theater"/>
    <x v="6"/>
  </r>
  <r>
    <x v="2"/>
    <x v="0"/>
    <s v="USD"/>
    <n v="1460751128"/>
    <n v="1455570728"/>
    <b v="0"/>
    <n v="10"/>
    <b v="0"/>
    <s v="theater/plays"/>
    <n v="2.7300000000000001E-2"/>
    <n v="27.3"/>
    <s v="theater"/>
    <x v="6"/>
  </r>
  <r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x v="2"/>
    <x v="0"/>
    <s v="USD"/>
    <n v="1420768800"/>
    <n v="1415644395"/>
    <b v="0"/>
    <n v="2"/>
    <b v="0"/>
    <s v="theater/plays"/>
    <n v="5.0000000000000001E-3"/>
    <n v="12.5"/>
    <s v="theater"/>
    <x v="6"/>
  </r>
  <r>
    <x v="2"/>
    <x v="0"/>
    <s v="USD"/>
    <n v="1428100815"/>
    <n v="1422920415"/>
    <b v="0"/>
    <n v="0"/>
    <b v="0"/>
    <s v="theater/plays"/>
    <n v="0"/>
    <e v="#DIV/0!"/>
    <s v="theater"/>
    <x v="6"/>
  </r>
  <r>
    <x v="2"/>
    <x v="0"/>
    <s v="USD"/>
    <n v="1403470800"/>
    <n v="1403356792"/>
    <b v="0"/>
    <n v="4"/>
    <b v="0"/>
    <s v="theater/plays"/>
    <n v="4.5999999999999999E-2"/>
    <n v="5.75"/>
    <s v="theater"/>
    <x v="6"/>
  </r>
  <r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x v="2"/>
    <x v="0"/>
    <s v="USD"/>
    <n v="1469325158"/>
    <n v="1464141158"/>
    <b v="0"/>
    <n v="0"/>
    <b v="0"/>
    <s v="theater/plays"/>
    <n v="0"/>
    <e v="#DIV/0!"/>
    <s v="theater"/>
    <x v="6"/>
  </r>
  <r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x v="2"/>
    <x v="0"/>
    <s v="USD"/>
    <n v="1423345339"/>
    <n v="1418161339"/>
    <b v="0"/>
    <n v="2"/>
    <b v="0"/>
    <s v="theater/plays"/>
    <n v="8.0000000000000002E-3"/>
    <n v="3"/>
    <s v="theater"/>
    <x v="6"/>
  </r>
  <r>
    <x v="2"/>
    <x v="0"/>
    <s v="USD"/>
    <n v="1440412396"/>
    <n v="1437820396"/>
    <b v="0"/>
    <n v="1"/>
    <b v="0"/>
    <s v="theater/plays"/>
    <n v="1.6666666666666666E-4"/>
    <n v="25"/>
    <s v="theater"/>
    <x v="6"/>
  </r>
  <r>
    <x v="2"/>
    <x v="0"/>
    <s v="USD"/>
    <n v="1441771218"/>
    <n v="1436587218"/>
    <b v="0"/>
    <n v="4"/>
    <b v="0"/>
    <s v="theater/plays"/>
    <n v="7.7999999999999996E-3"/>
    <n v="9.75"/>
    <s v="theater"/>
    <x v="6"/>
  </r>
  <r>
    <x v="2"/>
    <x v="1"/>
    <s v="GBP"/>
    <n v="1415534400"/>
    <n v="1414538031"/>
    <b v="0"/>
    <n v="4"/>
    <b v="0"/>
    <s v="theater/plays"/>
    <n v="0.05"/>
    <n v="18.75"/>
    <s v="theater"/>
    <x v="6"/>
  </r>
  <r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x v="2"/>
    <x v="0"/>
    <s v="USD"/>
    <n v="1463259837"/>
    <n v="1458075837"/>
    <b v="0"/>
    <n v="2"/>
    <b v="0"/>
    <s v="theater/plays"/>
    <n v="8.0000000000000004E-4"/>
    <n v="1"/>
    <s v="theater"/>
    <x v="6"/>
  </r>
  <r>
    <x v="2"/>
    <x v="0"/>
    <s v="USD"/>
    <n v="1465407219"/>
    <n v="1462815219"/>
    <b v="0"/>
    <n v="5"/>
    <b v="0"/>
    <s v="theater/plays"/>
    <n v="2.75E-2"/>
    <n v="52.8"/>
    <s v="theater"/>
    <x v="6"/>
  </r>
  <r>
    <x v="2"/>
    <x v="0"/>
    <s v="USD"/>
    <n v="1416944760"/>
    <n v="1413527001"/>
    <b v="0"/>
    <n v="1"/>
    <b v="0"/>
    <s v="theater/plays"/>
    <n v="1.1111111111111112E-4"/>
    <n v="20"/>
    <s v="theater"/>
    <x v="6"/>
  </r>
  <r>
    <x v="2"/>
    <x v="1"/>
    <s v="GBP"/>
    <n v="1434139887"/>
    <n v="1428955887"/>
    <b v="0"/>
    <n v="1"/>
    <b v="0"/>
    <s v="theater/plays"/>
    <n v="3.3333333333333335E-5"/>
    <n v="1"/>
    <s v="theater"/>
    <x v="6"/>
  </r>
  <r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x v="2"/>
    <x v="0"/>
    <s v="USD"/>
    <n v="1410041339"/>
    <n v="1404857339"/>
    <b v="0"/>
    <n v="2"/>
    <b v="0"/>
    <s v="theater/plays"/>
    <n v="2.0000000000000001E-4"/>
    <n v="1"/>
    <s v="theater"/>
    <x v="6"/>
  </r>
  <r>
    <x v="2"/>
    <x v="1"/>
    <s v="GBP"/>
    <n v="1426365994"/>
    <n v="1421185594"/>
    <b v="0"/>
    <n v="1"/>
    <b v="0"/>
    <s v="theater/plays"/>
    <n v="4.0000000000000003E-5"/>
    <n v="1"/>
    <s v="theater"/>
    <x v="6"/>
  </r>
  <r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x v="2"/>
    <x v="0"/>
    <s v="USD"/>
    <n v="1442381847"/>
    <n v="1440826647"/>
    <b v="0"/>
    <n v="9"/>
    <b v="0"/>
    <s v="theater/plays"/>
    <n v="0.2185"/>
    <n v="48.555555555555557"/>
    <s v="theater"/>
    <x v="6"/>
  </r>
  <r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x v="2"/>
    <x v="0"/>
    <s v="USD"/>
    <n v="1407250329"/>
    <n v="1404658329"/>
    <b v="0"/>
    <n v="6"/>
    <b v="0"/>
    <s v="theater/plays"/>
    <n v="8.5000000000000006E-2"/>
    <n v="8.5"/>
    <s v="theater"/>
    <x v="6"/>
  </r>
  <r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x v="0"/>
    <x v="0"/>
    <s v="USD"/>
    <n v="1411679804"/>
    <n v="1409087804"/>
    <b v="0"/>
    <n v="3"/>
    <b v="1"/>
    <s v="theater/musical"/>
    <n v="1.29"/>
    <n v="43"/>
    <s v="theater"/>
    <x v="40"/>
  </r>
  <r>
    <x v="0"/>
    <x v="1"/>
    <s v="GBP"/>
    <n v="1431982727"/>
    <n v="1428094727"/>
    <b v="0"/>
    <n v="6"/>
    <b v="1"/>
    <s v="theater/musical"/>
    <n v="1"/>
    <n v="83.333333333333329"/>
    <s v="theater"/>
    <x v="40"/>
  </r>
  <r>
    <x v="0"/>
    <x v="0"/>
    <s v="USD"/>
    <n v="1422068400"/>
    <n v="1420774779"/>
    <b v="0"/>
    <n v="10"/>
    <b v="1"/>
    <s v="theater/musical"/>
    <n v="1"/>
    <n v="30"/>
    <s v="theater"/>
    <x v="40"/>
  </r>
  <r>
    <x v="0"/>
    <x v="0"/>
    <s v="USD"/>
    <n v="1431143940"/>
    <n v="1428585710"/>
    <b v="0"/>
    <n v="147"/>
    <b v="1"/>
    <s v="theater/musical"/>
    <n v="1.032"/>
    <n v="175.51020408163265"/>
    <s v="theater"/>
    <x v="40"/>
  </r>
  <r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x v="0"/>
    <x v="0"/>
    <s v="USD"/>
    <n v="1424715779"/>
    <n v="1423506179"/>
    <b v="0"/>
    <n v="50"/>
    <b v="1"/>
    <s v="theater/musical"/>
    <n v="1.25"/>
    <n v="75"/>
    <s v="theater"/>
    <x v="40"/>
  </r>
  <r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x v="0"/>
    <x v="0"/>
    <s v="USD"/>
    <n v="1457135846"/>
    <n v="1454543846"/>
    <b v="0"/>
    <n v="24"/>
    <b v="1"/>
    <s v="theater/musical"/>
    <n v="1"/>
    <n v="41.666666666666664"/>
    <s v="theater"/>
    <x v="40"/>
  </r>
  <r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x v="0"/>
    <x v="5"/>
    <s v="CAD"/>
    <n v="1410761280"/>
    <n v="1408604363"/>
    <b v="0"/>
    <n v="9"/>
    <b v="1"/>
    <s v="theater/musical"/>
    <n v="1.06"/>
    <n v="88.333333333333329"/>
    <s v="theater"/>
    <x v="40"/>
  </r>
  <r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x v="0"/>
    <x v="5"/>
    <s v="CAD"/>
    <n v="1402845364"/>
    <n v="1400253364"/>
    <b v="0"/>
    <n v="37"/>
    <b v="1"/>
    <s v="theater/musical"/>
    <n v="1.08"/>
    <n v="72.972972972972968"/>
    <s v="theater"/>
    <x v="40"/>
  </r>
  <r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x v="0"/>
    <x v="0"/>
    <s v="USD"/>
    <n v="1413176340"/>
    <n v="1412091423"/>
    <b v="0"/>
    <n v="34"/>
    <b v="1"/>
    <s v="theater/musical"/>
    <n v="1.28"/>
    <n v="37.647058823529413"/>
    <s v="theater"/>
    <x v="40"/>
  </r>
  <r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x v="0"/>
    <x v="0"/>
    <s v="USD"/>
    <n v="1409187600"/>
    <n v="1406316312"/>
    <b v="0"/>
    <n v="25"/>
    <b v="1"/>
    <s v="theater/musical"/>
    <n v="1.0287500000000001"/>
    <n v="329.2"/>
    <s v="theater"/>
    <x v="40"/>
  </r>
  <r>
    <x v="0"/>
    <x v="0"/>
    <s v="USD"/>
    <n v="1421606018"/>
    <n v="1418150018"/>
    <b v="0"/>
    <n v="33"/>
    <b v="1"/>
    <s v="theater/musical"/>
    <n v="1.0724"/>
    <n v="81.242424242424249"/>
    <s v="theater"/>
    <x v="40"/>
  </r>
  <r>
    <x v="2"/>
    <x v="0"/>
    <s v="USD"/>
    <n v="1425250955"/>
    <n v="1422658955"/>
    <b v="0"/>
    <n v="1"/>
    <b v="0"/>
    <s v="theater/spaces"/>
    <n v="4.0000000000000003E-5"/>
    <n v="1"/>
    <s v="theater"/>
    <x v="38"/>
  </r>
  <r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x v="2"/>
    <x v="0"/>
    <s v="USD"/>
    <n v="1428894380"/>
    <n v="1426302380"/>
    <b v="0"/>
    <n v="0"/>
    <b v="0"/>
    <s v="theater/spaces"/>
    <n v="0"/>
    <e v="#DIV/0!"/>
    <s v="theater"/>
    <x v="38"/>
  </r>
  <r>
    <x v="2"/>
    <x v="0"/>
    <s v="USD"/>
    <n v="1433714198"/>
    <n v="1431122198"/>
    <b v="0"/>
    <n v="1"/>
    <b v="0"/>
    <s v="theater/spaces"/>
    <n v="0.01"/>
    <n v="100"/>
    <s v="theater"/>
    <x v="38"/>
  </r>
  <r>
    <x v="2"/>
    <x v="0"/>
    <s v="USD"/>
    <n v="1432437660"/>
    <n v="1429845660"/>
    <b v="0"/>
    <n v="0"/>
    <b v="0"/>
    <s v="theater/spaces"/>
    <n v="0"/>
    <e v="#DIV/0!"/>
    <s v="theater"/>
    <x v="38"/>
  </r>
  <r>
    <x v="2"/>
    <x v="1"/>
    <s v="GBP"/>
    <n v="1471265092"/>
    <n v="1468673092"/>
    <b v="0"/>
    <n v="2"/>
    <b v="0"/>
    <s v="theater/spaces"/>
    <n v="1E-3"/>
    <n v="1"/>
    <s v="theater"/>
    <x v="38"/>
  </r>
  <r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x v="2"/>
    <x v="0"/>
    <s v="USD"/>
    <n v="1447965917"/>
    <n v="1445370317"/>
    <b v="0"/>
    <n v="2"/>
    <b v="0"/>
    <s v="theater/spaces"/>
    <n v="2.5000000000000001E-2"/>
    <n v="12.5"/>
    <s v="theater"/>
    <x v="38"/>
  </r>
  <r>
    <x v="2"/>
    <x v="0"/>
    <s v="USD"/>
    <n v="1453538752"/>
    <n v="1450946752"/>
    <b v="0"/>
    <n v="0"/>
    <b v="0"/>
    <s v="theater/spaces"/>
    <n v="0"/>
    <e v="#DIV/0!"/>
    <s v="theater"/>
    <x v="38"/>
  </r>
  <r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x v="1"/>
    <x v="0"/>
    <s v="USD"/>
    <n v="1489669203"/>
    <n v="1487944803"/>
    <b v="0"/>
    <n v="0"/>
    <b v="0"/>
    <s v="theater/spaces"/>
    <n v="0"/>
    <e v="#DIV/0!"/>
    <s v="theater"/>
    <x v="38"/>
  </r>
  <r>
    <x v="1"/>
    <x v="0"/>
    <s v="USD"/>
    <n v="1434476849"/>
    <n v="1431884849"/>
    <b v="0"/>
    <n v="11"/>
    <b v="0"/>
    <s v="theater/spaces"/>
    <n v="0.59583333333333333"/>
    <n v="65"/>
    <s v="theater"/>
    <x v="38"/>
  </r>
  <r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x v="1"/>
    <x v="0"/>
    <s v="USD"/>
    <n v="1462729317"/>
    <n v="1457548917"/>
    <b v="0"/>
    <n v="0"/>
    <b v="0"/>
    <s v="theater/spaces"/>
    <n v="0"/>
    <e v="#DIV/0!"/>
    <s v="theater"/>
    <x v="38"/>
  </r>
  <r>
    <x v="1"/>
    <x v="1"/>
    <s v="GBP"/>
    <n v="1465258325"/>
    <n v="1462666325"/>
    <b v="0"/>
    <n v="0"/>
    <b v="0"/>
    <s v="theater/spaces"/>
    <n v="0"/>
    <e v="#DIV/0!"/>
    <s v="theater"/>
    <x v="38"/>
  </r>
  <r>
    <x v="1"/>
    <x v="0"/>
    <s v="USD"/>
    <n v="1410459023"/>
    <n v="1407867023"/>
    <b v="0"/>
    <n v="0"/>
    <b v="0"/>
    <s v="theater/spaces"/>
    <n v="0"/>
    <e v="#DIV/0!"/>
    <s v="theater"/>
    <x v="38"/>
  </r>
  <r>
    <x v="0"/>
    <x v="0"/>
    <s v="USD"/>
    <n v="1427342400"/>
    <n v="1424927159"/>
    <b v="0"/>
    <n v="108"/>
    <b v="1"/>
    <s v="theater/plays"/>
    <n v="1.0962000000000001"/>
    <n v="50.75"/>
    <s v="theater"/>
    <x v="6"/>
  </r>
  <r>
    <x v="0"/>
    <x v="0"/>
    <s v="USD"/>
    <n v="1425193140"/>
    <n v="1422769906"/>
    <b v="0"/>
    <n v="20"/>
    <b v="1"/>
    <s v="theater/plays"/>
    <n v="1.218"/>
    <n v="60.9"/>
    <s v="theater"/>
    <x v="6"/>
  </r>
  <r>
    <x v="0"/>
    <x v="0"/>
    <s v="USD"/>
    <n v="1435835824"/>
    <n v="1433243824"/>
    <b v="0"/>
    <n v="98"/>
    <b v="1"/>
    <s v="theater/plays"/>
    <n v="1.0685"/>
    <n v="109.03061224489795"/>
    <s v="theater"/>
    <x v="6"/>
  </r>
  <r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x v="0"/>
    <x v="0"/>
    <s v="USD"/>
    <n v="1425872692"/>
    <n v="1423284292"/>
    <b v="0"/>
    <n v="71"/>
    <b v="1"/>
    <s v="theater/plays"/>
    <n v="1.1392"/>
    <n v="80.225352112676063"/>
    <s v="theater"/>
    <x v="6"/>
  </r>
  <r>
    <x v="0"/>
    <x v="0"/>
    <s v="USD"/>
    <n v="1471406340"/>
    <n v="1470227660"/>
    <b v="0"/>
    <n v="47"/>
    <b v="1"/>
    <s v="theater/plays"/>
    <n v="1.06"/>
    <n v="78.936170212765958"/>
    <s v="theater"/>
    <x v="6"/>
  </r>
  <r>
    <x v="0"/>
    <x v="5"/>
    <s v="CAD"/>
    <n v="1430693460"/>
    <n v="1428087153"/>
    <b v="0"/>
    <n v="17"/>
    <b v="1"/>
    <s v="theater/plays"/>
    <n v="1.625"/>
    <n v="95.588235294117652"/>
    <s v="theater"/>
    <x v="6"/>
  </r>
  <r>
    <x v="0"/>
    <x v="0"/>
    <s v="USD"/>
    <n v="1405699451"/>
    <n v="1403107451"/>
    <b v="0"/>
    <n v="91"/>
    <b v="1"/>
    <s v="theater/plays"/>
    <n v="1.06"/>
    <n v="69.890109890109883"/>
    <s v="theater"/>
    <x v="6"/>
  </r>
  <r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x v="0"/>
    <x v="0"/>
    <s v="USD"/>
    <n v="1451620800"/>
    <n v="1449171508"/>
    <b v="0"/>
    <n v="33"/>
    <b v="1"/>
    <s v="theater/plays"/>
    <n v="1.748"/>
    <n v="264.84848484848487"/>
    <s v="theater"/>
    <x v="6"/>
  </r>
  <r>
    <x v="0"/>
    <x v="0"/>
    <s v="USD"/>
    <n v="1411695300"/>
    <n v="1409275671"/>
    <b v="0"/>
    <n v="87"/>
    <b v="1"/>
    <s v="theater/plays"/>
    <n v="1.02"/>
    <n v="58.620689655172413"/>
    <s v="theater"/>
    <x v="6"/>
  </r>
  <r>
    <x v="0"/>
    <x v="0"/>
    <s v="USD"/>
    <n v="1417057200"/>
    <n v="1414599886"/>
    <b v="0"/>
    <n v="113"/>
    <b v="1"/>
    <s v="theater/plays"/>
    <n v="1.00125"/>
    <n v="70.884955752212392"/>
    <s v="theater"/>
    <x v="6"/>
  </r>
  <r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x v="0"/>
    <x v="0"/>
    <s v="USD"/>
    <n v="1413784740"/>
    <n v="1412954547"/>
    <b v="0"/>
    <n v="16"/>
    <b v="1"/>
    <s v="theater/plays"/>
    <n v="1.2946666666666666"/>
    <n v="60.6875"/>
    <s v="theater"/>
    <x v="6"/>
  </r>
  <r>
    <x v="0"/>
    <x v="0"/>
    <s v="USD"/>
    <n v="1420524000"/>
    <n v="1419104823"/>
    <b v="0"/>
    <n v="46"/>
    <b v="1"/>
    <s v="theater/plays"/>
    <n v="1.014"/>
    <n v="110.21739130434783"/>
    <s v="theater"/>
    <x v="6"/>
  </r>
  <r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x v="0"/>
    <x v="1"/>
    <s v="GBP"/>
    <n v="1455208143"/>
    <n v="1452616143"/>
    <b v="1"/>
    <n v="59"/>
    <b v="1"/>
    <s v="theater/spaces"/>
    <n v="1.0206"/>
    <n v="86.491525423728817"/>
    <s v="theater"/>
    <x v="38"/>
  </r>
  <r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x v="0"/>
    <x v="1"/>
    <s v="GBP"/>
    <n v="1466412081"/>
    <n v="1463820081"/>
    <b v="0"/>
    <n v="28"/>
    <b v="1"/>
    <s v="theater/spaces"/>
    <n v="1"/>
    <n v="35.714285714285715"/>
    <s v="theater"/>
    <x v="38"/>
  </r>
  <r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x v="0"/>
    <x v="0"/>
    <s v="USD"/>
    <n v="1452174420"/>
    <n v="1449150420"/>
    <b v="0"/>
    <n v="27"/>
    <b v="1"/>
    <s v="theater/spaces"/>
    <n v="1"/>
    <n v="370.37037037037038"/>
    <s v="theater"/>
    <x v="38"/>
  </r>
  <r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x v="0"/>
    <x v="0"/>
    <s v="USD"/>
    <n v="1488171540"/>
    <n v="1486661793"/>
    <b v="0"/>
    <n v="115"/>
    <b v="1"/>
    <s v="theater/spaces"/>
    <n v="1.0373000000000001"/>
    <n v="90.2"/>
    <s v="theater"/>
    <x v="38"/>
  </r>
  <r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x v="0"/>
    <x v="0"/>
    <s v="USD"/>
    <n v="1488333600"/>
    <n v="1487094360"/>
    <b v="0"/>
    <n v="20"/>
    <b v="1"/>
    <s v="theater/spaces"/>
    <n v="1.1888888888888889"/>
    <n v="80.25"/>
    <s v="theater"/>
    <x v="38"/>
  </r>
  <r>
    <x v="0"/>
    <x v="0"/>
    <s v="USD"/>
    <n v="1485885600"/>
    <n v="1484682670"/>
    <b v="0"/>
    <n v="8"/>
    <b v="1"/>
    <s v="theater/spaces"/>
    <n v="1"/>
    <n v="62.5"/>
    <s v="theater"/>
    <x v="38"/>
  </r>
  <r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x v="0"/>
    <x v="0"/>
    <s v="USD"/>
    <n v="1429938683"/>
    <n v="1428124283"/>
    <b v="0"/>
    <n v="20"/>
    <b v="1"/>
    <s v="theater/spaces"/>
    <n v="1.8"/>
    <n v="54"/>
    <s v="theater"/>
    <x v="38"/>
  </r>
  <r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x v="0"/>
    <x v="0"/>
    <s v="USD"/>
    <n v="1417012840"/>
    <n v="1414417240"/>
    <b v="0"/>
    <n v="128"/>
    <b v="1"/>
    <s v="theater/spaces"/>
    <n v="1.19756"/>
    <n v="233.8984375"/>
    <s v="theater"/>
    <x v="38"/>
  </r>
  <r>
    <x v="0"/>
    <x v="0"/>
    <s v="USD"/>
    <n v="1424548719"/>
    <n v="1419364719"/>
    <b v="0"/>
    <n v="15"/>
    <b v="1"/>
    <s v="theater/spaces"/>
    <n v="1.58"/>
    <n v="158"/>
    <s v="theater"/>
    <x v="38"/>
  </r>
  <r>
    <x v="0"/>
    <x v="3"/>
    <s v="EUR"/>
    <n v="1450911540"/>
    <n v="1448536516"/>
    <b v="0"/>
    <n v="25"/>
    <b v="1"/>
    <s v="theater/spaces"/>
    <n v="1.2366666666666666"/>
    <n v="14.84"/>
    <s v="theater"/>
    <x v="38"/>
  </r>
  <r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x v="0"/>
    <x v="0"/>
    <s v="USD"/>
    <n v="1402459200"/>
    <n v="1401125238"/>
    <b v="0"/>
    <n v="40"/>
    <b v="1"/>
    <s v="theater/spaces"/>
    <n v="1.0317647058823529"/>
    <n v="87.7"/>
    <s v="theater"/>
    <x v="38"/>
  </r>
  <r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x v="0"/>
    <x v="1"/>
    <s v="GBP"/>
    <n v="1434039186"/>
    <n v="1430151186"/>
    <b v="0"/>
    <n v="6"/>
    <b v="1"/>
    <s v="theater/spaces"/>
    <n v="1.03"/>
    <n v="120.16666666666667"/>
    <s v="theater"/>
    <x v="38"/>
  </r>
  <r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x v="0"/>
    <x v="1"/>
    <s v="GBP"/>
    <n v="1488538892"/>
    <n v="1487329292"/>
    <b v="0"/>
    <n v="25"/>
    <b v="1"/>
    <s v="theater/spaces"/>
    <n v="1.4333333333333333"/>
    <n v="51.6"/>
    <s v="theater"/>
    <x v="38"/>
  </r>
  <r>
    <x v="0"/>
    <x v="0"/>
    <s v="USD"/>
    <n v="1426866851"/>
    <n v="1424278451"/>
    <b v="0"/>
    <n v="320"/>
    <b v="1"/>
    <s v="theater/spaces"/>
    <n v="1.3144"/>
    <n v="164.3"/>
    <s v="theater"/>
    <x v="38"/>
  </r>
  <r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x v="0"/>
    <x v="0"/>
    <s v="USD"/>
    <n v="1476479447"/>
    <n v="1471295447"/>
    <b v="0"/>
    <n v="29"/>
    <b v="1"/>
    <s v="theater/spaces"/>
    <n v="1"/>
    <n v="51.724137931034484"/>
    <s v="theater"/>
    <x v="38"/>
  </r>
  <r>
    <x v="0"/>
    <x v="0"/>
    <s v="USD"/>
    <n v="1441933459"/>
    <n v="1439341459"/>
    <b v="0"/>
    <n v="25"/>
    <b v="1"/>
    <s v="theater/spaces"/>
    <n v="1.272"/>
    <n v="50.88"/>
    <s v="theater"/>
    <x v="38"/>
  </r>
  <r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x v="0"/>
    <x v="0"/>
    <s v="USD"/>
    <n v="1285995540"/>
    <n v="1279574773"/>
    <b v="0"/>
    <n v="32"/>
    <b v="1"/>
    <s v="theater/spaces"/>
    <n v="2.1320000000000001"/>
    <n v="33.3125"/>
    <s v="theater"/>
    <x v="38"/>
  </r>
  <r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x v="0"/>
    <x v="0"/>
    <s v="USD"/>
    <n v="1435359600"/>
    <n v="1434999621"/>
    <b v="0"/>
    <n v="42"/>
    <b v="1"/>
    <s v="theater/spaces"/>
    <n v="1.075"/>
    <n v="76.785714285714292"/>
    <s v="theater"/>
    <x v="38"/>
  </r>
  <r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x v="0"/>
    <x v="1"/>
    <s v="GBP"/>
    <n v="1444149047"/>
    <n v="1441557047"/>
    <b v="0"/>
    <n v="37"/>
    <b v="1"/>
    <s v="theater/spaces"/>
    <n v="1.28"/>
    <n v="51.891891891891895"/>
    <s v="theater"/>
    <x v="38"/>
  </r>
  <r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x v="0"/>
    <x v="0"/>
    <s v="USD"/>
    <n v="1461762960"/>
    <n v="1457999054"/>
    <b v="0"/>
    <n v="20"/>
    <b v="1"/>
    <s v="theater/spaces"/>
    <n v="1.49"/>
    <n v="37.25"/>
    <s v="theater"/>
    <x v="38"/>
  </r>
  <r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x v="0"/>
    <x v="0"/>
    <s v="USD"/>
    <n v="1462420960"/>
    <n v="1459828960"/>
    <b v="0"/>
    <n v="9"/>
    <b v="1"/>
    <s v="theater/spaces"/>
    <n v="1.06"/>
    <n v="70.666666666666671"/>
    <s v="theater"/>
    <x v="38"/>
  </r>
  <r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x v="2"/>
    <x v="0"/>
    <s v="USD"/>
    <n v="1432828740"/>
    <n v="1430237094"/>
    <b v="0"/>
    <n v="2"/>
    <b v="0"/>
    <s v="theater/spaces"/>
    <n v="1.5E-3"/>
    <n v="37.5"/>
    <s v="theater"/>
    <x v="38"/>
  </r>
  <r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x v="2"/>
    <x v="0"/>
    <s v="USD"/>
    <n v="1425258240"/>
    <n v="1422043154"/>
    <b v="0"/>
    <n v="0"/>
    <b v="0"/>
    <s v="theater/spaces"/>
    <n v="0"/>
    <e v="#DIV/0!"/>
    <s v="theater"/>
    <x v="38"/>
  </r>
  <r>
    <x v="2"/>
    <x v="0"/>
    <s v="USD"/>
    <n v="1420844390"/>
    <n v="1415660390"/>
    <b v="0"/>
    <n v="1"/>
    <b v="0"/>
    <s v="theater/spaces"/>
    <n v="5.0000000000000002E-5"/>
    <n v="1"/>
    <s v="theater"/>
    <x v="38"/>
  </r>
  <r>
    <x v="2"/>
    <x v="0"/>
    <s v="USD"/>
    <n v="1412003784"/>
    <n v="1406819784"/>
    <b v="0"/>
    <n v="0"/>
    <b v="0"/>
    <s v="theater/spaces"/>
    <n v="0"/>
    <e v="#DIV/0!"/>
    <s v="theater"/>
    <x v="38"/>
  </r>
  <r>
    <x v="2"/>
    <x v="1"/>
    <s v="GBP"/>
    <n v="1459694211"/>
    <n v="1457105811"/>
    <b v="0"/>
    <n v="0"/>
    <b v="0"/>
    <s v="theater/spaces"/>
    <n v="0"/>
    <e v="#DIV/0!"/>
    <s v="theater"/>
    <x v="38"/>
  </r>
  <r>
    <x v="2"/>
    <x v="13"/>
    <s v="EUR"/>
    <n v="1463734740"/>
    <n v="1459414740"/>
    <b v="0"/>
    <n v="3"/>
    <b v="0"/>
    <s v="theater/spaces"/>
    <n v="1.6666666666666666E-4"/>
    <n v="1"/>
    <s v="theater"/>
    <x v="38"/>
  </r>
  <r>
    <x v="2"/>
    <x v="0"/>
    <s v="USD"/>
    <n v="1407536846"/>
    <n v="1404944846"/>
    <b v="0"/>
    <n v="11"/>
    <b v="0"/>
    <s v="theater/spaces"/>
    <n v="3.0066666666666665E-2"/>
    <n v="41"/>
    <s v="theater"/>
    <x v="38"/>
  </r>
  <r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x v="2"/>
    <x v="0"/>
    <s v="USD"/>
    <n v="1407955748"/>
    <n v="1405363748"/>
    <b v="0"/>
    <n v="0"/>
    <b v="0"/>
    <s v="theater/spaces"/>
    <n v="0"/>
    <e v="#DIV/0!"/>
    <s v="theater"/>
    <x v="38"/>
  </r>
  <r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x v="2"/>
    <x v="0"/>
    <s v="USD"/>
    <n v="1406683172"/>
    <n v="1404523172"/>
    <b v="0"/>
    <n v="2"/>
    <b v="0"/>
    <s v="theater/spaces"/>
    <n v="4.0000000000000002E-4"/>
    <n v="5"/>
    <s v="theater"/>
    <x v="38"/>
  </r>
  <r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x v="2"/>
    <x v="4"/>
    <s v="NZD"/>
    <n v="1441837879"/>
    <n v="1439245879"/>
    <b v="0"/>
    <n v="1"/>
    <b v="0"/>
    <s v="theater/spaces"/>
    <n v="2.5000000000000001E-2"/>
    <n v="200"/>
    <s v="theater"/>
    <x v="38"/>
  </r>
  <r>
    <x v="2"/>
    <x v="0"/>
    <s v="USD"/>
    <n v="1445013352"/>
    <n v="1442421352"/>
    <b v="0"/>
    <n v="2"/>
    <b v="0"/>
    <s v="theater/spaces"/>
    <n v="6.9999999999999999E-4"/>
    <n v="87.5"/>
    <s v="theater"/>
    <x v="38"/>
  </r>
  <r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x v="2"/>
    <x v="0"/>
    <s v="USD"/>
    <n v="1477791960"/>
    <n v="1476549262"/>
    <b v="0"/>
    <n v="2"/>
    <b v="0"/>
    <s v="theater/spaces"/>
    <n v="1.6666666666666666E-4"/>
    <n v="1"/>
    <s v="theater"/>
    <x v="38"/>
  </r>
  <r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x v="2"/>
    <x v="0"/>
    <s v="USD"/>
    <n v="1471573640"/>
    <n v="1467253640"/>
    <b v="0"/>
    <n v="20"/>
    <b v="0"/>
    <s v="theater/spaces"/>
    <n v="8.6400000000000005E-2"/>
    <n v="64.8"/>
    <s v="theater"/>
    <x v="38"/>
  </r>
  <r>
    <x v="2"/>
    <x v="0"/>
    <s v="USD"/>
    <n v="1444405123"/>
    <n v="1439221123"/>
    <b v="0"/>
    <n v="50"/>
    <b v="0"/>
    <s v="theater/spaces"/>
    <n v="0.15060000000000001"/>
    <n v="30.12"/>
    <s v="theater"/>
    <x v="38"/>
  </r>
  <r>
    <x v="2"/>
    <x v="5"/>
    <s v="CAD"/>
    <n v="1488495478"/>
    <n v="1485903478"/>
    <b v="0"/>
    <n v="2"/>
    <b v="0"/>
    <s v="theater/spaces"/>
    <n v="4.7727272727272731E-3"/>
    <n v="52.5"/>
    <s v="theater"/>
    <x v="38"/>
  </r>
  <r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x v="2"/>
    <x v="0"/>
    <s v="USD"/>
    <n v="1442722891"/>
    <n v="1440130891"/>
    <b v="0"/>
    <n v="5"/>
    <b v="0"/>
    <s v="theater/spaces"/>
    <n v="2.1029999999999998E-3"/>
    <n v="420.6"/>
    <s v="theater"/>
    <x v="38"/>
  </r>
  <r>
    <x v="2"/>
    <x v="0"/>
    <s v="USD"/>
    <n v="1447628946"/>
    <n v="1445033346"/>
    <b v="0"/>
    <n v="0"/>
    <b v="0"/>
    <s v="theater/spaces"/>
    <n v="0"/>
    <e v="#DIV/0!"/>
    <s v="theater"/>
    <x v="38"/>
  </r>
  <r>
    <x v="2"/>
    <x v="0"/>
    <s v="USD"/>
    <n v="1409547600"/>
    <n v="1406986278"/>
    <b v="0"/>
    <n v="3"/>
    <b v="0"/>
    <s v="theater/spaces"/>
    <n v="2.8E-3"/>
    <n v="18.666666666666668"/>
    <s v="theater"/>
    <x v="38"/>
  </r>
  <r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x v="2"/>
    <x v="0"/>
    <s v="USD"/>
    <n v="1482294990"/>
    <n v="1477107390"/>
    <b v="0"/>
    <n v="2"/>
    <b v="0"/>
    <s v="theater/spaces"/>
    <n v="6.2500000000000003E-3"/>
    <n v="62.5"/>
    <s v="theater"/>
    <x v="38"/>
  </r>
  <r>
    <x v="2"/>
    <x v="0"/>
    <s v="USD"/>
    <n v="1420724460"/>
    <n v="1418046247"/>
    <b v="0"/>
    <n v="3"/>
    <b v="0"/>
    <s v="theater/spaces"/>
    <n v="1.9384615384615384E-3"/>
    <n v="42"/>
    <s v="theater"/>
    <x v="38"/>
  </r>
  <r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x v="2"/>
    <x v="0"/>
    <s v="USD"/>
    <n v="1442775956"/>
    <n v="1437591956"/>
    <b v="0"/>
    <n v="1"/>
    <b v="0"/>
    <s v="theater/spaces"/>
    <n v="2.5000000000000001E-4"/>
    <n v="25"/>
    <s v="theater"/>
    <x v="38"/>
  </r>
  <r>
    <x v="2"/>
    <x v="0"/>
    <s v="USD"/>
    <n v="1470011780"/>
    <n v="1464827780"/>
    <b v="0"/>
    <n v="1"/>
    <b v="0"/>
    <s v="theater/spaces"/>
    <n v="3.351206434316354E-3"/>
    <n v="50"/>
    <s v="theater"/>
    <x v="38"/>
  </r>
  <r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x v="2"/>
    <x v="0"/>
    <s v="USD"/>
    <n v="1455251591"/>
    <n v="1452659591"/>
    <b v="0"/>
    <n v="5"/>
    <b v="0"/>
    <s v="theater/spaces"/>
    <n v="0.13900000000000001"/>
    <n v="55.6"/>
    <s v="theater"/>
    <x v="38"/>
  </r>
  <r>
    <x v="2"/>
    <x v="0"/>
    <s v="USD"/>
    <n v="1413816975"/>
    <n v="1411224975"/>
    <b v="0"/>
    <n v="13"/>
    <b v="0"/>
    <s v="theater/spaces"/>
    <n v="0.15225"/>
    <n v="140.53846153846155"/>
    <s v="theater"/>
    <x v="38"/>
  </r>
  <r>
    <x v="2"/>
    <x v="6"/>
    <s v="EUR"/>
    <n v="1437033360"/>
    <n v="1434445937"/>
    <b v="0"/>
    <n v="12"/>
    <b v="0"/>
    <s v="theater/spaces"/>
    <n v="0.12"/>
    <n v="25"/>
    <s v="theater"/>
    <x v="38"/>
  </r>
  <r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x v="2"/>
    <x v="0"/>
    <s v="USD"/>
    <n v="1434080706"/>
    <n v="1428896706"/>
    <b v="0"/>
    <n v="2"/>
    <b v="0"/>
    <s v="theater/spaces"/>
    <n v="2.6829268292682929E-3"/>
    <n v="5.5"/>
    <s v="theater"/>
    <x v="38"/>
  </r>
  <r>
    <x v="2"/>
    <x v="2"/>
    <s v="AUD"/>
    <n v="1422928800"/>
    <n v="1420235311"/>
    <b v="0"/>
    <n v="5"/>
    <b v="0"/>
    <s v="theater/spaces"/>
    <n v="0.29625000000000001"/>
    <n v="237"/>
    <s v="theater"/>
    <x v="38"/>
  </r>
  <r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x v="2"/>
    <x v="1"/>
    <s v="GBP"/>
    <n v="1442440800"/>
    <n v="1440497876"/>
    <b v="0"/>
    <n v="4"/>
    <b v="0"/>
    <s v="theater/spaces"/>
    <n v="4.1000000000000002E-2"/>
    <n v="10.25"/>
    <s v="theater"/>
    <x v="38"/>
  </r>
  <r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x v="2"/>
    <x v="0"/>
    <s v="USD"/>
    <n v="1430234394"/>
    <n v="1425053994"/>
    <b v="0"/>
    <n v="2"/>
    <b v="0"/>
    <s v="theater/spaces"/>
    <n v="5.1999999999999995E-4"/>
    <n v="13"/>
    <s v="theater"/>
    <x v="38"/>
  </r>
  <r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x v="2"/>
    <x v="0"/>
    <s v="USD"/>
    <n v="1487465119"/>
    <n v="1484009119"/>
    <b v="0"/>
    <n v="1"/>
    <b v="0"/>
    <s v="theater/spaces"/>
    <n v="4.0000000000000002E-4"/>
    <n v="10"/>
    <s v="theater"/>
    <x v="38"/>
  </r>
  <r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x v="2"/>
    <x v="0"/>
    <s v="USD"/>
    <n v="1411312250"/>
    <n v="1406128250"/>
    <b v="0"/>
    <n v="0"/>
    <b v="0"/>
    <s v="theater/spaces"/>
    <n v="0"/>
    <e v="#DIV/0!"/>
    <s v="theater"/>
    <x v="38"/>
  </r>
  <r>
    <x v="2"/>
    <x v="11"/>
    <s v="SEK"/>
    <n v="1465123427"/>
    <n v="1462531427"/>
    <b v="0"/>
    <n v="1"/>
    <b v="0"/>
    <s v="theater/spaces"/>
    <n v="0.03"/>
    <n v="300"/>
    <s v="theater"/>
    <x v="38"/>
  </r>
  <r>
    <x v="2"/>
    <x v="0"/>
    <s v="USD"/>
    <n v="1427890925"/>
    <n v="1426681325"/>
    <b v="0"/>
    <n v="10"/>
    <b v="0"/>
    <s v="theater/spaces"/>
    <n v="0.57333333333333336"/>
    <n v="43"/>
    <s v="theater"/>
    <x v="38"/>
  </r>
  <r>
    <x v="2"/>
    <x v="1"/>
    <s v="GBP"/>
    <n v="1464354720"/>
    <n v="1463648360"/>
    <b v="0"/>
    <n v="1"/>
    <b v="0"/>
    <s v="theater/spaces"/>
    <n v="1E-3"/>
    <n v="1"/>
    <s v="theater"/>
    <x v="38"/>
  </r>
  <r>
    <x v="2"/>
    <x v="11"/>
    <s v="SEK"/>
    <n v="1467473723"/>
    <n v="1465832123"/>
    <b v="0"/>
    <n v="2"/>
    <b v="0"/>
    <s v="theater/spaces"/>
    <n v="3.0999999999999999E-3"/>
    <n v="775"/>
    <s v="theater"/>
    <x v="38"/>
  </r>
  <r>
    <x v="2"/>
    <x v="0"/>
    <s v="USD"/>
    <n v="1427414732"/>
    <n v="1424826332"/>
    <b v="0"/>
    <n v="1"/>
    <b v="0"/>
    <s v="theater/spaces"/>
    <n v="5.0000000000000001E-4"/>
    <n v="5"/>
    <s v="theater"/>
    <x v="38"/>
  </r>
  <r>
    <x v="2"/>
    <x v="9"/>
    <s v="EUR"/>
    <n v="1462484196"/>
    <n v="1457303796"/>
    <b v="0"/>
    <n v="10"/>
    <b v="0"/>
    <s v="theater/spaces"/>
    <n v="9.8461538461538464E-5"/>
    <n v="12.8"/>
    <s v="theater"/>
    <x v="38"/>
  </r>
  <r>
    <x v="1"/>
    <x v="5"/>
    <s v="CAD"/>
    <n v="1411748335"/>
    <n v="1406564335"/>
    <b v="0"/>
    <n v="1"/>
    <b v="0"/>
    <s v="theater/spaces"/>
    <n v="6.6666666666666671E-3"/>
    <n v="10"/>
    <s v="theater"/>
    <x v="38"/>
  </r>
  <r>
    <x v="1"/>
    <x v="0"/>
    <s v="USD"/>
    <n v="1478733732"/>
    <n v="1478298132"/>
    <b v="0"/>
    <n v="2"/>
    <b v="0"/>
    <s v="theater/spaces"/>
    <n v="0.58291457286432158"/>
    <n v="58"/>
    <s v="theater"/>
    <x v="38"/>
  </r>
  <r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x v="1"/>
    <x v="0"/>
    <s v="USD"/>
    <n v="1422902601"/>
    <n v="1417718601"/>
    <b v="0"/>
    <n v="4"/>
    <b v="0"/>
    <s v="theater/spaces"/>
    <n v="3.2499999999999997E-5"/>
    <n v="6.5"/>
    <s v="theater"/>
    <x v="38"/>
  </r>
  <r>
    <x v="1"/>
    <x v="0"/>
    <s v="USD"/>
    <n v="1452142672"/>
    <n v="1449550672"/>
    <b v="0"/>
    <n v="0"/>
    <b v="0"/>
    <s v="theater/spaces"/>
    <n v="0"/>
    <e v="#DIV/0!"/>
    <s v="theater"/>
    <x v="38"/>
  </r>
  <r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x v="1"/>
    <x v="0"/>
    <s v="USD"/>
    <n v="1425242029"/>
    <n v="1422650029"/>
    <b v="0"/>
    <n v="0"/>
    <b v="0"/>
    <s v="theater/spaces"/>
    <n v="0"/>
    <e v="#DIV/0!"/>
    <s v="theater"/>
    <x v="38"/>
  </r>
  <r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x v="3"/>
    <x v="0"/>
    <s v="USD"/>
    <n v="1492542819"/>
    <n v="1489090419"/>
    <b v="0"/>
    <n v="1"/>
    <b v="0"/>
    <s v="theater/plays"/>
    <n v="8.0000000000000002E-3"/>
    <n v="10"/>
    <s v="theater"/>
    <x v="6"/>
  </r>
  <r>
    <x v="3"/>
    <x v="0"/>
    <s v="USD"/>
    <n v="1492145940"/>
    <n v="1489504916"/>
    <b v="0"/>
    <n v="4"/>
    <b v="0"/>
    <s v="theater/plays"/>
    <n v="3.7499999999999999E-2"/>
    <n v="93.75"/>
    <s v="theater"/>
    <x v="6"/>
  </r>
  <r>
    <x v="3"/>
    <x v="0"/>
    <s v="USD"/>
    <n v="1491656045"/>
    <n v="1489067645"/>
    <b v="0"/>
    <n v="12"/>
    <b v="0"/>
    <s v="theater/plays"/>
    <n v="0.15731707317073171"/>
    <n v="53.75"/>
    <s v="theater"/>
    <x v="6"/>
  </r>
  <r>
    <x v="3"/>
    <x v="0"/>
    <s v="USD"/>
    <n v="1492759460"/>
    <n v="1487579060"/>
    <b v="0"/>
    <n v="1"/>
    <b v="0"/>
    <s v="theater/plays"/>
    <n v="3.3333333333333332E-4"/>
    <n v="10"/>
    <s v="theater"/>
    <x v="6"/>
  </r>
  <r>
    <x v="3"/>
    <x v="1"/>
    <s v="GBP"/>
    <n v="1490358834"/>
    <n v="1487770434"/>
    <b v="0"/>
    <n v="16"/>
    <b v="0"/>
    <s v="theater/plays"/>
    <n v="1.08"/>
    <n v="33.75"/>
    <s v="theater"/>
    <x v="6"/>
  </r>
  <r>
    <x v="3"/>
    <x v="1"/>
    <s v="GBP"/>
    <n v="1490631419"/>
    <n v="1488820619"/>
    <b v="0"/>
    <n v="12"/>
    <b v="0"/>
    <s v="theater/plays"/>
    <n v="0.22500000000000001"/>
    <n v="18.75"/>
    <s v="theater"/>
    <x v="6"/>
  </r>
  <r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x v="3"/>
    <x v="1"/>
    <s v="GBP"/>
    <n v="1491001140"/>
    <n v="1487847954"/>
    <b v="0"/>
    <n v="22"/>
    <b v="0"/>
    <s v="theater/plays"/>
    <n v="1.278"/>
    <n v="29.045454545454547"/>
    <s v="theater"/>
    <x v="6"/>
  </r>
  <r>
    <x v="3"/>
    <x v="0"/>
    <s v="USD"/>
    <n v="1493838720"/>
    <n v="1489439669"/>
    <b v="0"/>
    <n v="1"/>
    <b v="0"/>
    <s v="theater/plays"/>
    <n v="3.3333333333333333E-2"/>
    <n v="50"/>
    <s v="theater"/>
    <x v="6"/>
  </r>
  <r>
    <x v="3"/>
    <x v="1"/>
    <s v="GBP"/>
    <n v="1491233407"/>
    <n v="1489591807"/>
    <b v="0"/>
    <n v="0"/>
    <b v="0"/>
    <s v="theater/plays"/>
    <n v="0"/>
    <e v="#DIV/0!"/>
    <s v="theater"/>
    <x v="6"/>
  </r>
  <r>
    <x v="3"/>
    <x v="14"/>
    <s v="MXN"/>
    <n v="1490416380"/>
    <n v="1487485760"/>
    <b v="0"/>
    <n v="6"/>
    <b v="0"/>
    <s v="theater/plays"/>
    <n v="5.3999999999999999E-2"/>
    <n v="450"/>
    <s v="theater"/>
    <x v="6"/>
  </r>
  <r>
    <x v="3"/>
    <x v="6"/>
    <s v="EUR"/>
    <n v="1491581703"/>
    <n v="1488993303"/>
    <b v="0"/>
    <n v="4"/>
    <b v="0"/>
    <s v="theater/plays"/>
    <n v="9.5999999999999992E-3"/>
    <n v="24"/>
    <s v="theater"/>
    <x v="6"/>
  </r>
  <r>
    <x v="3"/>
    <x v="9"/>
    <s v="EUR"/>
    <n v="1492372800"/>
    <n v="1488823488"/>
    <b v="0"/>
    <n v="8"/>
    <b v="0"/>
    <s v="theater/plays"/>
    <n v="0.51600000000000001"/>
    <n v="32.25"/>
    <s v="theater"/>
    <x v="6"/>
  </r>
  <r>
    <x v="3"/>
    <x v="1"/>
    <s v="GBP"/>
    <n v="1489922339"/>
    <n v="1487333939"/>
    <b v="0"/>
    <n v="3"/>
    <b v="0"/>
    <s v="theater/plays"/>
    <n v="1.6363636363636365E-2"/>
    <n v="15"/>
    <s v="theater"/>
    <x v="6"/>
  </r>
  <r>
    <x v="3"/>
    <x v="1"/>
    <s v="GBP"/>
    <n v="1491726956"/>
    <n v="1489480556"/>
    <b v="0"/>
    <n v="0"/>
    <b v="0"/>
    <s v="theater/plays"/>
    <n v="0"/>
    <e v="#DIV/0!"/>
    <s v="theater"/>
    <x v="6"/>
  </r>
  <r>
    <x v="3"/>
    <x v="0"/>
    <s v="USD"/>
    <n v="1489903200"/>
    <n v="1488459307"/>
    <b v="0"/>
    <n v="30"/>
    <b v="0"/>
    <s v="theater/plays"/>
    <n v="0.754"/>
    <n v="251.33333333333334"/>
    <s v="theater"/>
    <x v="6"/>
  </r>
  <r>
    <x v="3"/>
    <x v="0"/>
    <s v="USD"/>
    <n v="1490659134"/>
    <n v="1485478734"/>
    <b v="0"/>
    <n v="0"/>
    <b v="0"/>
    <s v="theater/plays"/>
    <n v="0"/>
    <e v="#DIV/0!"/>
    <s v="theater"/>
    <x v="6"/>
  </r>
  <r>
    <x v="3"/>
    <x v="14"/>
    <s v="MXN"/>
    <n v="1492356166"/>
    <n v="1488471766"/>
    <b v="0"/>
    <n v="12"/>
    <b v="0"/>
    <s v="theater/plays"/>
    <n v="0.105"/>
    <n v="437.5"/>
    <s v="theater"/>
    <x v="6"/>
  </r>
  <r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x v="0"/>
    <x v="0"/>
    <s v="USD"/>
    <n v="1354845600"/>
    <n v="1352766300"/>
    <b v="1"/>
    <n v="25"/>
    <b v="1"/>
    <s v="theater/plays"/>
    <n v="1.04"/>
    <n v="52"/>
    <s v="theater"/>
    <x v="6"/>
  </r>
  <r>
    <x v="0"/>
    <x v="0"/>
    <s v="USD"/>
    <n v="1295928000"/>
    <n v="1288160403"/>
    <b v="1"/>
    <n v="104"/>
    <b v="1"/>
    <s v="theater/plays"/>
    <n v="1.01"/>
    <n v="33.990384615384613"/>
    <s v="theater"/>
    <x v="6"/>
  </r>
  <r>
    <x v="0"/>
    <x v="0"/>
    <s v="USD"/>
    <n v="1410379774"/>
    <n v="1407787774"/>
    <b v="1"/>
    <n v="34"/>
    <b v="1"/>
    <s v="theater/plays"/>
    <n v="1.004"/>
    <n v="103.35294117647059"/>
    <s v="theater"/>
    <x v="6"/>
  </r>
  <r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x v="0"/>
    <x v="1"/>
    <s v="GBP"/>
    <n v="1356004725"/>
    <n v="1353412725"/>
    <b v="1"/>
    <n v="302"/>
    <b v="1"/>
    <s v="theater/plays"/>
    <n v="1.885046"/>
    <n v="31.209370860927152"/>
    <s v="theater"/>
    <x v="6"/>
  </r>
  <r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x v="0"/>
    <x v="0"/>
    <s v="USD"/>
    <n v="1405746000"/>
    <n v="1404932105"/>
    <b v="1"/>
    <n v="41"/>
    <b v="1"/>
    <s v="theater/plays"/>
    <n v="1.01"/>
    <n v="98.536585365853654"/>
    <s v="theater"/>
    <x v="6"/>
  </r>
  <r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x v="0"/>
    <x v="0"/>
    <s v="USD"/>
    <n v="1402696800"/>
    <n v="1399948353"/>
    <b v="1"/>
    <n v="61"/>
    <b v="1"/>
    <s v="theater/plays"/>
    <n v="1.242"/>
    <n v="50.901639344262293"/>
    <s v="theater"/>
    <x v="6"/>
  </r>
  <r>
    <x v="0"/>
    <x v="0"/>
    <s v="USD"/>
    <n v="1386910740"/>
    <n v="1384364561"/>
    <b v="1"/>
    <n v="82"/>
    <b v="1"/>
    <s v="theater/plays"/>
    <n v="1.030125"/>
    <n v="100.5"/>
    <s v="theater"/>
    <x v="6"/>
  </r>
  <r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x v="0"/>
    <x v="0"/>
    <s v="USD"/>
    <n v="1411765492"/>
    <n v="1409173492"/>
    <b v="1"/>
    <n v="74"/>
    <b v="1"/>
    <s v="theater/plays"/>
    <n v="1.03"/>
    <n v="139.18918918918919"/>
    <s v="theater"/>
    <x v="6"/>
  </r>
  <r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x v="0"/>
    <x v="0"/>
    <s v="USD"/>
    <n v="1297977427"/>
    <n v="1292793427"/>
    <b v="1"/>
    <n v="60"/>
    <b v="1"/>
    <s v="theater/plays"/>
    <n v="1.0955999999999999"/>
    <n v="91.3"/>
    <s v="theater"/>
    <x v="6"/>
  </r>
  <r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x v="0"/>
    <x v="1"/>
    <s v="GBP"/>
    <n v="1403258049"/>
    <n v="1400666049"/>
    <b v="1"/>
    <n v="45"/>
    <b v="1"/>
    <s v="theater/plays"/>
    <n v="1.1975"/>
    <n v="31.933333333333334"/>
    <s v="theater"/>
    <x v="6"/>
  </r>
  <r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x v="0"/>
    <x v="1"/>
    <s v="GBP"/>
    <n v="1405553241"/>
    <n v="1404948441"/>
    <b v="1"/>
    <n v="24"/>
    <b v="1"/>
    <s v="theater/plays"/>
    <n v="1"/>
    <n v="41.666666666666664"/>
    <s v="theater"/>
    <x v="6"/>
  </r>
  <r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x v="2"/>
    <x v="1"/>
    <s v="GBP"/>
    <n v="1433930302"/>
    <n v="1432115902"/>
    <b v="0"/>
    <n v="9"/>
    <b v="0"/>
    <s v="theater/musical"/>
    <n v="0.65"/>
    <n v="14.444444444444445"/>
    <s v="theater"/>
    <x v="40"/>
  </r>
  <r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x v="2"/>
    <x v="5"/>
    <s v="CAD"/>
    <n v="1481258275"/>
    <n v="1478662675"/>
    <b v="0"/>
    <n v="0"/>
    <b v="0"/>
    <s v="theater/musical"/>
    <n v="0"/>
    <e v="#DIV/0!"/>
    <s v="theater"/>
    <x v="40"/>
  </r>
  <r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x v="2"/>
    <x v="1"/>
    <s v="GBP"/>
    <n v="1424474056"/>
    <n v="1420586056"/>
    <b v="0"/>
    <n v="24"/>
    <b v="0"/>
    <s v="theater/musical"/>
    <n v="0.1174"/>
    <n v="24.458333333333332"/>
    <s v="theater"/>
    <x v="40"/>
  </r>
  <r>
    <x v="2"/>
    <x v="0"/>
    <s v="USD"/>
    <n v="1437960598"/>
    <n v="1435368598"/>
    <b v="0"/>
    <n v="0"/>
    <b v="0"/>
    <s v="theater/musical"/>
    <n v="0"/>
    <e v="#DIV/0!"/>
    <s v="theater"/>
    <x v="40"/>
  </r>
  <r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x v="2"/>
    <x v="0"/>
    <s v="USD"/>
    <n v="1438437600"/>
    <n v="1433254875"/>
    <b v="0"/>
    <n v="6"/>
    <b v="0"/>
    <s v="theater/musical"/>
    <n v="5.9999999999999995E-4"/>
    <n v="300"/>
    <s v="theater"/>
    <x v="40"/>
  </r>
  <r>
    <x v="2"/>
    <x v="10"/>
    <s v="NOK"/>
    <n v="1423050618"/>
    <n v="1420458618"/>
    <b v="0"/>
    <n v="4"/>
    <b v="0"/>
    <s v="theater/musical"/>
    <n v="0.1145"/>
    <n v="286.25"/>
    <s v="theater"/>
    <x v="40"/>
  </r>
  <r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x v="2"/>
    <x v="0"/>
    <s v="USD"/>
    <n v="1461994440"/>
    <n v="1459410101"/>
    <b v="0"/>
    <n v="1"/>
    <b v="0"/>
    <s v="theater/musical"/>
    <n v="2.0000000000000002E-5"/>
    <n v="1"/>
    <s v="theater"/>
    <x v="40"/>
  </r>
  <r>
    <x v="2"/>
    <x v="1"/>
    <s v="GBP"/>
    <n v="1409509477"/>
    <n v="1407695077"/>
    <b v="0"/>
    <n v="2"/>
    <b v="0"/>
    <s v="theater/musical"/>
    <n v="1.2500000000000001E-2"/>
    <n v="12.5"/>
    <s v="theater"/>
    <x v="40"/>
  </r>
  <r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x v="2"/>
    <x v="0"/>
    <s v="USD"/>
    <n v="1443224622"/>
    <n v="1440632622"/>
    <b v="0"/>
    <n v="6"/>
    <b v="0"/>
    <s v="theater/musical"/>
    <n v="0.25"/>
    <n v="41.666666666666664"/>
    <s v="theater"/>
    <x v="40"/>
  </r>
  <r>
    <x v="2"/>
    <x v="0"/>
    <s v="USD"/>
    <n v="1437149640"/>
    <n v="1434558479"/>
    <b v="0"/>
    <n v="0"/>
    <b v="0"/>
    <s v="theater/musical"/>
    <n v="0"/>
    <e v="#DIV/0!"/>
    <s v="theater"/>
    <x v="40"/>
  </r>
  <r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x v="2"/>
    <x v="0"/>
    <s v="USD"/>
    <n v="1442644651"/>
    <n v="1440052651"/>
    <b v="0"/>
    <n v="0"/>
    <b v="0"/>
    <s v="theater/musical"/>
    <n v="0"/>
    <e v="#DIV/0!"/>
    <s v="theater"/>
    <x v="40"/>
  </r>
  <r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x v="0"/>
    <x v="0"/>
    <s v="USD"/>
    <n v="1407524751"/>
    <n v="1404932751"/>
    <b v="1"/>
    <n v="94"/>
    <b v="1"/>
    <s v="theater/plays"/>
    <n v="1.2625"/>
    <n v="53.723404255319146"/>
    <s v="theater"/>
    <x v="6"/>
  </r>
  <r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x v="0"/>
    <x v="0"/>
    <s v="USD"/>
    <n v="1489352400"/>
    <n v="1486411204"/>
    <b v="1"/>
    <n v="59"/>
    <b v="1"/>
    <s v="theater/plays"/>
    <n v="1.0084"/>
    <n v="256.37288135593218"/>
    <s v="theater"/>
    <x v="6"/>
  </r>
  <r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x v="0"/>
    <x v="0"/>
    <s v="USD"/>
    <n v="1445722140"/>
    <n v="1443016697"/>
    <b v="1"/>
    <n v="84"/>
    <b v="1"/>
    <s v="theater/plays"/>
    <n v="1.248"/>
    <n v="37.142857142857146"/>
    <s v="theater"/>
    <x v="6"/>
  </r>
  <r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x v="0"/>
    <x v="1"/>
    <s v="GBP"/>
    <n v="1484687436"/>
    <n v="1482095436"/>
    <b v="0"/>
    <n v="30"/>
    <b v="1"/>
    <s v="theater/plays"/>
    <n v="1.25"/>
    <n v="50"/>
    <s v="theater"/>
    <x v="6"/>
  </r>
  <r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x v="0"/>
    <x v="0"/>
    <s v="USD"/>
    <n v="1460846347"/>
    <n v="1458254347"/>
    <b v="0"/>
    <n v="28"/>
    <b v="1"/>
    <s v="theater/plays"/>
    <n v="1.61"/>
    <n v="57.5"/>
    <s v="theater"/>
    <x v="6"/>
  </r>
  <r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x v="0"/>
    <x v="0"/>
    <s v="USD"/>
    <n v="1482962433"/>
    <n v="1480370433"/>
    <b v="0"/>
    <n v="110"/>
    <b v="1"/>
    <s v="theater/plays"/>
    <n v="1.006"/>
    <n v="182.90909090909091"/>
    <s v="theater"/>
    <x v="6"/>
  </r>
  <r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x v="0"/>
    <x v="0"/>
    <s v="USD"/>
    <n v="1411150092"/>
    <n v="1408558092"/>
    <b v="1"/>
    <n v="183"/>
    <b v="1"/>
    <s v="theater/plays"/>
    <n v="1.273042"/>
    <n v="69.56513661202186"/>
    <s v="theater"/>
    <x v="6"/>
  </r>
  <r>
    <x v="0"/>
    <x v="0"/>
    <s v="USD"/>
    <n v="1444348800"/>
    <n v="1442283562"/>
    <b v="1"/>
    <n v="71"/>
    <b v="1"/>
    <s v="theater/plays"/>
    <n v="1.028375"/>
    <n v="115.87323943661971"/>
    <s v="theater"/>
    <x v="6"/>
  </r>
  <r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x v="0"/>
    <x v="1"/>
    <s v="GBP"/>
    <n v="1436696712"/>
    <n v="1434104712"/>
    <b v="1"/>
    <n v="57"/>
    <b v="1"/>
    <s v="theater/plays"/>
    <n v="1.0586"/>
    <n v="46.429824561403507"/>
    <s v="theater"/>
    <x v="6"/>
  </r>
  <r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x v="0"/>
    <x v="0"/>
    <s v="USD"/>
    <n v="1415213324"/>
    <n v="1412617724"/>
    <b v="1"/>
    <n v="213"/>
    <b v="1"/>
    <s v="theater/plays"/>
    <n v="1.01552"/>
    <n v="119.1924882629108"/>
    <s v="theater"/>
    <x v="6"/>
  </r>
  <r>
    <x v="0"/>
    <x v="0"/>
    <s v="USD"/>
    <n v="1434907966"/>
    <n v="1432315966"/>
    <b v="1"/>
    <n v="20"/>
    <b v="1"/>
    <s v="theater/plays"/>
    <n v="1.1073333333333333"/>
    <n v="83.05"/>
    <s v="theater"/>
    <x v="6"/>
  </r>
  <r>
    <x v="0"/>
    <x v="1"/>
    <s v="GBP"/>
    <n v="1473247240"/>
    <n v="1470655240"/>
    <b v="1"/>
    <n v="50"/>
    <b v="1"/>
    <s v="theater/plays"/>
    <n v="1.2782222222222221"/>
    <n v="57.52"/>
    <s v="theater"/>
    <x v="6"/>
  </r>
  <r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x v="0"/>
    <x v="1"/>
    <s v="GBP"/>
    <n v="1412706375"/>
    <n v="1410114375"/>
    <b v="1"/>
    <n v="18"/>
    <b v="1"/>
    <s v="theater/plays"/>
    <n v="1.75"/>
    <n v="29.166666666666668"/>
    <s v="theater"/>
    <x v="6"/>
  </r>
  <r>
    <x v="0"/>
    <x v="0"/>
    <s v="USD"/>
    <n v="1433995140"/>
    <n v="1432129577"/>
    <b v="1"/>
    <n v="176"/>
    <b v="1"/>
    <s v="theater/plays"/>
    <n v="1.2806"/>
    <n v="72.76136363636364"/>
    <s v="theater"/>
    <x v="6"/>
  </r>
  <r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x v="0"/>
    <x v="0"/>
    <s v="USD"/>
    <n v="1420751861"/>
    <n v="1418159861"/>
    <b v="1"/>
    <n v="75"/>
    <b v="1"/>
    <s v="theater/plays"/>
    <n v="1.052142857142857"/>
    <n v="98.2"/>
    <s v="theater"/>
    <x v="6"/>
  </r>
  <r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x v="0"/>
    <x v="0"/>
    <s v="USD"/>
    <n v="1448903318"/>
    <n v="1445875718"/>
    <b v="1"/>
    <n v="73"/>
    <b v="1"/>
    <s v="theater/plays"/>
    <n v="1.0924"/>
    <n v="74.821917808219183"/>
    <s v="theater"/>
    <x v="6"/>
  </r>
  <r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x v="0"/>
    <x v="0"/>
    <s v="USD"/>
    <n v="1446238800"/>
    <n v="1444220588"/>
    <b v="1"/>
    <n v="68"/>
    <b v="1"/>
    <s v="theater/plays"/>
    <n v="1.121664"/>
    <n v="41.237647058823526"/>
    <s v="theater"/>
    <x v="6"/>
  </r>
  <r>
    <x v="0"/>
    <x v="0"/>
    <s v="USD"/>
    <n v="1422482400"/>
    <n v="1421089938"/>
    <b v="1"/>
    <n v="49"/>
    <b v="1"/>
    <s v="theater/plays"/>
    <n v="1.03"/>
    <n v="52.551020408163268"/>
    <s v="theater"/>
    <x v="6"/>
  </r>
  <r>
    <x v="0"/>
    <x v="17"/>
    <s v="EUR"/>
    <n v="1449162000"/>
    <n v="1446570315"/>
    <b v="1"/>
    <n v="63"/>
    <b v="1"/>
    <s v="theater/plays"/>
    <n v="1.64"/>
    <n v="70.285714285714292"/>
    <s v="theater"/>
    <x v="6"/>
  </r>
  <r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x v="0"/>
    <x v="0"/>
    <s v="USD"/>
    <n v="1472074928"/>
    <n v="1470692528"/>
    <b v="1"/>
    <n v="42"/>
    <b v="1"/>
    <s v="theater/plays"/>
    <n v="1.28"/>
    <n v="60.952380952380949"/>
    <s v="theater"/>
    <x v="6"/>
  </r>
  <r>
    <x v="0"/>
    <x v="1"/>
    <s v="GBP"/>
    <n v="1434452400"/>
    <n v="1431509397"/>
    <b v="1"/>
    <n v="70"/>
    <b v="1"/>
    <s v="theater/plays"/>
    <n v="1.0149999999999999"/>
    <n v="116"/>
    <s v="theater"/>
    <x v="6"/>
  </r>
  <r>
    <x v="0"/>
    <x v="1"/>
    <s v="GBP"/>
    <n v="1436705265"/>
    <n v="1434113265"/>
    <b v="1"/>
    <n v="30"/>
    <b v="1"/>
    <s v="theater/plays"/>
    <n v="1.0166666666666666"/>
    <n v="61"/>
    <s v="theater"/>
    <x v="6"/>
  </r>
  <r>
    <x v="0"/>
    <x v="1"/>
    <s v="GBP"/>
    <n v="1414927775"/>
    <n v="1412332175"/>
    <b v="1"/>
    <n v="51"/>
    <b v="1"/>
    <s v="theater/plays"/>
    <n v="1.3"/>
    <n v="38.235294117647058"/>
    <s v="theater"/>
    <x v="6"/>
  </r>
  <r>
    <x v="0"/>
    <x v="0"/>
    <s v="USD"/>
    <n v="1446814809"/>
    <n v="1444219209"/>
    <b v="1"/>
    <n v="145"/>
    <b v="1"/>
    <s v="theater/plays"/>
    <n v="1.5443"/>
    <n v="106.50344827586207"/>
    <s v="theater"/>
    <x v="6"/>
  </r>
  <r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x v="0"/>
    <x v="5"/>
    <s v="CAD"/>
    <n v="1459483140"/>
    <n v="1456526879"/>
    <b v="1"/>
    <n v="100"/>
    <b v="1"/>
    <s v="theater/plays"/>
    <n v="1.1684444444444444"/>
    <n v="52.58"/>
    <s v="theater"/>
    <x v="6"/>
  </r>
  <r>
    <x v="0"/>
    <x v="1"/>
    <s v="GBP"/>
    <n v="1416331406"/>
    <n v="1413735806"/>
    <b v="1"/>
    <n v="100"/>
    <b v="1"/>
    <s v="theater/plays"/>
    <n v="1.0860000000000001"/>
    <n v="54.3"/>
    <s v="theater"/>
    <x v="6"/>
  </r>
  <r>
    <x v="0"/>
    <x v="1"/>
    <s v="GBP"/>
    <n v="1433017303"/>
    <n v="1430425303"/>
    <b v="1"/>
    <n v="34"/>
    <b v="1"/>
    <s v="theater/plays"/>
    <n v="1.034"/>
    <n v="76.029411764705884"/>
    <s v="theater"/>
    <x v="6"/>
  </r>
  <r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x v="0"/>
    <x v="0"/>
    <s v="USD"/>
    <n v="1433134800"/>
    <n v="1430158198"/>
    <b v="0"/>
    <n v="30"/>
    <b v="1"/>
    <s v="theater/plays"/>
    <n v="1.03"/>
    <n v="68.666666666666671"/>
    <s v="theater"/>
    <x v="6"/>
  </r>
  <r>
    <x v="0"/>
    <x v="0"/>
    <s v="USD"/>
    <n v="1441153705"/>
    <n v="1438561705"/>
    <b v="0"/>
    <n v="47"/>
    <b v="1"/>
    <s v="theater/plays"/>
    <n v="1.216"/>
    <n v="129.36170212765958"/>
    <s v="theater"/>
    <x v="6"/>
  </r>
  <r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x v="0"/>
    <x v="0"/>
    <s v="USD"/>
    <n v="1454047140"/>
    <n v="1452546853"/>
    <b v="0"/>
    <n v="15"/>
    <b v="1"/>
    <s v="theater/plays"/>
    <n v="1.016"/>
    <n v="203.2"/>
    <s v="theater"/>
    <x v="6"/>
  </r>
  <r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x v="0"/>
    <x v="5"/>
    <s v="CAD"/>
    <n v="1448733628"/>
    <n v="1446573628"/>
    <b v="0"/>
    <n v="34"/>
    <b v="1"/>
    <s v="theater/plays"/>
    <n v="1"/>
    <n v="73.529411764705884"/>
    <s v="theater"/>
    <x v="6"/>
  </r>
  <r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x v="0"/>
    <x v="1"/>
    <s v="GBP"/>
    <n v="1489234891"/>
    <n v="1486642891"/>
    <b v="0"/>
    <n v="72"/>
    <b v="1"/>
    <s v="theater/plays"/>
    <n v="1.212"/>
    <n v="33.666666666666664"/>
    <s v="theater"/>
    <x v="6"/>
  </r>
  <r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x v="0"/>
    <x v="0"/>
    <s v="USD"/>
    <n v="1470034740"/>
    <n v="1466185176"/>
    <b v="0"/>
    <n v="70"/>
    <b v="1"/>
    <s v="theater/plays"/>
    <n v="1.3346666666666667"/>
    <n v="57.2"/>
    <s v="theater"/>
    <x v="6"/>
  </r>
  <r>
    <x v="0"/>
    <x v="3"/>
    <s v="EUR"/>
    <n v="1481099176"/>
    <n v="1478507176"/>
    <b v="0"/>
    <n v="50"/>
    <b v="1"/>
    <s v="theater/plays"/>
    <n v="1.0339285714285715"/>
    <n v="173.7"/>
    <s v="theater"/>
    <x v="6"/>
  </r>
  <r>
    <x v="0"/>
    <x v="0"/>
    <s v="USD"/>
    <n v="1427553484"/>
    <n v="1424533084"/>
    <b v="0"/>
    <n v="35"/>
    <b v="1"/>
    <s v="theater/plays"/>
    <n v="1.1588888888888889"/>
    <n v="59.6"/>
    <s v="theater"/>
    <x v="6"/>
  </r>
  <r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x v="0"/>
    <x v="0"/>
    <s v="USD"/>
    <n v="1438374748"/>
    <n v="1435782748"/>
    <b v="0"/>
    <n v="20"/>
    <b v="1"/>
    <s v="theater/plays"/>
    <n v="1.0202500000000001"/>
    <n v="204.05"/>
    <s v="theater"/>
    <x v="6"/>
  </r>
  <r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x v="0"/>
    <x v="0"/>
    <s v="USD"/>
    <n v="1463275339"/>
    <n v="1460683339"/>
    <b v="0"/>
    <n v="20"/>
    <b v="1"/>
    <s v="theater/plays"/>
    <n v="1.0668"/>
    <n v="53.339999999999996"/>
    <s v="theater"/>
    <x v="6"/>
  </r>
  <r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x v="0"/>
    <x v="1"/>
    <s v="GBP"/>
    <n v="1476632178"/>
    <n v="1473953778"/>
    <b v="0"/>
    <n v="31"/>
    <b v="1"/>
    <s v="theater/plays"/>
    <n v="1.5942857142857143"/>
    <n v="18"/>
    <s v="theater"/>
    <x v="6"/>
  </r>
  <r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x v="0"/>
    <x v="0"/>
    <s v="USD"/>
    <n v="1445065210"/>
    <n v="1442473210"/>
    <b v="0"/>
    <n v="45"/>
    <b v="1"/>
    <s v="theater/plays"/>
    <n v="1.0984"/>
    <n v="61.022222222222226"/>
    <s v="theater"/>
    <x v="6"/>
  </r>
  <r>
    <x v="0"/>
    <x v="0"/>
    <s v="USD"/>
    <n v="1478901600"/>
    <n v="1477077946"/>
    <b v="0"/>
    <n v="41"/>
    <b v="1"/>
    <s v="theater/plays"/>
    <n v="1.0004"/>
    <n v="61"/>
    <s v="theater"/>
    <x v="6"/>
  </r>
  <r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x v="0"/>
    <x v="5"/>
    <s v="CAD"/>
    <n v="1460341800"/>
    <n v="1456902893"/>
    <b v="0"/>
    <n v="32"/>
    <b v="1"/>
    <s v="theater/plays"/>
    <n v="1.256"/>
    <n v="78.5"/>
    <s v="theater"/>
    <x v="6"/>
  </r>
  <r>
    <x v="0"/>
    <x v="1"/>
    <s v="GBP"/>
    <n v="1422712986"/>
    <n v="1418824986"/>
    <b v="0"/>
    <n v="16"/>
    <b v="1"/>
    <s v="theater/plays"/>
    <n v="1.08"/>
    <n v="33.75"/>
    <s v="theater"/>
    <x v="6"/>
  </r>
  <r>
    <x v="0"/>
    <x v="0"/>
    <s v="USD"/>
    <n v="1466557557"/>
    <n v="1463965557"/>
    <b v="0"/>
    <n v="38"/>
    <b v="1"/>
    <s v="theater/plays"/>
    <n v="1.01"/>
    <n v="66.44736842105263"/>
    <s v="theater"/>
    <x v="6"/>
  </r>
  <r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x v="0"/>
    <x v="17"/>
    <s v="EUR"/>
    <n v="1465135190"/>
    <n v="1463925590"/>
    <b v="0"/>
    <n v="10"/>
    <b v="1"/>
    <s v="theater/plays"/>
    <n v="1.0166666666666666"/>
    <n v="152.5"/>
    <s v="theater"/>
    <x v="6"/>
  </r>
  <r>
    <x v="0"/>
    <x v="1"/>
    <s v="GBP"/>
    <n v="1428256277"/>
    <n v="1425235877"/>
    <b v="0"/>
    <n v="15"/>
    <b v="1"/>
    <s v="theater/plays"/>
    <n v="1.125"/>
    <n v="30"/>
    <s v="theater"/>
    <x v="6"/>
  </r>
  <r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x v="0"/>
    <x v="1"/>
    <s v="GBP"/>
    <n v="1462697966"/>
    <n v="1460105966"/>
    <b v="0"/>
    <n v="33"/>
    <b v="1"/>
    <s v="theater/plays"/>
    <n v="1.0125"/>
    <n v="24.545454545454547"/>
    <s v="theater"/>
    <x v="6"/>
  </r>
  <r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x v="0"/>
    <x v="0"/>
    <s v="USD"/>
    <n v="1405802330"/>
    <n v="1403210330"/>
    <b v="0"/>
    <n v="83"/>
    <b v="1"/>
    <s v="theater/plays"/>
    <n v="1"/>
    <n v="72.289156626506028"/>
    <s v="theater"/>
    <x v="6"/>
  </r>
  <r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x v="0"/>
    <x v="1"/>
    <s v="GBP"/>
    <n v="1459845246"/>
    <n v="1457429646"/>
    <b v="0"/>
    <n v="9"/>
    <b v="1"/>
    <s v="theater/plays"/>
    <n v="1"/>
    <n v="27.777777777777779"/>
    <s v="theater"/>
    <x v="6"/>
  </r>
  <r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x v="0"/>
    <x v="0"/>
    <s v="USD"/>
    <n v="1487944080"/>
    <n v="1486129680"/>
    <b v="0"/>
    <n v="112"/>
    <b v="1"/>
    <s v="theater/plays"/>
    <n v="1.0218"/>
    <n v="136.84821428571428"/>
    <s v="theater"/>
    <x v="6"/>
  </r>
  <r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x v="0"/>
    <x v="1"/>
    <s v="GBP"/>
    <n v="1465750800"/>
    <n v="1463771421"/>
    <b v="0"/>
    <n v="28"/>
    <b v="1"/>
    <s v="theater/plays"/>
    <n v="1"/>
    <n v="119.64285714285714"/>
    <s v="theater"/>
    <x v="6"/>
  </r>
  <r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x v="0"/>
    <x v="0"/>
    <s v="USD"/>
    <n v="1409374093"/>
    <n v="1406782093"/>
    <b v="0"/>
    <n v="40"/>
    <b v="1"/>
    <s v="theater/plays"/>
    <n v="1.0144444444444445"/>
    <n v="114.125"/>
    <s v="theater"/>
    <x v="6"/>
  </r>
  <r>
    <x v="0"/>
    <x v="0"/>
    <s v="USD"/>
    <n v="1429317420"/>
    <n v="1424226768"/>
    <b v="0"/>
    <n v="13"/>
    <b v="1"/>
    <s v="theater/plays"/>
    <n v="1.3"/>
    <n v="50"/>
    <s v="theater"/>
    <x v="6"/>
  </r>
  <r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x v="0"/>
    <x v="0"/>
    <s v="USD"/>
    <n v="1465837200"/>
    <n v="1463971172"/>
    <b v="0"/>
    <n v="14"/>
    <b v="1"/>
    <s v="theater/plays"/>
    <n v="1.534"/>
    <n v="109.57142857142857"/>
    <s v="theater"/>
    <x v="6"/>
  </r>
  <r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x v="0"/>
    <x v="1"/>
    <s v="GBP"/>
    <n v="1467414000"/>
    <n v="1462492178"/>
    <b v="0"/>
    <n v="70"/>
    <b v="1"/>
    <s v="theater/plays"/>
    <n v="1.0751999999999999"/>
    <n v="76.8"/>
    <s v="theater"/>
    <x v="6"/>
  </r>
  <r>
    <x v="0"/>
    <x v="1"/>
    <s v="GBP"/>
    <n v="1462230000"/>
    <n v="1461061350"/>
    <b v="0"/>
    <n v="44"/>
    <b v="1"/>
    <s v="theater/plays"/>
    <n v="3.15"/>
    <n v="35.795454545454547"/>
    <s v="theater"/>
    <x v="6"/>
  </r>
  <r>
    <x v="0"/>
    <x v="0"/>
    <s v="USD"/>
    <n v="1446091260"/>
    <n v="1443029206"/>
    <b v="0"/>
    <n v="55"/>
    <b v="1"/>
    <s v="theater/plays"/>
    <n v="1.0193333333333334"/>
    <n v="55.6"/>
    <s v="theater"/>
    <x v="6"/>
  </r>
  <r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x v="0"/>
    <x v="1"/>
    <s v="GBP"/>
    <n v="1468611272"/>
    <n v="1466019272"/>
    <b v="0"/>
    <n v="27"/>
    <b v="1"/>
    <s v="theater/plays"/>
    <n v="1.014"/>
    <n v="56.333333333333336"/>
    <s v="theater"/>
    <x v="6"/>
  </r>
  <r>
    <x v="0"/>
    <x v="1"/>
    <s v="GBP"/>
    <n v="1406887310"/>
    <n v="1404295310"/>
    <b v="0"/>
    <n v="21"/>
    <b v="1"/>
    <s v="theater/plays"/>
    <n v="1.01"/>
    <n v="96.19047619047619"/>
    <s v="theater"/>
    <x v="6"/>
  </r>
  <r>
    <x v="0"/>
    <x v="0"/>
    <s v="USD"/>
    <n v="1416385679"/>
    <n v="1413790079"/>
    <b v="0"/>
    <n v="162"/>
    <b v="1"/>
    <s v="theater/plays"/>
    <n v="1.0299"/>
    <n v="63.574074074074076"/>
    <s v="theater"/>
    <x v="6"/>
  </r>
  <r>
    <x v="0"/>
    <x v="0"/>
    <s v="USD"/>
    <n v="1487985734"/>
    <n v="1484097734"/>
    <b v="0"/>
    <n v="23"/>
    <b v="1"/>
    <s v="theater/plays"/>
    <n v="1.0625"/>
    <n v="184.78260869565219"/>
    <s v="theater"/>
    <x v="6"/>
  </r>
  <r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x v="0"/>
    <x v="0"/>
    <s v="USD"/>
    <n v="1425704100"/>
    <n v="1424484717"/>
    <b v="0"/>
    <n v="20"/>
    <b v="1"/>
    <s v="theater/plays"/>
    <n v="2.1800000000000002"/>
    <n v="54.5"/>
    <s v="theater"/>
    <x v="6"/>
  </r>
  <r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x v="0"/>
    <x v="0"/>
    <s v="USD"/>
    <n v="1449973592"/>
    <n v="1447381592"/>
    <b v="0"/>
    <n v="3"/>
    <b v="1"/>
    <s v="theater/plays"/>
    <n v="1.04"/>
    <n v="866.66666666666663"/>
    <s v="theater"/>
    <x v="6"/>
  </r>
  <r>
    <x v="0"/>
    <x v="0"/>
    <s v="USD"/>
    <n v="1431481037"/>
    <n v="1428889037"/>
    <b v="0"/>
    <n v="18"/>
    <b v="1"/>
    <s v="theater/plays"/>
    <n v="2.21"/>
    <n v="61.388888888888886"/>
    <s v="theater"/>
    <x v="6"/>
  </r>
  <r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x v="0"/>
    <x v="0"/>
    <s v="USD"/>
    <n v="1420088400"/>
    <n v="1416977259"/>
    <b v="0"/>
    <n v="23"/>
    <b v="1"/>
    <s v="theater/plays"/>
    <n v="1.046"/>
    <n v="45.478260869565219"/>
    <s v="theater"/>
    <x v="6"/>
  </r>
  <r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x v="0"/>
    <x v="0"/>
    <s v="USD"/>
    <n v="1449089965"/>
    <n v="1446670765"/>
    <b v="0"/>
    <n v="9"/>
    <b v="1"/>
    <s v="theater/plays"/>
    <n v="1.385"/>
    <n v="30.777777777777779"/>
    <s v="theater"/>
    <x v="6"/>
  </r>
  <r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x v="0"/>
    <x v="1"/>
    <s v="GBP"/>
    <n v="1400423973"/>
    <n v="1399387173"/>
    <b v="0"/>
    <n v="17"/>
    <b v="1"/>
    <s v="theater/plays"/>
    <n v="1"/>
    <n v="176.47058823529412"/>
    <s v="theater"/>
    <x v="6"/>
  </r>
  <r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x v="0"/>
    <x v="1"/>
    <s v="GBP"/>
    <n v="1426870560"/>
    <n v="1424280899"/>
    <b v="0"/>
    <n v="77"/>
    <b v="1"/>
    <s v="theater/plays"/>
    <n v="1.0105"/>
    <n v="104.98701298701299"/>
    <s v="theater"/>
    <x v="6"/>
  </r>
  <r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x v="0"/>
    <x v="1"/>
    <s v="GBP"/>
    <n v="1440630000"/>
    <n v="1439122800"/>
    <b v="0"/>
    <n v="38"/>
    <b v="1"/>
    <s v="theater/plays"/>
    <n v="1.0365"/>
    <n v="54.55263157894737"/>
    <s v="theater"/>
    <x v="6"/>
  </r>
  <r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x v="0"/>
    <x v="0"/>
    <s v="USD"/>
    <n v="1426044383"/>
    <n v="1423455983"/>
    <b v="0"/>
    <n v="48"/>
    <b v="1"/>
    <s v="theater/plays"/>
    <n v="1.0225"/>
    <n v="85.208333333333329"/>
    <s v="theater"/>
    <x v="6"/>
  </r>
  <r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x v="0"/>
    <x v="0"/>
    <s v="USD"/>
    <n v="1418244552"/>
    <n v="1415652552"/>
    <b v="0"/>
    <n v="15"/>
    <b v="1"/>
    <s v="theater/plays"/>
    <n v="1"/>
    <n v="133.33333333333334"/>
    <s v="theater"/>
    <x v="6"/>
  </r>
  <r>
    <x v="0"/>
    <x v="0"/>
    <s v="USD"/>
    <n v="1417620506"/>
    <n v="1415028506"/>
    <b v="0"/>
    <n v="41"/>
    <b v="1"/>
    <s v="theater/plays"/>
    <n v="1.05"/>
    <n v="51.219512195121951"/>
    <s v="theater"/>
    <x v="6"/>
  </r>
  <r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x v="0"/>
    <x v="1"/>
    <s v="GBP"/>
    <n v="1434625441"/>
    <n v="1432033441"/>
    <b v="0"/>
    <n v="45"/>
    <b v="1"/>
    <s v="theater/plays"/>
    <n v="1.038"/>
    <n v="34.6"/>
    <s v="theater"/>
    <x v="6"/>
  </r>
  <r>
    <x v="0"/>
    <x v="0"/>
    <s v="USD"/>
    <n v="1464960682"/>
    <n v="1462368682"/>
    <b v="0"/>
    <n v="62"/>
    <b v="1"/>
    <s v="theater/plays"/>
    <n v="1.145"/>
    <n v="184.67741935483872"/>
    <s v="theater"/>
    <x v="6"/>
  </r>
  <r>
    <x v="0"/>
    <x v="0"/>
    <s v="USD"/>
    <n v="1405017345"/>
    <n v="1403721345"/>
    <b v="0"/>
    <n v="22"/>
    <b v="1"/>
    <s v="theater/plays"/>
    <n v="1.024"/>
    <n v="69.818181818181813"/>
    <s v="theater"/>
    <x v="6"/>
  </r>
  <r>
    <x v="0"/>
    <x v="0"/>
    <s v="USD"/>
    <n v="1407536880"/>
    <n v="1404997548"/>
    <b v="0"/>
    <n v="18"/>
    <b v="1"/>
    <s v="theater/plays"/>
    <n v="2.23"/>
    <n v="61.944444444444443"/>
    <s v="theater"/>
    <x v="6"/>
  </r>
  <r>
    <x v="0"/>
    <x v="1"/>
    <s v="GBP"/>
    <n v="1462565855"/>
    <n v="1458245855"/>
    <b v="0"/>
    <n v="12"/>
    <b v="1"/>
    <s v="theater/plays"/>
    <n v="1"/>
    <n v="41.666666666666664"/>
    <s v="theater"/>
    <x v="6"/>
  </r>
  <r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x v="0"/>
    <x v="1"/>
    <s v="GBP"/>
    <n v="1406470645"/>
    <n v="1403878645"/>
    <b v="0"/>
    <n v="27"/>
    <b v="1"/>
    <s v="theater/plays"/>
    <n v="1.4236363636363636"/>
    <n v="29"/>
    <s v="theater"/>
    <x v="6"/>
  </r>
  <r>
    <x v="0"/>
    <x v="1"/>
    <s v="GBP"/>
    <n v="1433009400"/>
    <n v="1431795944"/>
    <b v="0"/>
    <n v="38"/>
    <b v="1"/>
    <s v="theater/plays"/>
    <n v="1.84"/>
    <n v="24.210526315789473"/>
    <s v="theater"/>
    <x v="6"/>
  </r>
  <r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x v="0"/>
    <x v="0"/>
    <s v="USD"/>
    <n v="1409266414"/>
    <n v="1405378414"/>
    <b v="0"/>
    <n v="85"/>
    <b v="1"/>
    <s v="theater/plays"/>
    <n v="1.0041"/>
    <n v="118.12941176470588"/>
    <s v="theater"/>
    <x v="6"/>
  </r>
  <r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x v="0"/>
    <x v="1"/>
    <s v="GBP"/>
    <n v="1435230324"/>
    <n v="1432638324"/>
    <b v="0"/>
    <n v="17"/>
    <b v="1"/>
    <s v="theater/plays"/>
    <n v="1"/>
    <n v="117.64705882352941"/>
    <s v="theater"/>
    <x v="6"/>
  </r>
  <r>
    <x v="0"/>
    <x v="0"/>
    <s v="USD"/>
    <n v="1434542702"/>
    <n v="1432814702"/>
    <b v="0"/>
    <n v="3"/>
    <b v="1"/>
    <s v="theater/plays"/>
    <n v="1.22"/>
    <n v="203.33333333333334"/>
    <s v="theater"/>
    <x v="6"/>
  </r>
  <r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x v="0"/>
    <x v="1"/>
    <s v="GBP"/>
    <n v="1404641289"/>
    <n v="1402049289"/>
    <b v="0"/>
    <n v="67"/>
    <b v="1"/>
    <s v="theater/plays"/>
    <n v="1.071"/>
    <n v="31.970149253731343"/>
    <s v="theater"/>
    <x v="6"/>
  </r>
  <r>
    <x v="0"/>
    <x v="0"/>
    <s v="USD"/>
    <n v="1405727304"/>
    <n v="1403135304"/>
    <b v="0"/>
    <n v="18"/>
    <b v="1"/>
    <s v="theater/plays"/>
    <n v="2.11"/>
    <n v="58.611111111111114"/>
    <s v="theater"/>
    <x v="6"/>
  </r>
  <r>
    <x v="0"/>
    <x v="1"/>
    <s v="GBP"/>
    <n v="1469998680"/>
    <n v="1466710358"/>
    <b v="0"/>
    <n v="21"/>
    <b v="1"/>
    <s v="theater/plays"/>
    <n v="1.236"/>
    <n v="29.428571428571427"/>
    <s v="theater"/>
    <x v="6"/>
  </r>
  <r>
    <x v="0"/>
    <x v="0"/>
    <s v="USD"/>
    <n v="1465196400"/>
    <n v="1462841990"/>
    <b v="0"/>
    <n v="40"/>
    <b v="1"/>
    <s v="theater/plays"/>
    <n v="1.085"/>
    <n v="81.375"/>
    <s v="theater"/>
    <x v="6"/>
  </r>
  <r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x v="0"/>
    <x v="1"/>
    <s v="GBP"/>
    <n v="1411858862"/>
    <n v="1409266862"/>
    <b v="0"/>
    <n v="26"/>
    <b v="1"/>
    <s v="theater/plays"/>
    <n v="1"/>
    <n v="115.38461538461539"/>
    <s v="theater"/>
    <x v="6"/>
  </r>
  <r>
    <x v="0"/>
    <x v="0"/>
    <s v="USD"/>
    <n v="1425099540"/>
    <n v="1424280938"/>
    <b v="0"/>
    <n v="14"/>
    <b v="1"/>
    <s v="theater/plays"/>
    <n v="1.3"/>
    <n v="46.428571428571431"/>
    <s v="theater"/>
    <x v="6"/>
  </r>
  <r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x v="0"/>
    <x v="0"/>
    <s v="USD"/>
    <n v="1460935800"/>
    <n v="1459999656"/>
    <b v="0"/>
    <n v="9"/>
    <b v="1"/>
    <s v="theater/plays"/>
    <n v="1"/>
    <n v="22.222222222222221"/>
    <s v="theater"/>
    <x v="6"/>
  </r>
  <r>
    <x v="0"/>
    <x v="1"/>
    <s v="GBP"/>
    <n v="1429813800"/>
    <n v="1427363645"/>
    <b v="0"/>
    <n v="30"/>
    <b v="1"/>
    <s v="theater/plays"/>
    <n v="1.196"/>
    <n v="159.46666666666667"/>
    <s v="theater"/>
    <x v="6"/>
  </r>
  <r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x v="0"/>
    <x v="0"/>
    <s v="USD"/>
    <n v="1400875307"/>
    <n v="1398283307"/>
    <b v="0"/>
    <n v="56"/>
    <b v="1"/>
    <s v="theater/plays"/>
    <n v="1.00875"/>
    <n v="72.053571428571431"/>
    <s v="theater"/>
    <x v="6"/>
  </r>
  <r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x v="0"/>
    <x v="1"/>
    <s v="GBP"/>
    <n v="1455408000"/>
    <n v="1454638202"/>
    <b v="0"/>
    <n v="34"/>
    <b v="1"/>
    <s v="theater/plays"/>
    <n v="1.38"/>
    <n v="28.411764705882351"/>
    <s v="theater"/>
    <x v="6"/>
  </r>
  <r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x v="0"/>
    <x v="1"/>
    <s v="GBP"/>
    <n v="1450051200"/>
    <n v="1447594176"/>
    <b v="0"/>
    <n v="46"/>
    <b v="1"/>
    <s v="theater/plays"/>
    <n v="1.091"/>
    <n v="71.152173913043484"/>
    <s v="theater"/>
    <x v="6"/>
  </r>
  <r>
    <x v="0"/>
    <x v="0"/>
    <s v="USD"/>
    <n v="1429912341"/>
    <n v="1427320341"/>
    <b v="0"/>
    <n v="10"/>
    <b v="1"/>
    <s v="theater/plays"/>
    <n v="1.4"/>
    <n v="35"/>
    <s v="theater"/>
    <x v="6"/>
  </r>
  <r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x v="0"/>
    <x v="1"/>
    <s v="GBP"/>
    <n v="1404314952"/>
    <n v="1401722952"/>
    <b v="0"/>
    <n v="29"/>
    <b v="1"/>
    <s v="theater/plays"/>
    <n v="1"/>
    <n v="51.724137931034484"/>
    <s v="theater"/>
    <x v="6"/>
  </r>
  <r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x v="0"/>
    <x v="1"/>
    <s v="GBP"/>
    <n v="1478046661"/>
    <n v="1476837061"/>
    <b v="0"/>
    <n v="12"/>
    <b v="1"/>
    <s v="theater/plays"/>
    <n v="1.3"/>
    <n v="16.25"/>
    <s v="theater"/>
    <x v="6"/>
  </r>
  <r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x v="0"/>
    <x v="0"/>
    <s v="USD"/>
    <n v="1408383153"/>
    <n v="1405791153"/>
    <b v="0"/>
    <n v="21"/>
    <b v="1"/>
    <s v="theater/plays"/>
    <n v="1"/>
    <n v="95.238095238095241"/>
    <s v="theater"/>
    <x v="6"/>
  </r>
  <r>
    <x v="0"/>
    <x v="0"/>
    <s v="USD"/>
    <n v="1454709600"/>
    <n v="1452520614"/>
    <b v="0"/>
    <n v="42"/>
    <b v="1"/>
    <s v="theater/plays"/>
    <n v="1.0965"/>
    <n v="52.214285714285715"/>
    <s v="theater"/>
    <x v="6"/>
  </r>
  <r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x v="0"/>
    <x v="0"/>
    <s v="USD"/>
    <n v="1440003820"/>
    <n v="1437411820"/>
    <b v="0"/>
    <n v="36"/>
    <b v="1"/>
    <s v="theater/plays"/>
    <n v="1.01"/>
    <n v="84.166666666666671"/>
    <s v="theater"/>
    <x v="6"/>
  </r>
  <r>
    <x v="0"/>
    <x v="1"/>
    <s v="GBP"/>
    <n v="1430600400"/>
    <n v="1428358567"/>
    <b v="0"/>
    <n v="14"/>
    <b v="1"/>
    <s v="theater/plays"/>
    <n v="1.042"/>
    <n v="186.07142857142858"/>
    <s v="theater"/>
    <x v="6"/>
  </r>
  <r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x v="0"/>
    <x v="0"/>
    <s v="USD"/>
    <n v="1405095300"/>
    <n v="1403146628"/>
    <b v="0"/>
    <n v="82"/>
    <b v="1"/>
    <s v="theater/plays"/>
    <n v="1.052184"/>
    <n v="64.157560975609755"/>
    <s v="theater"/>
    <x v="6"/>
  </r>
  <r>
    <x v="0"/>
    <x v="0"/>
    <s v="USD"/>
    <n v="1447445820"/>
    <n v="1445077121"/>
    <b v="0"/>
    <n v="43"/>
    <b v="1"/>
    <s v="theater/plays"/>
    <n v="1.026"/>
    <n v="59.651162790697676"/>
    <s v="theater"/>
    <x v="6"/>
  </r>
  <r>
    <x v="0"/>
    <x v="0"/>
    <s v="USD"/>
    <n v="1433016672"/>
    <n v="1430424672"/>
    <b v="0"/>
    <n v="8"/>
    <b v="1"/>
    <s v="theater/plays"/>
    <n v="1"/>
    <n v="31.25"/>
    <s v="theater"/>
    <x v="6"/>
  </r>
  <r>
    <x v="0"/>
    <x v="0"/>
    <s v="USD"/>
    <n v="1410266146"/>
    <n v="1407674146"/>
    <b v="0"/>
    <n v="45"/>
    <b v="1"/>
    <s v="theater/plays"/>
    <n v="1.855"/>
    <n v="41.222222222222221"/>
    <s v="theater"/>
    <x v="6"/>
  </r>
  <r>
    <x v="0"/>
    <x v="2"/>
    <s v="AUD"/>
    <n v="1465394340"/>
    <n v="1464677986"/>
    <b v="0"/>
    <n v="20"/>
    <b v="1"/>
    <s v="theater/plays"/>
    <n v="2.89"/>
    <n v="43.35"/>
    <s v="theater"/>
    <x v="6"/>
  </r>
  <r>
    <x v="0"/>
    <x v="1"/>
    <s v="GBP"/>
    <n v="1445604236"/>
    <n v="1443185036"/>
    <b v="0"/>
    <n v="31"/>
    <b v="1"/>
    <s v="theater/plays"/>
    <n v="1"/>
    <n v="64.516129032258064"/>
    <s v="theater"/>
    <x v="6"/>
  </r>
  <r>
    <x v="0"/>
    <x v="1"/>
    <s v="GBP"/>
    <n v="1423138800"/>
    <n v="1421092725"/>
    <b v="0"/>
    <n v="25"/>
    <b v="1"/>
    <s v="theater/plays"/>
    <n v="1.0820000000000001"/>
    <n v="43.28"/>
    <s v="theater"/>
    <x v="6"/>
  </r>
  <r>
    <x v="0"/>
    <x v="0"/>
    <s v="USD"/>
    <n v="1458332412"/>
    <n v="1454448012"/>
    <b v="0"/>
    <n v="14"/>
    <b v="1"/>
    <s v="theater/plays"/>
    <n v="1.0780000000000001"/>
    <n v="77"/>
    <s v="theater"/>
    <x v="6"/>
  </r>
  <r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x v="0"/>
    <x v="0"/>
    <s v="USD"/>
    <n v="1468036800"/>
    <n v="1465607738"/>
    <b v="0"/>
    <n v="20"/>
    <b v="1"/>
    <s v="theater/plays"/>
    <n v="1.70625"/>
    <n v="68.25"/>
    <s v="theater"/>
    <x v="6"/>
  </r>
  <r>
    <x v="0"/>
    <x v="1"/>
    <s v="GBP"/>
    <n v="1427990071"/>
    <n v="1422809671"/>
    <b v="0"/>
    <n v="39"/>
    <b v="1"/>
    <s v="theater/plays"/>
    <n v="1.52"/>
    <n v="19.487179487179485"/>
    <s v="theater"/>
    <x v="6"/>
  </r>
  <r>
    <x v="0"/>
    <x v="0"/>
    <s v="USD"/>
    <n v="1429636927"/>
    <n v="1427304127"/>
    <b v="0"/>
    <n v="16"/>
    <b v="1"/>
    <s v="theater/plays"/>
    <n v="1.0123076923076924"/>
    <n v="41.125"/>
    <s v="theater"/>
    <x v="6"/>
  </r>
  <r>
    <x v="0"/>
    <x v="0"/>
    <s v="USD"/>
    <n v="1406087940"/>
    <n v="1404141626"/>
    <b v="0"/>
    <n v="37"/>
    <b v="1"/>
    <s v="theater/plays"/>
    <n v="1.532"/>
    <n v="41.405405405405403"/>
    <s v="theater"/>
    <x v="6"/>
  </r>
  <r>
    <x v="0"/>
    <x v="1"/>
    <s v="GBP"/>
    <n v="1471130956"/>
    <n v="1465946956"/>
    <b v="0"/>
    <n v="14"/>
    <b v="1"/>
    <s v="theater/plays"/>
    <n v="1.2833333333333334"/>
    <n v="27.5"/>
    <s v="theater"/>
    <x v="6"/>
  </r>
  <r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x v="0"/>
    <x v="0"/>
    <s v="USD"/>
    <n v="1476381627"/>
    <n v="1473789627"/>
    <b v="0"/>
    <n v="69"/>
    <b v="1"/>
    <s v="theater/plays"/>
    <n v="1.0065"/>
    <n v="145.86956521739131"/>
    <s v="theater"/>
    <x v="6"/>
  </r>
  <r>
    <x v="0"/>
    <x v="0"/>
    <s v="USD"/>
    <n v="1406876340"/>
    <n v="1404190567"/>
    <b v="0"/>
    <n v="16"/>
    <b v="1"/>
    <s v="theater/plays"/>
    <n v="1.913"/>
    <n v="358.6875"/>
    <s v="theater"/>
    <x v="6"/>
  </r>
  <r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x v="0"/>
    <x v="1"/>
    <s v="GBP"/>
    <n v="1463743860"/>
    <n v="1461151860"/>
    <b v="0"/>
    <n v="36"/>
    <b v="1"/>
    <s v="theater/plays"/>
    <n v="1.262"/>
    <n v="17.527777777777779"/>
    <s v="theater"/>
    <x v="6"/>
  </r>
  <r>
    <x v="0"/>
    <x v="1"/>
    <s v="GBP"/>
    <n v="1408106352"/>
    <n v="1406896752"/>
    <b v="0"/>
    <n v="19"/>
    <b v="1"/>
    <s v="theater/plays"/>
    <n v="1.9"/>
    <n v="50"/>
    <s v="theater"/>
    <x v="6"/>
  </r>
  <r>
    <x v="0"/>
    <x v="0"/>
    <s v="USD"/>
    <n v="1477710000"/>
    <n v="1475248279"/>
    <b v="0"/>
    <n v="12"/>
    <b v="1"/>
    <s v="theater/plays"/>
    <n v="1.39"/>
    <n v="57.916666666666664"/>
    <s v="theater"/>
    <x v="6"/>
  </r>
  <r>
    <x v="0"/>
    <x v="0"/>
    <s v="USD"/>
    <n v="1436551200"/>
    <n v="1435181628"/>
    <b v="0"/>
    <n v="17"/>
    <b v="1"/>
    <s v="theater/plays"/>
    <n v="2.02"/>
    <n v="29.705882352941178"/>
    <s v="theater"/>
    <x v="6"/>
  </r>
  <r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x v="0"/>
    <x v="0"/>
    <s v="USD"/>
    <n v="1471921637"/>
    <n v="1469329637"/>
    <b v="0"/>
    <n v="93"/>
    <b v="1"/>
    <s v="theater/plays"/>
    <n v="1.023236"/>
    <n v="55.012688172043013"/>
    <s v="theater"/>
    <x v="6"/>
  </r>
  <r>
    <x v="0"/>
    <x v="1"/>
    <s v="GBP"/>
    <n v="1439136000"/>
    <n v="1436972472"/>
    <b v="0"/>
    <n v="36"/>
    <b v="1"/>
    <s v="theater/plays"/>
    <n v="1.03"/>
    <n v="57.222222222222221"/>
    <s v="theater"/>
    <x v="6"/>
  </r>
  <r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x v="0"/>
    <x v="0"/>
    <s v="USD"/>
    <n v="1426864032"/>
    <n v="1424275632"/>
    <b v="0"/>
    <n v="47"/>
    <b v="1"/>
    <s v="theater/plays"/>
    <n v="1.01"/>
    <n v="64.468085106382972"/>
    <s v="theater"/>
    <x v="6"/>
  </r>
  <r>
    <x v="0"/>
    <x v="0"/>
    <s v="USD"/>
    <n v="1474426800"/>
    <n v="1471976529"/>
    <b v="0"/>
    <n v="17"/>
    <b v="1"/>
    <s v="theater/plays"/>
    <n v="1.2178"/>
    <n v="716.35294117647061"/>
    <s v="theater"/>
    <x v="6"/>
  </r>
  <r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x v="0"/>
    <x v="0"/>
    <s v="USD"/>
    <n v="1468618680"/>
    <n v="1465345902"/>
    <b v="0"/>
    <n v="9"/>
    <b v="1"/>
    <s v="theater/plays"/>
    <n v="1.5"/>
    <n v="41.666666666666664"/>
    <s v="theater"/>
    <x v="6"/>
  </r>
  <r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x v="0"/>
    <x v="0"/>
    <s v="USD"/>
    <n v="1415253540"/>
    <n v="1413432331"/>
    <b v="0"/>
    <n v="23"/>
    <b v="1"/>
    <s v="theater/plays"/>
    <n v="1.0205"/>
    <n v="88.739130434782609"/>
    <s v="theater"/>
    <x v="6"/>
  </r>
  <r>
    <x v="0"/>
    <x v="0"/>
    <s v="USD"/>
    <n v="1426883220"/>
    <n v="1425067296"/>
    <b v="0"/>
    <n v="33"/>
    <b v="1"/>
    <s v="theater/plays"/>
    <n v="1"/>
    <n v="148.4848484848485"/>
    <s v="theater"/>
    <x v="6"/>
  </r>
  <r>
    <x v="0"/>
    <x v="1"/>
    <s v="GBP"/>
    <n v="1469016131"/>
    <n v="1466424131"/>
    <b v="0"/>
    <n v="39"/>
    <b v="1"/>
    <s v="theater/plays"/>
    <n v="1.01"/>
    <n v="51.794871794871796"/>
    <s v="theater"/>
    <x v="6"/>
  </r>
  <r>
    <x v="0"/>
    <x v="1"/>
    <s v="GBP"/>
    <n v="1414972800"/>
    <n v="1412629704"/>
    <b v="0"/>
    <n v="17"/>
    <b v="1"/>
    <s v="theater/plays"/>
    <n v="1.1333333333333333"/>
    <n v="20"/>
    <s v="theater"/>
    <x v="6"/>
  </r>
  <r>
    <x v="0"/>
    <x v="0"/>
    <s v="USD"/>
    <n v="1414378800"/>
    <n v="1412836990"/>
    <b v="0"/>
    <n v="6"/>
    <b v="1"/>
    <s v="theater/plays"/>
    <n v="1.04"/>
    <n v="52"/>
    <s v="theater"/>
    <x v="6"/>
  </r>
  <r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x v="0"/>
    <x v="1"/>
    <s v="GBP"/>
    <n v="1403382680"/>
    <n v="1400790680"/>
    <b v="0"/>
    <n v="56"/>
    <b v="1"/>
    <s v="theater/plays"/>
    <n v="1.2786666666666666"/>
    <n v="34.25"/>
    <s v="theater"/>
    <x v="6"/>
  </r>
  <r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x v="0"/>
    <x v="1"/>
    <s v="GBP"/>
    <n v="1404671466"/>
    <n v="1402079466"/>
    <b v="0"/>
    <n v="80"/>
    <b v="1"/>
    <s v="theater/plays"/>
    <n v="1.3833333333333333"/>
    <n v="51.875"/>
    <s v="theater"/>
    <x v="6"/>
  </r>
  <r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x v="0"/>
    <x v="0"/>
    <s v="USD"/>
    <n v="1433314740"/>
    <n v="1430600401"/>
    <b v="0"/>
    <n v="56"/>
    <b v="1"/>
    <s v="theater/plays"/>
    <n v="1.552"/>
    <n v="83.142857142857139"/>
    <s v="theater"/>
    <x v="6"/>
  </r>
  <r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x v="0"/>
    <x v="0"/>
    <s v="USD"/>
    <n v="1429286400"/>
    <n v="1427221560"/>
    <b v="0"/>
    <n v="29"/>
    <b v="1"/>
    <s v="theater/plays"/>
    <n v="1.212"/>
    <n v="125.37931034482759"/>
    <s v="theater"/>
    <x v="6"/>
  </r>
  <r>
    <x v="0"/>
    <x v="1"/>
    <s v="GBP"/>
    <n v="1400965200"/>
    <n v="1398352531"/>
    <b v="0"/>
    <n v="72"/>
    <b v="1"/>
    <s v="theater/plays"/>
    <n v="1.127"/>
    <n v="78.263888888888886"/>
    <s v="theater"/>
    <x v="6"/>
  </r>
  <r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x v="0"/>
    <x v="0"/>
    <s v="USD"/>
    <n v="1408252260"/>
    <n v="1406580436"/>
    <b v="0"/>
    <n v="29"/>
    <b v="1"/>
    <s v="theater/plays"/>
    <n v="1"/>
    <n v="51.724137931034484"/>
    <s v="theater"/>
    <x v="6"/>
  </r>
  <r>
    <x v="0"/>
    <x v="0"/>
    <s v="USD"/>
    <n v="1480140000"/>
    <n v="1479186575"/>
    <b v="0"/>
    <n v="13"/>
    <b v="1"/>
    <s v="theater/plays"/>
    <n v="1"/>
    <n v="30.76923076923077"/>
    <s v="theater"/>
    <x v="6"/>
  </r>
  <r>
    <x v="0"/>
    <x v="5"/>
    <s v="CAD"/>
    <n v="1414862280"/>
    <n v="1412360309"/>
    <b v="0"/>
    <n v="72"/>
    <b v="1"/>
    <s v="theater/plays"/>
    <n v="1.0686"/>
    <n v="74.208333333333329"/>
    <s v="theater"/>
    <x v="6"/>
  </r>
  <r>
    <x v="0"/>
    <x v="0"/>
    <s v="USD"/>
    <n v="1473625166"/>
    <n v="1470169166"/>
    <b v="0"/>
    <n v="78"/>
    <b v="1"/>
    <s v="theater/plays"/>
    <n v="1.244"/>
    <n v="47.846153846153847"/>
    <s v="theater"/>
    <x v="6"/>
  </r>
  <r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x v="0"/>
    <x v="0"/>
    <s v="USD"/>
    <n v="1458100740"/>
    <n v="1456862924"/>
    <b v="0"/>
    <n v="31"/>
    <b v="1"/>
    <s v="theater/plays"/>
    <n v="1.054"/>
    <n v="136"/>
    <s v="theater"/>
    <x v="6"/>
  </r>
  <r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x v="0"/>
    <x v="0"/>
    <s v="USD"/>
    <n v="1447959491"/>
    <n v="1445363891"/>
    <b v="0"/>
    <n v="8"/>
    <b v="1"/>
    <s v="theater/plays"/>
    <n v="1"/>
    <n v="125"/>
    <s v="theater"/>
    <x v="6"/>
  </r>
  <r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x v="0"/>
    <x v="0"/>
    <s v="USD"/>
    <n v="1408815440"/>
    <n v="1404927440"/>
    <b v="0"/>
    <n v="29"/>
    <b v="1"/>
    <s v="theater/plays"/>
    <n v="1.0149999999999999"/>
    <n v="105"/>
    <s v="theater"/>
    <x v="6"/>
  </r>
  <r>
    <x v="0"/>
    <x v="0"/>
    <s v="USD"/>
    <n v="1464732537"/>
    <n v="1462140537"/>
    <b v="0"/>
    <n v="72"/>
    <b v="1"/>
    <s v="theater/plays"/>
    <n v="1.044"/>
    <n v="145"/>
    <s v="theater"/>
    <x v="6"/>
  </r>
  <r>
    <x v="0"/>
    <x v="1"/>
    <s v="GBP"/>
    <n v="1462914000"/>
    <n v="1460914253"/>
    <b v="0"/>
    <n v="15"/>
    <b v="1"/>
    <s v="theater/plays"/>
    <n v="1.8"/>
    <n v="12"/>
    <s v="theater"/>
    <x v="6"/>
  </r>
  <r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x v="0"/>
    <x v="1"/>
    <s v="GBP"/>
    <n v="1415385000"/>
    <n v="1413406695"/>
    <b v="0"/>
    <n v="19"/>
    <b v="1"/>
    <s v="theater/plays"/>
    <n v="1.012"/>
    <n v="79.89473684210526"/>
    <s v="theater"/>
    <x v="6"/>
  </r>
  <r>
    <x v="0"/>
    <x v="1"/>
    <s v="GBP"/>
    <n v="1429789992"/>
    <n v="1424609592"/>
    <b v="0"/>
    <n v="17"/>
    <b v="1"/>
    <s v="theater/plays"/>
    <n v="1"/>
    <n v="58.823529411764703"/>
    <s v="theater"/>
    <x v="6"/>
  </r>
  <r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x v="0"/>
    <x v="0"/>
    <s v="USD"/>
    <n v="1422853140"/>
    <n v="1421439552"/>
    <b v="0"/>
    <n v="10"/>
    <b v="1"/>
    <s v="theater/plays"/>
    <n v="1.1000000000000001"/>
    <n v="55"/>
    <s v="theater"/>
    <x v="6"/>
  </r>
  <r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x v="0"/>
    <x v="0"/>
    <s v="USD"/>
    <n v="1410145200"/>
    <n v="1407197670"/>
    <b v="0"/>
    <n v="11"/>
    <b v="1"/>
    <s v="theater/plays"/>
    <n v="1"/>
    <n v="227.27272727272728"/>
    <s v="theater"/>
    <x v="6"/>
  </r>
  <r>
    <x v="0"/>
    <x v="1"/>
    <s v="GBP"/>
    <n v="1404471600"/>
    <n v="1401910634"/>
    <b v="0"/>
    <n v="13"/>
    <b v="1"/>
    <s v="theater/plays"/>
    <n v="1"/>
    <n v="307.69230769230768"/>
    <s v="theater"/>
    <x v="6"/>
  </r>
  <r>
    <x v="0"/>
    <x v="0"/>
    <s v="USD"/>
    <n v="1412259660"/>
    <n v="1410461299"/>
    <b v="0"/>
    <n v="33"/>
    <b v="1"/>
    <s v="theater/plays"/>
    <n v="1.10046"/>
    <n v="50.020909090909093"/>
    <s v="theater"/>
    <x v="6"/>
  </r>
  <r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x v="0"/>
    <x v="1"/>
    <s v="GBP"/>
    <n v="1442311560"/>
    <n v="1439924246"/>
    <b v="0"/>
    <n v="34"/>
    <b v="1"/>
    <s v="theater/plays"/>
    <n v="1"/>
    <n v="41.029411764705884"/>
    <s v="theater"/>
    <x v="6"/>
  </r>
  <r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x v="0"/>
    <x v="0"/>
    <s v="USD"/>
    <n v="1439136000"/>
    <n v="1438188106"/>
    <b v="0"/>
    <n v="7"/>
    <b v="1"/>
    <s v="theater/plays"/>
    <n v="1.06"/>
    <n v="75.714285714285708"/>
    <s v="theater"/>
    <x v="6"/>
  </r>
  <r>
    <x v="0"/>
    <x v="0"/>
    <s v="USD"/>
    <n v="1461823140"/>
    <n v="1459411371"/>
    <b v="0"/>
    <n v="34"/>
    <b v="1"/>
    <s v="theater/plays"/>
    <n v="1.02"/>
    <n v="99"/>
    <s v="theater"/>
    <x v="6"/>
  </r>
  <r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x v="0"/>
    <x v="0"/>
    <s v="USD"/>
    <n v="1436749200"/>
    <n v="1434997018"/>
    <b v="0"/>
    <n v="18"/>
    <b v="1"/>
    <s v="theater/plays"/>
    <n v="1.32"/>
    <n v="36.666666666666664"/>
    <s v="theater"/>
    <x v="6"/>
  </r>
  <r>
    <x v="0"/>
    <x v="1"/>
    <s v="GBP"/>
    <n v="1460318400"/>
    <n v="1457881057"/>
    <b v="0"/>
    <n v="22"/>
    <b v="1"/>
    <s v="theater/plays"/>
    <n v="1"/>
    <n v="125"/>
    <s v="theater"/>
    <x v="6"/>
  </r>
  <r>
    <x v="0"/>
    <x v="0"/>
    <s v="USD"/>
    <n v="1467301334"/>
    <n v="1464709334"/>
    <b v="0"/>
    <n v="26"/>
    <b v="1"/>
    <s v="theater/plays"/>
    <n v="1.28"/>
    <n v="49.230769230769234"/>
    <s v="theater"/>
    <x v="6"/>
  </r>
  <r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x v="0"/>
    <x v="0"/>
    <s v="USD"/>
    <n v="1447269367"/>
    <n v="1444673767"/>
    <b v="0"/>
    <n v="8"/>
    <b v="1"/>
    <s v="theater/plays"/>
    <n v="1.262"/>
    <n v="78.875"/>
    <s v="theater"/>
    <x v="6"/>
  </r>
  <r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x v="0"/>
    <x v="5"/>
    <s v="CAD"/>
    <n v="1416211140"/>
    <n v="1413016216"/>
    <b v="0"/>
    <n v="28"/>
    <b v="1"/>
    <s v="theater/plays"/>
    <n v="1.8044444444444445"/>
    <n v="43.5"/>
    <s v="theater"/>
    <x v="6"/>
  </r>
  <r>
    <x v="0"/>
    <x v="1"/>
    <s v="GBP"/>
    <n v="1471428340"/>
    <n v="1469009140"/>
    <b v="0"/>
    <n v="83"/>
    <b v="1"/>
    <s v="theater/plays"/>
    <n v="1.2845"/>
    <n v="30.951807228915662"/>
    <s v="theater"/>
    <x v="6"/>
  </r>
  <r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x v="0"/>
    <x v="1"/>
    <s v="GBP"/>
    <n v="1466899491"/>
    <n v="1464307491"/>
    <b v="0"/>
    <n v="8"/>
    <b v="1"/>
    <s v="theater/plays"/>
    <n v="1.23"/>
    <n v="46.125"/>
    <s v="theater"/>
    <x v="6"/>
  </r>
  <r>
    <x v="0"/>
    <x v="1"/>
    <s v="GBP"/>
    <n v="1441042275"/>
    <n v="1438882275"/>
    <b v="0"/>
    <n v="32"/>
    <b v="1"/>
    <s v="theater/plays"/>
    <n v="1.05"/>
    <n v="39.375"/>
    <s v="theater"/>
    <x v="6"/>
  </r>
  <r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x v="0"/>
    <x v="0"/>
    <s v="USD"/>
    <n v="1425758257"/>
    <n v="1423166257"/>
    <b v="0"/>
    <n v="24"/>
    <b v="1"/>
    <s v="theater/plays"/>
    <n v="1"/>
    <n v="104.16666666666667"/>
    <s v="theater"/>
    <x v="6"/>
  </r>
  <r>
    <x v="0"/>
    <x v="0"/>
    <s v="USD"/>
    <n v="1428780159"/>
    <n v="1426188159"/>
    <b v="0"/>
    <n v="8"/>
    <b v="1"/>
    <s v="theater/plays"/>
    <n v="1.004"/>
    <n v="31.375"/>
    <s v="theater"/>
    <x v="6"/>
  </r>
  <r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x v="0"/>
    <x v="1"/>
    <s v="GBP"/>
    <n v="1441358873"/>
    <n v="1438939673"/>
    <b v="0"/>
    <n v="42"/>
    <b v="1"/>
    <s v="theater/plays"/>
    <n v="1.02"/>
    <n v="24.285714285714285"/>
    <s v="theater"/>
    <x v="6"/>
  </r>
  <r>
    <x v="0"/>
    <x v="1"/>
    <s v="GBP"/>
    <n v="1462224398"/>
    <n v="1459632398"/>
    <b v="0"/>
    <n v="64"/>
    <b v="1"/>
    <s v="theater/plays"/>
    <n v="1.048"/>
    <n v="40.9375"/>
    <s v="theater"/>
    <x v="6"/>
  </r>
  <r>
    <x v="0"/>
    <x v="0"/>
    <s v="USD"/>
    <n v="1400796420"/>
    <n v="1398342170"/>
    <b v="0"/>
    <n v="25"/>
    <b v="1"/>
    <s v="theater/plays"/>
    <n v="1.0183333333333333"/>
    <n v="61.1"/>
    <s v="theater"/>
    <x v="6"/>
  </r>
  <r>
    <x v="0"/>
    <x v="1"/>
    <s v="GBP"/>
    <n v="1403964324"/>
    <n v="1401372324"/>
    <b v="0"/>
    <n v="20"/>
    <b v="1"/>
    <s v="theater/plays"/>
    <n v="1"/>
    <n v="38.65"/>
    <s v="theater"/>
    <x v="6"/>
  </r>
  <r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x v="0"/>
    <x v="13"/>
    <s v="EUR"/>
    <n v="1479382594"/>
    <n v="1476786994"/>
    <b v="0"/>
    <n v="14"/>
    <b v="1"/>
    <s v="theater/plays"/>
    <n v="1"/>
    <n v="171.42857142857142"/>
    <s v="theater"/>
    <x v="6"/>
  </r>
  <r>
    <x v="0"/>
    <x v="1"/>
    <s v="GBP"/>
    <n v="1408289724"/>
    <n v="1403105724"/>
    <b v="0"/>
    <n v="20"/>
    <b v="1"/>
    <s v="theater/plays"/>
    <n v="1.0045454545454546"/>
    <n v="110.5"/>
    <s v="theater"/>
    <x v="6"/>
  </r>
  <r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x v="0"/>
    <x v="1"/>
    <s v="GBP"/>
    <n v="1435352400"/>
    <n v="1431718575"/>
    <b v="0"/>
    <n v="22"/>
    <b v="1"/>
    <s v="theater/plays"/>
    <n v="1.44"/>
    <n v="22.90909090909091"/>
    <s v="theater"/>
    <x v="6"/>
  </r>
  <r>
    <x v="0"/>
    <x v="2"/>
    <s v="AUD"/>
    <n v="1438333080"/>
    <n v="1436408308"/>
    <b v="0"/>
    <n v="24"/>
    <b v="1"/>
    <s v="theater/plays"/>
    <n v="1.0349999999999999"/>
    <n v="43.125"/>
    <s v="theater"/>
    <x v="6"/>
  </r>
  <r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x v="0"/>
    <x v="0"/>
    <s v="USD"/>
    <n v="1438799760"/>
    <n v="1437236378"/>
    <b v="0"/>
    <n v="54"/>
    <b v="1"/>
    <s v="theater/plays"/>
    <n v="1.024"/>
    <n v="47.407407407407405"/>
    <s v="theater"/>
    <x v="6"/>
  </r>
  <r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x v="0"/>
    <x v="0"/>
    <s v="USD"/>
    <n v="1420009200"/>
    <n v="1417593483"/>
    <b v="0"/>
    <n v="26"/>
    <b v="1"/>
    <s v="theater/plays"/>
    <n v="1.1435"/>
    <n v="87.961538461538467"/>
    <s v="theater"/>
    <x v="6"/>
  </r>
  <r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x v="0"/>
    <x v="1"/>
    <s v="GBP"/>
    <n v="1434894082"/>
    <n v="1432302082"/>
    <b v="0"/>
    <n v="9"/>
    <b v="1"/>
    <s v="theater/plays"/>
    <n v="1"/>
    <n v="55.555555555555557"/>
    <s v="theater"/>
    <x v="6"/>
  </r>
  <r>
    <x v="0"/>
    <x v="1"/>
    <s v="GBP"/>
    <n v="1415440846"/>
    <n v="1412845246"/>
    <b v="0"/>
    <n v="78"/>
    <b v="1"/>
    <s v="theater/plays"/>
    <n v="1.028"/>
    <n v="39.53846153846154"/>
    <s v="theater"/>
    <x v="6"/>
  </r>
  <r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x v="0"/>
    <x v="0"/>
    <s v="USD"/>
    <n v="1480947054"/>
    <n v="1475759454"/>
    <b v="0"/>
    <n v="5"/>
    <b v="1"/>
    <s v="theater/plays"/>
    <n v="1"/>
    <n v="20"/>
    <s v="theater"/>
    <x v="6"/>
  </r>
  <r>
    <x v="0"/>
    <x v="0"/>
    <s v="USD"/>
    <n v="1430029680"/>
    <n v="1427741583"/>
    <b v="0"/>
    <n v="27"/>
    <b v="1"/>
    <s v="theater/plays"/>
    <n v="1.3"/>
    <n v="28.888888888888889"/>
    <s v="theater"/>
    <x v="6"/>
  </r>
  <r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x v="0"/>
    <x v="1"/>
    <s v="GBP"/>
    <n v="1459444656"/>
    <n v="1456856256"/>
    <b v="0"/>
    <n v="14"/>
    <b v="1"/>
    <s v="theater/plays"/>
    <n v="1"/>
    <n v="35.714285714285715"/>
    <s v="theater"/>
    <x v="6"/>
  </r>
  <r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x v="0"/>
    <x v="1"/>
    <s v="GBP"/>
    <n v="1406719110"/>
    <n v="1405509510"/>
    <b v="0"/>
    <n v="45"/>
    <b v="1"/>
    <s v="theater/plays"/>
    <n v="1"/>
    <n v="33.333333333333336"/>
    <s v="theater"/>
    <x v="6"/>
  </r>
  <r>
    <x v="0"/>
    <x v="0"/>
    <s v="USD"/>
    <n v="1459822682"/>
    <n v="1458613082"/>
    <b v="0"/>
    <n v="49"/>
    <b v="1"/>
    <s v="theater/plays"/>
    <n v="2.87"/>
    <n v="58.571428571428569"/>
    <s v="theater"/>
    <x v="6"/>
  </r>
  <r>
    <x v="0"/>
    <x v="0"/>
    <s v="USD"/>
    <n v="1460970805"/>
    <n v="1455790405"/>
    <b v="0"/>
    <n v="24"/>
    <b v="1"/>
    <s v="theater/plays"/>
    <n v="1.085"/>
    <n v="135.625"/>
    <s v="theater"/>
    <x v="6"/>
  </r>
  <r>
    <x v="0"/>
    <x v="1"/>
    <s v="GBP"/>
    <n v="1436772944"/>
    <n v="1434180944"/>
    <b v="0"/>
    <n v="112"/>
    <b v="1"/>
    <s v="theater/plays"/>
    <n v="1.155"/>
    <n v="30.9375"/>
    <s v="theater"/>
    <x v="6"/>
  </r>
  <r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x v="0"/>
    <x v="1"/>
    <s v="GBP"/>
    <n v="1467054000"/>
    <n v="1463144254"/>
    <b v="0"/>
    <n v="28"/>
    <b v="1"/>
    <s v="theater/plays"/>
    <n v="1.266"/>
    <n v="22.607142857142858"/>
    <s v="theater"/>
    <x v="6"/>
  </r>
  <r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x v="0"/>
    <x v="0"/>
    <s v="USD"/>
    <n v="1422075540"/>
    <n v="1419979544"/>
    <b v="0"/>
    <n v="18"/>
    <b v="1"/>
    <s v="theater/plays"/>
    <n v="1.75"/>
    <n v="68.055555555555557"/>
    <s v="theater"/>
    <x v="6"/>
  </r>
  <r>
    <x v="0"/>
    <x v="0"/>
    <s v="USD"/>
    <n v="1423630740"/>
    <n v="1418673307"/>
    <b v="0"/>
    <n v="35"/>
    <b v="1"/>
    <s v="theater/plays"/>
    <n v="1.2725"/>
    <n v="72.714285714285708"/>
    <s v="theater"/>
    <x v="6"/>
  </r>
  <r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x v="0"/>
    <x v="5"/>
    <s v="CAD"/>
    <n v="1409072982"/>
    <n v="1407258582"/>
    <b v="0"/>
    <n v="15"/>
    <b v="1"/>
    <s v="theater/plays"/>
    <n v="1.0772727272727274"/>
    <n v="79"/>
    <s v="theater"/>
    <x v="6"/>
  </r>
  <r>
    <x v="0"/>
    <x v="0"/>
    <s v="USD"/>
    <n v="1456984740"/>
    <n v="1455717790"/>
    <b v="0"/>
    <n v="33"/>
    <b v="1"/>
    <s v="theater/plays"/>
    <n v="1.026"/>
    <n v="77.727272727272734"/>
    <s v="theater"/>
    <x v="6"/>
  </r>
  <r>
    <x v="0"/>
    <x v="0"/>
    <s v="USD"/>
    <n v="1409720340"/>
    <n v="1408129822"/>
    <b v="0"/>
    <n v="27"/>
    <b v="1"/>
    <s v="theater/plays"/>
    <n v="1.101"/>
    <n v="40.777777777777779"/>
    <s v="theater"/>
    <x v="6"/>
  </r>
  <r>
    <x v="0"/>
    <x v="0"/>
    <s v="USD"/>
    <n v="1440892800"/>
    <n v="1438715077"/>
    <b v="0"/>
    <n v="17"/>
    <b v="1"/>
    <s v="theater/plays"/>
    <n v="2.02"/>
    <n v="59.411764705882355"/>
    <s v="theater"/>
    <x v="6"/>
  </r>
  <r>
    <x v="0"/>
    <x v="0"/>
    <s v="USD"/>
    <n v="1476390164"/>
    <n v="1473970964"/>
    <b v="0"/>
    <n v="4"/>
    <b v="1"/>
    <s v="theater/plays"/>
    <n v="1.3"/>
    <n v="3.25"/>
    <s v="theater"/>
    <x v="6"/>
  </r>
  <r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x v="0"/>
    <x v="1"/>
    <s v="GBP"/>
    <n v="1455390126"/>
    <n v="1452798126"/>
    <b v="0"/>
    <n v="15"/>
    <b v="1"/>
    <s v="theater/plays"/>
    <n v="1.84"/>
    <n v="30.666666666666668"/>
    <s v="theater"/>
    <x v="6"/>
  </r>
  <r>
    <x v="0"/>
    <x v="1"/>
    <s v="GBP"/>
    <n v="1471185057"/>
    <n v="1468593057"/>
    <b v="0"/>
    <n v="64"/>
    <b v="1"/>
    <s v="theater/plays"/>
    <n v="1.3026666666666666"/>
    <n v="61.0625"/>
    <s v="theater"/>
    <x v="6"/>
  </r>
  <r>
    <x v="0"/>
    <x v="1"/>
    <s v="GBP"/>
    <n v="1450137600"/>
    <n v="1448924882"/>
    <b v="0"/>
    <n v="20"/>
    <b v="1"/>
    <s v="theater/plays"/>
    <n v="1.0545454545454545"/>
    <n v="29"/>
    <s v="theater"/>
    <x v="6"/>
  </r>
  <r>
    <x v="0"/>
    <x v="1"/>
    <s v="GBP"/>
    <n v="1466172000"/>
    <n v="1463418090"/>
    <b v="0"/>
    <n v="27"/>
    <b v="1"/>
    <s v="theater/plays"/>
    <n v="1"/>
    <n v="29.62962962962963"/>
    <s v="theater"/>
    <x v="6"/>
  </r>
  <r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x v="0"/>
    <x v="1"/>
    <s v="GBP"/>
    <n v="1439806936"/>
    <n v="1437214936"/>
    <b v="0"/>
    <n v="31"/>
    <b v="1"/>
    <s v="theater/plays"/>
    <n v="1.623"/>
    <n v="52.354838709677416"/>
    <s v="theater"/>
    <x v="6"/>
  </r>
  <r>
    <x v="0"/>
    <x v="1"/>
    <s v="GBP"/>
    <n v="1428483201"/>
    <n v="1425891201"/>
    <b v="0"/>
    <n v="51"/>
    <b v="1"/>
    <s v="theater/plays"/>
    <n v="1.36"/>
    <n v="66.666666666666671"/>
    <s v="theater"/>
    <x v="6"/>
  </r>
  <r>
    <x v="0"/>
    <x v="5"/>
    <s v="CAD"/>
    <n v="1402334811"/>
    <n v="1401470811"/>
    <b v="0"/>
    <n v="57"/>
    <b v="1"/>
    <s v="theater/plays"/>
    <n v="1.444"/>
    <n v="126.66666666666667"/>
    <s v="theater"/>
    <x v="6"/>
  </r>
  <r>
    <x v="0"/>
    <x v="0"/>
    <s v="USD"/>
    <n v="1403964574"/>
    <n v="1401372574"/>
    <b v="0"/>
    <n v="20"/>
    <b v="1"/>
    <s v="theater/plays"/>
    <n v="1"/>
    <n v="62.5"/>
    <s v="theater"/>
    <x v="6"/>
  </r>
  <r>
    <x v="0"/>
    <x v="0"/>
    <s v="USD"/>
    <n v="1434675616"/>
    <n v="1432083616"/>
    <b v="0"/>
    <n v="71"/>
    <b v="1"/>
    <s v="theater/plays"/>
    <n v="1.008"/>
    <n v="35.492957746478872"/>
    <s v="theater"/>
    <x v="6"/>
  </r>
  <r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x v="0"/>
    <x v="1"/>
    <s v="GBP"/>
    <n v="1426801664"/>
    <n v="1424213264"/>
    <b v="0"/>
    <n v="45"/>
    <b v="1"/>
    <s v="theater/plays"/>
    <n v="1.248"/>
    <n v="69.333333333333329"/>
    <s v="theater"/>
    <x v="6"/>
  </r>
  <r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x v="0"/>
    <x v="1"/>
    <s v="GBP"/>
    <n v="1433343850"/>
    <n v="1430751850"/>
    <b v="0"/>
    <n v="56"/>
    <b v="1"/>
    <s v="theater/plays"/>
    <n v="1.01"/>
    <n v="36.071428571428569"/>
    <s v="theater"/>
    <x v="6"/>
  </r>
  <r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x v="0"/>
    <x v="0"/>
    <s v="USD"/>
    <n v="1411874580"/>
    <n v="1409030371"/>
    <b v="0"/>
    <n v="21"/>
    <b v="1"/>
    <s v="theater/plays"/>
    <n v="1.00099"/>
    <n v="47.666190476190479"/>
    <s v="theater"/>
    <x v="6"/>
  </r>
  <r>
    <x v="0"/>
    <x v="0"/>
    <s v="USD"/>
    <n v="1406358000"/>
    <n v="1404841270"/>
    <b v="0"/>
    <n v="34"/>
    <b v="1"/>
    <s v="theater/plays"/>
    <n v="1.2"/>
    <n v="88.235294117647058"/>
    <s v="theater"/>
    <x v="6"/>
  </r>
  <r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x v="0"/>
    <x v="0"/>
    <s v="USD"/>
    <n v="1463803140"/>
    <n v="1459446487"/>
    <b v="0"/>
    <n v="29"/>
    <b v="1"/>
    <s v="theater/plays"/>
    <n v="1"/>
    <n v="68.965517241379317"/>
    <s v="theater"/>
    <x v="6"/>
  </r>
  <r>
    <x v="2"/>
    <x v="0"/>
    <s v="USD"/>
    <n v="1450040396"/>
    <n v="1444852796"/>
    <b v="0"/>
    <n v="0"/>
    <b v="0"/>
    <s v="theater/musical"/>
    <n v="0"/>
    <e v="#DIV/0!"/>
    <s v="theater"/>
    <x v="40"/>
  </r>
  <r>
    <x v="2"/>
    <x v="0"/>
    <s v="USD"/>
    <n v="1462467600"/>
    <n v="1457403364"/>
    <b v="0"/>
    <n v="2"/>
    <b v="0"/>
    <s v="theater/musical"/>
    <n v="1.9999999999999999E-6"/>
    <n v="1"/>
    <s v="theater"/>
    <x v="40"/>
  </r>
  <r>
    <x v="2"/>
    <x v="1"/>
    <s v="GBP"/>
    <n v="1417295990"/>
    <n v="1414700390"/>
    <b v="0"/>
    <n v="1"/>
    <b v="0"/>
    <s v="theater/musical"/>
    <n v="3.3333333333333332E-4"/>
    <n v="1"/>
    <s v="theater"/>
    <x v="40"/>
  </r>
  <r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x v="2"/>
    <x v="1"/>
    <s v="GBP"/>
    <n v="1416781749"/>
    <n v="1415053749"/>
    <b v="0"/>
    <n v="1"/>
    <b v="0"/>
    <s v="theater/musical"/>
    <n v="0.2"/>
    <n v="100"/>
    <s v="theater"/>
    <x v="40"/>
  </r>
  <r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x v="2"/>
    <x v="0"/>
    <s v="USD"/>
    <n v="1461186676"/>
    <n v="1458594676"/>
    <b v="0"/>
    <n v="10"/>
    <b v="0"/>
    <s v="theater/musical"/>
    <n v="0.36457142857142855"/>
    <n v="127.6"/>
    <s v="theater"/>
    <x v="40"/>
  </r>
  <r>
    <x v="2"/>
    <x v="0"/>
    <s v="USD"/>
    <n v="1442248829"/>
    <n v="1439224829"/>
    <b v="0"/>
    <n v="0"/>
    <b v="0"/>
    <s v="theater/musical"/>
    <n v="0"/>
    <e v="#DIV/0!"/>
    <s v="theater"/>
    <x v="40"/>
  </r>
  <r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x v="2"/>
    <x v="5"/>
    <s v="CAD"/>
    <n v="1429456132"/>
    <n v="1424275732"/>
    <b v="0"/>
    <n v="2"/>
    <b v="0"/>
    <s v="theater/musical"/>
    <n v="6.545454545454546E-2"/>
    <n v="108"/>
    <s v="theater"/>
    <x v="40"/>
  </r>
  <r>
    <x v="2"/>
    <x v="0"/>
    <s v="USD"/>
    <n v="1475853060"/>
    <n v="1470672906"/>
    <b v="0"/>
    <n v="1"/>
    <b v="0"/>
    <s v="theater/musical"/>
    <n v="4.0000000000000003E-5"/>
    <n v="1"/>
    <s v="theater"/>
    <x v="40"/>
  </r>
  <r>
    <x v="2"/>
    <x v="0"/>
    <s v="USD"/>
    <n v="1431283530"/>
    <n v="1428691530"/>
    <b v="0"/>
    <n v="3"/>
    <b v="0"/>
    <s v="theater/musical"/>
    <n v="5.5E-2"/>
    <n v="18.333333333333332"/>
    <s v="theater"/>
    <x v="40"/>
  </r>
  <r>
    <x v="2"/>
    <x v="0"/>
    <s v="USD"/>
    <n v="1412485200"/>
    <n v="1410966179"/>
    <b v="0"/>
    <n v="0"/>
    <b v="0"/>
    <s v="theater/musical"/>
    <n v="0"/>
    <e v="#DIV/0!"/>
    <s v="theater"/>
    <x v="40"/>
  </r>
  <r>
    <x v="2"/>
    <x v="12"/>
    <s v="EUR"/>
    <n v="1448902800"/>
    <n v="1445369727"/>
    <b v="0"/>
    <n v="2"/>
    <b v="0"/>
    <s v="theater/musical"/>
    <n v="2.1428571428571429E-2"/>
    <n v="7.5"/>
    <s v="theater"/>
    <x v="40"/>
  </r>
  <r>
    <x v="2"/>
    <x v="0"/>
    <s v="USD"/>
    <n v="1447734439"/>
    <n v="1444274839"/>
    <b v="0"/>
    <n v="0"/>
    <b v="0"/>
    <s v="theater/musical"/>
    <n v="0"/>
    <e v="#DIV/0!"/>
    <s v="theater"/>
    <x v="40"/>
  </r>
  <r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x v="2"/>
    <x v="5"/>
    <s v="CAD"/>
    <n v="1479773838"/>
    <n v="1477178238"/>
    <b v="0"/>
    <n v="1"/>
    <b v="0"/>
    <s v="theater/musical"/>
    <n v="1E-3"/>
    <n v="1"/>
    <s v="theater"/>
    <x v="40"/>
  </r>
  <r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x v="2"/>
    <x v="1"/>
    <s v="GBP"/>
    <n v="1475258327"/>
    <n v="1471370327"/>
    <b v="0"/>
    <n v="2"/>
    <b v="0"/>
    <s v="theater/musical"/>
    <n v="0.06"/>
    <n v="15"/>
    <s v="theater"/>
    <x v="40"/>
  </r>
  <r>
    <x v="0"/>
    <x v="0"/>
    <s v="USD"/>
    <n v="1412492445"/>
    <n v="1409900445"/>
    <b v="0"/>
    <n v="73"/>
    <b v="1"/>
    <s v="theater/plays"/>
    <n v="1.003825"/>
    <n v="550.04109589041093"/>
    <s v="theater"/>
    <x v="6"/>
  </r>
  <r>
    <x v="0"/>
    <x v="5"/>
    <s v="CAD"/>
    <n v="1402938394"/>
    <n v="1400691994"/>
    <b v="0"/>
    <n v="8"/>
    <b v="1"/>
    <s v="theater/plays"/>
    <n v="1.04"/>
    <n v="97.5"/>
    <s v="theater"/>
    <x v="6"/>
  </r>
  <r>
    <x v="0"/>
    <x v="1"/>
    <s v="GBP"/>
    <n v="1454412584"/>
    <n v="1452598184"/>
    <b v="0"/>
    <n v="17"/>
    <b v="1"/>
    <s v="theater/plays"/>
    <n v="1"/>
    <n v="29.411764705882351"/>
    <s v="theater"/>
    <x v="6"/>
  </r>
  <r>
    <x v="0"/>
    <x v="0"/>
    <s v="USD"/>
    <n v="1407686340"/>
    <n v="1404833442"/>
    <b v="0"/>
    <n v="9"/>
    <b v="1"/>
    <s v="theater/plays"/>
    <n v="1.04"/>
    <n v="57.777777777777779"/>
    <s v="theater"/>
    <x v="6"/>
  </r>
  <r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x v="0"/>
    <x v="1"/>
    <s v="GBP"/>
    <n v="1459702800"/>
    <n v="1457690386"/>
    <b v="0"/>
    <n v="38"/>
    <b v="1"/>
    <s v="theater/plays"/>
    <n v="1.744"/>
    <n v="68.84210526315789"/>
    <s v="theater"/>
    <x v="6"/>
  </r>
  <r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x v="0"/>
    <x v="16"/>
    <s v="CHF"/>
    <n v="1485989940"/>
    <n v="1483393836"/>
    <b v="0"/>
    <n v="46"/>
    <b v="1"/>
    <s v="theater/plays"/>
    <n v="1.0582"/>
    <n v="115.02173913043478"/>
    <s v="theater"/>
    <x v="6"/>
  </r>
  <r>
    <x v="0"/>
    <x v="8"/>
    <s v="DKK"/>
    <n v="1464817320"/>
    <n v="1462806419"/>
    <b v="0"/>
    <n v="20"/>
    <b v="1"/>
    <s v="theater/plays"/>
    <n v="1.1074999999999999"/>
    <n v="110.75"/>
    <s v="theater"/>
    <x v="6"/>
  </r>
  <r>
    <x v="0"/>
    <x v="0"/>
    <s v="USD"/>
    <n v="1404273540"/>
    <n v="1400272580"/>
    <b v="0"/>
    <n v="20"/>
    <b v="1"/>
    <s v="theater/plays"/>
    <n v="1.0066666666666666"/>
    <n v="75.5"/>
    <s v="theater"/>
    <x v="6"/>
  </r>
  <r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x v="0"/>
    <x v="1"/>
    <s v="GBP"/>
    <n v="1419368925"/>
    <n v="1417208925"/>
    <b v="0"/>
    <n v="22"/>
    <b v="1"/>
    <s v="theater/plays"/>
    <n v="1"/>
    <n v="11.363636363636363"/>
    <s v="theater"/>
    <x v="6"/>
  </r>
  <r>
    <x v="0"/>
    <x v="0"/>
    <s v="USD"/>
    <n v="1460260800"/>
    <n v="1458336672"/>
    <b v="0"/>
    <n v="36"/>
    <b v="1"/>
    <s v="theater/plays"/>
    <n v="1.1100000000000001"/>
    <n v="92.5"/>
    <s v="theater"/>
    <x v="6"/>
  </r>
  <r>
    <x v="0"/>
    <x v="5"/>
    <s v="CAD"/>
    <n v="1427775414"/>
    <n v="1425187014"/>
    <b v="0"/>
    <n v="40"/>
    <b v="1"/>
    <s v="theater/plays"/>
    <n v="1.0142500000000001"/>
    <n v="202.85"/>
    <s v="theater"/>
    <x v="6"/>
  </r>
  <r>
    <x v="0"/>
    <x v="1"/>
    <s v="GBP"/>
    <n v="1482321030"/>
    <n v="1477133430"/>
    <b v="0"/>
    <n v="9"/>
    <b v="1"/>
    <s v="theater/plays"/>
    <n v="1.04"/>
    <n v="26"/>
    <s v="theater"/>
    <x v="6"/>
  </r>
  <r>
    <x v="0"/>
    <x v="0"/>
    <s v="USD"/>
    <n v="1466056689"/>
    <n v="1464847089"/>
    <b v="0"/>
    <n v="19"/>
    <b v="1"/>
    <s v="theater/plays"/>
    <n v="1.09375"/>
    <n v="46.05263157894737"/>
    <s v="theater"/>
    <x v="6"/>
  </r>
  <r>
    <x v="0"/>
    <x v="6"/>
    <s v="EUR"/>
    <n v="1446062040"/>
    <n v="1445109822"/>
    <b v="0"/>
    <n v="14"/>
    <b v="1"/>
    <s v="theater/plays"/>
    <n v="1.1516129032258065"/>
    <n v="51"/>
    <s v="theater"/>
    <x v="6"/>
  </r>
  <r>
    <x v="0"/>
    <x v="0"/>
    <s v="USD"/>
    <n v="1406185200"/>
    <n v="1404337382"/>
    <b v="0"/>
    <n v="38"/>
    <b v="1"/>
    <s v="theater/plays"/>
    <n v="1"/>
    <n v="31.578947368421051"/>
    <s v="theater"/>
    <x v="6"/>
  </r>
  <r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x v="0"/>
    <x v="0"/>
    <s v="USD"/>
    <n v="1405915140"/>
    <n v="1404140667"/>
    <b v="0"/>
    <n v="40"/>
    <b v="1"/>
    <s v="theater/plays"/>
    <n v="1.0085714285714287"/>
    <n v="88.25"/>
    <s v="theater"/>
    <x v="6"/>
  </r>
  <r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x v="0"/>
    <x v="1"/>
    <s v="GBP"/>
    <n v="1415191920"/>
    <n v="1412233497"/>
    <b v="0"/>
    <n v="114"/>
    <b v="1"/>
    <s v="theater/plays"/>
    <n v="1.13625"/>
    <n v="39.868421052631582"/>
    <s v="theater"/>
    <x v="6"/>
  </r>
  <r>
    <x v="0"/>
    <x v="12"/>
    <s v="EUR"/>
    <n v="1472936229"/>
    <n v="1467752229"/>
    <b v="0"/>
    <n v="31"/>
    <b v="1"/>
    <s v="theater/plays"/>
    <n v="1"/>
    <n v="145.16129032258064"/>
    <s v="theater"/>
    <x v="6"/>
  </r>
  <r>
    <x v="0"/>
    <x v="1"/>
    <s v="GBP"/>
    <n v="1463353200"/>
    <n v="1462285182"/>
    <b v="0"/>
    <n v="3"/>
    <b v="1"/>
    <s v="theater/plays"/>
    <n v="1.4"/>
    <n v="23.333333333333332"/>
    <s v="theater"/>
    <x v="6"/>
  </r>
  <r>
    <x v="0"/>
    <x v="0"/>
    <s v="USD"/>
    <n v="1410550484"/>
    <n v="1408995284"/>
    <b v="0"/>
    <n v="16"/>
    <b v="1"/>
    <s v="theater/plays"/>
    <n v="1.2875000000000001"/>
    <n v="64.375"/>
    <s v="theater"/>
    <x v="6"/>
  </r>
  <r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x v="0"/>
    <x v="0"/>
    <s v="USD"/>
    <n v="1404190740"/>
    <n v="1401214581"/>
    <b v="0"/>
    <n v="30"/>
    <b v="1"/>
    <s v="theater/plays"/>
    <n v="1.101"/>
    <n v="73.400000000000006"/>
    <s v="theater"/>
    <x v="6"/>
  </r>
  <r>
    <x v="0"/>
    <x v="0"/>
    <s v="USD"/>
    <n v="1475664834"/>
    <n v="1473850434"/>
    <b v="0"/>
    <n v="34"/>
    <b v="1"/>
    <s v="theater/plays"/>
    <n v="1.1276666666666666"/>
    <n v="99.5"/>
    <s v="theater"/>
    <x v="6"/>
  </r>
  <r>
    <x v="0"/>
    <x v="0"/>
    <s v="USD"/>
    <n v="1452872290"/>
    <n v="1452008290"/>
    <b v="0"/>
    <n v="18"/>
    <b v="1"/>
    <s v="theater/plays"/>
    <n v="1.119"/>
    <n v="62.166666666666664"/>
    <s v="theater"/>
    <x v="6"/>
  </r>
  <r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x v="0"/>
    <x v="0"/>
    <s v="USD"/>
    <n v="1403846055"/>
    <n v="1401254055"/>
    <b v="0"/>
    <n v="25"/>
    <b v="1"/>
    <s v="theater/plays"/>
    <n v="1.0024500000000001"/>
    <n v="200.49"/>
    <s v="theater"/>
    <x v="6"/>
  </r>
  <r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x v="0"/>
    <x v="0"/>
    <s v="USD"/>
    <n v="1417101683"/>
    <n v="1414506083"/>
    <b v="0"/>
    <n v="31"/>
    <b v="1"/>
    <s v="theater/plays"/>
    <n v="1.2"/>
    <n v="58.064516129032256"/>
    <s v="theater"/>
    <x v="6"/>
  </r>
  <r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x v="0"/>
    <x v="0"/>
    <s v="USD"/>
    <n v="1411084800"/>
    <n v="1410304179"/>
    <b v="0"/>
    <n v="17"/>
    <b v="1"/>
    <s v="theater/plays"/>
    <n v="1.26"/>
    <n v="74.117647058823536"/>
    <s v="theater"/>
    <x v="6"/>
  </r>
  <r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x v="0"/>
    <x v="0"/>
    <s v="USD"/>
    <n v="1421009610"/>
    <n v="1419281610"/>
    <b v="0"/>
    <n v="33"/>
    <b v="1"/>
    <s v="theater/plays"/>
    <n v="1.00125"/>
    <n v="121.36363636363636"/>
    <s v="theater"/>
    <x v="6"/>
  </r>
  <r>
    <x v="0"/>
    <x v="1"/>
    <s v="GBP"/>
    <n v="1423838916"/>
    <n v="1418654916"/>
    <b v="0"/>
    <n v="78"/>
    <b v="1"/>
    <s v="theater/plays"/>
    <n v="1.55"/>
    <n v="39.743589743589745"/>
    <s v="theater"/>
    <x v="6"/>
  </r>
  <r>
    <x v="0"/>
    <x v="1"/>
    <s v="GBP"/>
    <n v="1462878648"/>
    <n v="1461064248"/>
    <b v="0"/>
    <n v="30"/>
    <b v="1"/>
    <s v="theater/plays"/>
    <n v="1.08"/>
    <n v="72"/>
    <s v="theater"/>
    <x v="6"/>
  </r>
  <r>
    <x v="0"/>
    <x v="0"/>
    <s v="USD"/>
    <n v="1456946487"/>
    <n v="1454354487"/>
    <b v="0"/>
    <n v="136"/>
    <b v="1"/>
    <s v="theater/plays"/>
    <n v="1.1052"/>
    <n v="40.632352941176471"/>
    <s v="theater"/>
    <x v="6"/>
  </r>
  <r>
    <x v="0"/>
    <x v="0"/>
    <s v="USD"/>
    <n v="1413383216"/>
    <n v="1410791216"/>
    <b v="0"/>
    <n v="40"/>
    <b v="1"/>
    <s v="theater/plays"/>
    <n v="1.008"/>
    <n v="63"/>
    <s v="theater"/>
    <x v="6"/>
  </r>
  <r>
    <x v="0"/>
    <x v="0"/>
    <s v="USD"/>
    <n v="1412092800"/>
    <n v="1409493800"/>
    <b v="0"/>
    <n v="18"/>
    <b v="1"/>
    <s v="theater/plays"/>
    <n v="1.212"/>
    <n v="33.666666666666664"/>
    <s v="theater"/>
    <x v="6"/>
  </r>
  <r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x v="0"/>
    <x v="0"/>
    <s v="USD"/>
    <n v="1471071540"/>
    <n v="1467720388"/>
    <b v="0"/>
    <n v="30"/>
    <b v="1"/>
    <s v="theater/plays"/>
    <n v="1.2342857142857142"/>
    <n v="43.2"/>
    <s v="theater"/>
    <x v="6"/>
  </r>
  <r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x v="0"/>
    <x v="0"/>
    <s v="USD"/>
    <n v="1410558949"/>
    <n v="1409262949"/>
    <b v="0"/>
    <n v="13"/>
    <b v="1"/>
    <s v="theater/plays"/>
    <n v="1.2133333333333334"/>
    <n v="140"/>
    <s v="theater"/>
    <x v="6"/>
  </r>
  <r>
    <x v="0"/>
    <x v="0"/>
    <s v="USD"/>
    <n v="1469165160"/>
    <n v="1467335378"/>
    <b v="0"/>
    <n v="23"/>
    <b v="1"/>
    <s v="theater/plays"/>
    <n v="1.86"/>
    <n v="80.869565217391298"/>
    <s v="theater"/>
    <x v="6"/>
  </r>
  <r>
    <x v="0"/>
    <x v="0"/>
    <s v="USD"/>
    <n v="1404444286"/>
    <n v="1403234686"/>
    <b v="0"/>
    <n v="39"/>
    <b v="1"/>
    <s v="theater/plays"/>
    <n v="3"/>
    <n v="53.846153846153847"/>
    <s v="theater"/>
    <x v="6"/>
  </r>
  <r>
    <x v="0"/>
    <x v="1"/>
    <s v="GBP"/>
    <n v="1403715546"/>
    <n v="1401123546"/>
    <b v="0"/>
    <n v="35"/>
    <b v="1"/>
    <s v="theater/plays"/>
    <n v="1.0825"/>
    <n v="30.928571428571427"/>
    <s v="theater"/>
    <x v="6"/>
  </r>
  <r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x v="0"/>
    <x v="1"/>
    <s v="GBP"/>
    <n v="1431204449"/>
    <n v="1428526049"/>
    <b v="0"/>
    <n v="13"/>
    <b v="1"/>
    <s v="theater/plays"/>
    <n v="1.0075000000000001"/>
    <n v="310"/>
    <s v="theater"/>
    <x v="6"/>
  </r>
  <r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x v="0"/>
    <x v="1"/>
    <s v="GBP"/>
    <n v="1434994266"/>
    <n v="1432402266"/>
    <b v="0"/>
    <n v="4"/>
    <b v="1"/>
    <s v="theater/plays"/>
    <n v="2.1"/>
    <n v="105"/>
    <s v="theater"/>
    <x v="6"/>
  </r>
  <r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x v="0"/>
    <x v="0"/>
    <s v="USD"/>
    <n v="1415230084"/>
    <n v="1413412084"/>
    <b v="0"/>
    <n v="44"/>
    <b v="1"/>
    <s v="theater/plays"/>
    <n v="1.008"/>
    <n v="114.54545454545455"/>
    <s v="theater"/>
    <x v="6"/>
  </r>
  <r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x v="0"/>
    <x v="1"/>
    <s v="GBP"/>
    <n v="1455831000"/>
    <n v="1454366467"/>
    <b v="0"/>
    <n v="15"/>
    <b v="1"/>
    <s v="theater/plays"/>
    <n v="1.27"/>
    <n v="25.4"/>
    <s v="theater"/>
    <x v="6"/>
  </r>
  <r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x v="2"/>
    <x v="0"/>
    <s v="USD"/>
    <n v="1439828159"/>
    <n v="1437236159"/>
    <b v="0"/>
    <n v="1"/>
    <b v="0"/>
    <s v="theater/plays"/>
    <n v="0.1"/>
    <n v="100"/>
    <s v="theater"/>
    <x v="6"/>
  </r>
  <r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x v="2"/>
    <x v="9"/>
    <s v="EUR"/>
    <n v="1422100800"/>
    <n v="1416932133"/>
    <b v="0"/>
    <n v="4"/>
    <b v="0"/>
    <s v="theater/plays"/>
    <n v="0.15411764705882353"/>
    <n v="32.75"/>
    <s v="theater"/>
    <x v="6"/>
  </r>
  <r>
    <x v="2"/>
    <x v="0"/>
    <s v="USD"/>
    <n v="1429396200"/>
    <n v="1428539708"/>
    <b v="0"/>
    <n v="0"/>
    <b v="0"/>
    <s v="theater/plays"/>
    <n v="0"/>
    <e v="#DIV/0!"/>
    <s v="theater"/>
    <x v="6"/>
  </r>
  <r>
    <x v="2"/>
    <x v="0"/>
    <s v="USD"/>
    <n v="1432589896"/>
    <n v="1427405896"/>
    <b v="0"/>
    <n v="7"/>
    <b v="0"/>
    <s v="theater/plays"/>
    <n v="0.28466666666666668"/>
    <n v="61"/>
    <s v="theater"/>
    <x v="6"/>
  </r>
  <r>
    <x v="2"/>
    <x v="1"/>
    <s v="GBP"/>
    <n v="1432831089"/>
    <n v="1430239089"/>
    <b v="0"/>
    <n v="2"/>
    <b v="0"/>
    <s v="theater/plays"/>
    <n v="0.13333333333333333"/>
    <n v="10"/>
    <s v="theater"/>
    <x v="6"/>
  </r>
  <r>
    <x v="2"/>
    <x v="1"/>
    <s v="GBP"/>
    <n v="1427133600"/>
    <n v="1423847093"/>
    <b v="0"/>
    <n v="1"/>
    <b v="0"/>
    <s v="theater/plays"/>
    <n v="6.6666666666666671E-3"/>
    <n v="10"/>
    <s v="theater"/>
    <x v="6"/>
  </r>
  <r>
    <x v="2"/>
    <x v="0"/>
    <s v="USD"/>
    <n v="1447311540"/>
    <n v="1445358903"/>
    <b v="0"/>
    <n v="4"/>
    <b v="0"/>
    <s v="theater/plays"/>
    <n v="0.21428571428571427"/>
    <n v="37.5"/>
    <s v="theater"/>
    <x v="6"/>
  </r>
  <r>
    <x v="2"/>
    <x v="1"/>
    <s v="GBP"/>
    <n v="1405461600"/>
    <n v="1403562705"/>
    <b v="0"/>
    <n v="6"/>
    <b v="0"/>
    <s v="theater/plays"/>
    <n v="0.18"/>
    <n v="45"/>
    <s v="theater"/>
    <x v="6"/>
  </r>
  <r>
    <x v="2"/>
    <x v="1"/>
    <s v="GBP"/>
    <n v="1468752468"/>
    <n v="1467024468"/>
    <b v="0"/>
    <n v="8"/>
    <b v="0"/>
    <s v="theater/plays"/>
    <n v="0.20125000000000001"/>
    <n v="100.625"/>
    <s v="theater"/>
    <x v="6"/>
  </r>
  <r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x v="2"/>
    <x v="0"/>
    <s v="USD"/>
    <n v="1450389950"/>
    <n v="1447797950"/>
    <b v="0"/>
    <n v="0"/>
    <b v="0"/>
    <s v="theater/plays"/>
    <n v="0"/>
    <e v="#DIV/0!"/>
    <s v="theater"/>
    <x v="6"/>
  </r>
  <r>
    <x v="2"/>
    <x v="0"/>
    <s v="USD"/>
    <n v="1409980144"/>
    <n v="1407388144"/>
    <b v="0"/>
    <n v="4"/>
    <b v="0"/>
    <s v="theater/plays"/>
    <n v="0.02"/>
    <n v="25"/>
    <s v="theater"/>
    <x v="6"/>
  </r>
  <r>
    <x v="2"/>
    <x v="0"/>
    <s v="USD"/>
    <n v="1404406964"/>
    <n v="1401814964"/>
    <b v="0"/>
    <n v="0"/>
    <b v="0"/>
    <s v="theater/plays"/>
    <n v="0"/>
    <e v="#DIV/0!"/>
    <s v="theater"/>
    <x v="6"/>
  </r>
  <r>
    <x v="2"/>
    <x v="0"/>
    <s v="USD"/>
    <n v="1404532740"/>
    <n v="1401823952"/>
    <b v="0"/>
    <n v="0"/>
    <b v="0"/>
    <s v="theater/plays"/>
    <n v="0"/>
    <e v="#DIV/0!"/>
    <s v="theater"/>
    <x v="6"/>
  </r>
  <r>
    <x v="2"/>
    <x v="0"/>
    <s v="USD"/>
    <n v="1407689102"/>
    <n v="1405097102"/>
    <b v="0"/>
    <n v="1"/>
    <b v="0"/>
    <s v="theater/plays"/>
    <n v="0.1"/>
    <n v="10"/>
    <s v="theater"/>
    <x v="6"/>
  </r>
  <r>
    <x v="2"/>
    <x v="0"/>
    <s v="USD"/>
    <n v="1475918439"/>
    <n v="1473326439"/>
    <b v="0"/>
    <n v="1"/>
    <b v="0"/>
    <s v="theater/plays"/>
    <n v="2.3764705882352941E-2"/>
    <n v="202"/>
    <s v="theater"/>
    <x v="6"/>
  </r>
  <r>
    <x v="2"/>
    <x v="1"/>
    <s v="GBP"/>
    <n v="1436137140"/>
    <n v="1433833896"/>
    <b v="0"/>
    <n v="1"/>
    <b v="0"/>
    <s v="theater/plays"/>
    <n v="0.01"/>
    <n v="25"/>
    <s v="theater"/>
    <x v="6"/>
  </r>
  <r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x v="0"/>
    <x v="0"/>
    <s v="USD"/>
    <n v="1461902340"/>
    <n v="1459220588"/>
    <b v="0"/>
    <n v="7"/>
    <b v="1"/>
    <s v="theater/musical"/>
    <n v="1.05"/>
    <n v="75"/>
    <s v="theater"/>
    <x v="40"/>
  </r>
  <r>
    <x v="0"/>
    <x v="0"/>
    <s v="USD"/>
    <n v="1423555140"/>
    <n v="1421105608"/>
    <b v="0"/>
    <n v="28"/>
    <b v="1"/>
    <s v="theater/musical"/>
    <n v="1.0044999999999999"/>
    <n v="215.25"/>
    <s v="theater"/>
    <x v="40"/>
  </r>
  <r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x v="0"/>
    <x v="0"/>
    <s v="USD"/>
    <n v="1406350740"/>
    <n v="1403125737"/>
    <b v="0"/>
    <n v="27"/>
    <b v="1"/>
    <s v="theater/musical"/>
    <n v="1.2"/>
    <n v="111.11111111111111"/>
    <s v="theater"/>
    <x v="40"/>
  </r>
  <r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x v="0"/>
    <x v="1"/>
    <s v="GBP"/>
    <n v="1439247600"/>
    <n v="1434625937"/>
    <b v="0"/>
    <n v="3"/>
    <b v="1"/>
    <s v="theater/musical"/>
    <n v="1"/>
    <n v="166.66666666666666"/>
    <s v="theater"/>
    <x v="40"/>
  </r>
  <r>
    <x v="0"/>
    <x v="1"/>
    <s v="GBP"/>
    <n v="1438543889"/>
    <n v="1436383889"/>
    <b v="0"/>
    <n v="28"/>
    <b v="1"/>
    <s v="theater/musical"/>
    <n v="1.0624"/>
    <n v="47.428571428571431"/>
    <s v="theater"/>
    <x v="40"/>
  </r>
  <r>
    <x v="0"/>
    <x v="0"/>
    <s v="USD"/>
    <n v="1427907626"/>
    <n v="1425319226"/>
    <b v="0"/>
    <n v="77"/>
    <b v="1"/>
    <s v="theater/musical"/>
    <n v="1"/>
    <n v="64.935064935064929"/>
    <s v="theater"/>
    <x v="40"/>
  </r>
  <r>
    <x v="0"/>
    <x v="0"/>
    <s v="USD"/>
    <n v="1464482160"/>
    <n v="1462824832"/>
    <b v="0"/>
    <n v="27"/>
    <b v="1"/>
    <s v="theater/musical"/>
    <n v="1"/>
    <n v="55.555555555555557"/>
    <s v="theater"/>
    <x v="40"/>
  </r>
  <r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x v="0"/>
    <x v="0"/>
    <s v="USD"/>
    <n v="1425185940"/>
    <n v="1423960097"/>
    <b v="0"/>
    <n v="56"/>
    <b v="1"/>
    <s v="theater/musical"/>
    <n v="1.1675"/>
    <n v="41.696428571428569"/>
    <s v="theater"/>
    <x v="40"/>
  </r>
  <r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x v="0"/>
    <x v="0"/>
    <s v="USD"/>
    <n v="1460730079"/>
    <n v="1458138079"/>
    <b v="0"/>
    <n v="15"/>
    <b v="1"/>
    <s v="theater/musical"/>
    <n v="1"/>
    <n v="73.333333333333329"/>
    <s v="theater"/>
    <x v="40"/>
  </r>
  <r>
    <x v="0"/>
    <x v="1"/>
    <s v="GBP"/>
    <n v="1434234010"/>
    <n v="1431642010"/>
    <b v="0"/>
    <n v="20"/>
    <b v="1"/>
    <s v="theater/musical"/>
    <n v="1"/>
    <n v="100"/>
    <s v="theater"/>
    <x v="40"/>
  </r>
  <r>
    <x v="0"/>
    <x v="0"/>
    <s v="USD"/>
    <n v="1463529600"/>
    <n v="1462307652"/>
    <b v="0"/>
    <n v="38"/>
    <b v="1"/>
    <s v="theater/musical"/>
    <n v="1.46"/>
    <n v="38.421052631578945"/>
    <s v="theater"/>
    <x v="40"/>
  </r>
  <r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x v="0"/>
    <x v="5"/>
    <s v="CAD"/>
    <n v="1428606055"/>
    <n v="1427223655"/>
    <b v="0"/>
    <n v="25"/>
    <b v="1"/>
    <s v="theater/musical"/>
    <n v="1"/>
    <n v="100"/>
    <s v="theater"/>
    <x v="40"/>
  </r>
  <r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x v="0"/>
    <x v="0"/>
    <s v="USD"/>
    <n v="1436817960"/>
    <n v="1433999785"/>
    <b v="0"/>
    <n v="30"/>
    <b v="1"/>
    <s v="theater/musical"/>
    <n v="1.2"/>
    <n v="100"/>
    <s v="theater"/>
    <x v="40"/>
  </r>
  <r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x v="0"/>
    <x v="5"/>
    <s v="CAD"/>
    <n v="1468193532"/>
    <n v="1465601532"/>
    <b v="0"/>
    <n v="10"/>
    <b v="1"/>
    <s v="theater/musical"/>
    <n v="1.1499999999999999"/>
    <n v="115"/>
    <s v="theater"/>
    <x v="40"/>
  </r>
  <r>
    <x v="0"/>
    <x v="1"/>
    <s v="GBP"/>
    <n v="1470132180"/>
    <n v="1467040769"/>
    <b v="0"/>
    <n v="30"/>
    <b v="1"/>
    <s v="theater/musical"/>
    <n v="1.5075000000000001"/>
    <n v="100.5"/>
    <s v="theater"/>
    <x v="40"/>
  </r>
  <r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x v="0"/>
    <x v="0"/>
    <s v="USD"/>
    <n v="1436587140"/>
    <n v="1434113406"/>
    <b v="0"/>
    <n v="10"/>
    <b v="1"/>
    <s v="theater/musical"/>
    <n v="1.0028571428571429"/>
    <n v="35.1"/>
    <s v="theater"/>
    <x v="40"/>
  </r>
  <r>
    <x v="2"/>
    <x v="0"/>
    <s v="USD"/>
    <n v="1450887480"/>
    <n v="1448469719"/>
    <b v="0"/>
    <n v="1"/>
    <b v="0"/>
    <s v="theater/musical"/>
    <n v="6.6666666666666671E-3"/>
    <n v="500"/>
    <s v="theater"/>
    <x v="40"/>
  </r>
  <r>
    <x v="2"/>
    <x v="1"/>
    <s v="GBP"/>
    <n v="1434395418"/>
    <n v="1431630618"/>
    <b v="0"/>
    <n v="4"/>
    <b v="0"/>
    <s v="theater/musical"/>
    <n v="3.267605633802817E-2"/>
    <n v="29"/>
    <s v="theater"/>
    <x v="40"/>
  </r>
  <r>
    <x v="2"/>
    <x v="0"/>
    <s v="USD"/>
    <n v="1479834023"/>
    <n v="1477238423"/>
    <b v="0"/>
    <n v="0"/>
    <b v="0"/>
    <s v="theater/musical"/>
    <n v="0"/>
    <e v="#DIV/0!"/>
    <s v="theater"/>
    <x v="40"/>
  </r>
  <r>
    <x v="2"/>
    <x v="0"/>
    <s v="USD"/>
    <n v="1404664592"/>
    <n v="1399480592"/>
    <b v="0"/>
    <n v="0"/>
    <b v="0"/>
    <s v="theater/musical"/>
    <n v="0"/>
    <e v="#DIV/0!"/>
    <s v="theater"/>
    <x v="40"/>
  </r>
  <r>
    <x v="2"/>
    <x v="0"/>
    <s v="USD"/>
    <n v="1436957022"/>
    <n v="1434365022"/>
    <b v="0"/>
    <n v="2"/>
    <b v="0"/>
    <s v="theater/musical"/>
    <n v="2.8E-3"/>
    <n v="17.5"/>
    <s v="theater"/>
    <x v="40"/>
  </r>
  <r>
    <x v="2"/>
    <x v="0"/>
    <s v="USD"/>
    <n v="1418769129"/>
    <n v="1416954729"/>
    <b v="0"/>
    <n v="24"/>
    <b v="0"/>
    <s v="theater/musical"/>
    <n v="0.59657142857142853"/>
    <n v="174"/>
    <s v="theater"/>
    <x v="40"/>
  </r>
  <r>
    <x v="2"/>
    <x v="1"/>
    <s v="GBP"/>
    <n v="1433685354"/>
    <n v="1431093354"/>
    <b v="0"/>
    <n v="1"/>
    <b v="0"/>
    <s v="theater/musical"/>
    <n v="0.01"/>
    <n v="50"/>
    <s v="theater"/>
    <x v="40"/>
  </r>
  <r>
    <x v="2"/>
    <x v="1"/>
    <s v="GBP"/>
    <n v="1440801000"/>
    <n v="1437042490"/>
    <b v="0"/>
    <n v="2"/>
    <b v="0"/>
    <s v="theater/musical"/>
    <n v="1.6666666666666666E-2"/>
    <n v="5"/>
    <s v="theater"/>
    <x v="40"/>
  </r>
  <r>
    <x v="2"/>
    <x v="0"/>
    <s v="USD"/>
    <n v="1484354556"/>
    <n v="1479170556"/>
    <b v="0"/>
    <n v="1"/>
    <b v="0"/>
    <s v="theater/musical"/>
    <n v="4.4444444444444447E-5"/>
    <n v="1"/>
    <s v="theater"/>
    <x v="40"/>
  </r>
  <r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x v="2"/>
    <x v="0"/>
    <s v="USD"/>
    <n v="1407691248"/>
    <n v="1405099248"/>
    <b v="0"/>
    <n v="5"/>
    <b v="0"/>
    <s v="theater/musical"/>
    <n v="1.4642857142857143E-2"/>
    <n v="205"/>
    <s v="theater"/>
    <x v="40"/>
  </r>
  <r>
    <x v="2"/>
    <x v="0"/>
    <s v="USD"/>
    <n v="1457734843"/>
    <n v="1455142843"/>
    <b v="0"/>
    <n v="4"/>
    <b v="0"/>
    <s v="theater/musical"/>
    <n v="4.02E-2"/>
    <n v="100.5"/>
    <s v="theater"/>
    <x v="40"/>
  </r>
  <r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x v="2"/>
    <x v="0"/>
    <s v="USD"/>
    <n v="1445482906"/>
    <n v="1442890906"/>
    <b v="0"/>
    <n v="0"/>
    <b v="0"/>
    <s v="theater/musical"/>
    <n v="0"/>
    <e v="#DIV/0!"/>
    <s v="theater"/>
    <x v="40"/>
  </r>
  <r>
    <x v="2"/>
    <x v="0"/>
    <s v="USD"/>
    <n v="1457133568"/>
    <n v="1454541568"/>
    <b v="0"/>
    <n v="40"/>
    <b v="0"/>
    <s v="theater/musical"/>
    <n v="0.19650000000000001"/>
    <n v="58.95"/>
    <s v="theater"/>
    <x v="40"/>
  </r>
  <r>
    <x v="2"/>
    <x v="0"/>
    <s v="USD"/>
    <n v="1469948400"/>
    <n v="1465172024"/>
    <b v="0"/>
    <n v="0"/>
    <b v="0"/>
    <s v="theater/musical"/>
    <n v="0"/>
    <e v="#DIV/0!"/>
    <s v="theater"/>
    <x v="40"/>
  </r>
  <r>
    <x v="2"/>
    <x v="0"/>
    <s v="USD"/>
    <n v="1411852640"/>
    <n v="1406668640"/>
    <b v="0"/>
    <n v="2"/>
    <b v="0"/>
    <s v="theater/musical"/>
    <n v="2.0000000000000002E-5"/>
    <n v="1.5"/>
    <s v="theater"/>
    <x v="40"/>
  </r>
  <r>
    <x v="2"/>
    <x v="2"/>
    <s v="AUD"/>
    <n v="1404022381"/>
    <n v="1402294381"/>
    <b v="0"/>
    <n v="1"/>
    <b v="0"/>
    <s v="theater/musical"/>
    <n v="6.6666666666666664E-4"/>
    <n v="5"/>
    <s v="theater"/>
    <x v="40"/>
  </r>
  <r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x v="0"/>
    <x v="1"/>
    <s v="GBP"/>
    <n v="1429955619"/>
    <n v="1424775219"/>
    <b v="0"/>
    <n v="24"/>
    <b v="1"/>
    <s v="theater/plays"/>
    <n v="1"/>
    <n v="41.666666666666664"/>
    <s v="theater"/>
    <x v="6"/>
  </r>
  <r>
    <x v="0"/>
    <x v="1"/>
    <s v="GBP"/>
    <n v="1406761200"/>
    <n v="1402403907"/>
    <b v="0"/>
    <n v="38"/>
    <b v="1"/>
    <s v="theater/plays"/>
    <n v="1.0125"/>
    <n v="53.289473684210527"/>
    <s v="theater"/>
    <x v="6"/>
  </r>
  <r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x v="0"/>
    <x v="1"/>
    <s v="GBP"/>
    <n v="1464692400"/>
    <n v="1461769373"/>
    <b v="0"/>
    <n v="19"/>
    <b v="1"/>
    <s v="theater/plays"/>
    <n v="3.3"/>
    <n v="43.421052631578945"/>
    <s v="theater"/>
    <x v="6"/>
  </r>
  <r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x v="0"/>
    <x v="0"/>
    <s v="USD"/>
    <n v="1405614823"/>
    <n v="1403022823"/>
    <b v="0"/>
    <n v="37"/>
    <b v="1"/>
    <s v="theater/plays"/>
    <n v="1.19238"/>
    <n v="48.339729729729726"/>
    <s v="theater"/>
    <x v="6"/>
  </r>
  <r>
    <x v="0"/>
    <x v="0"/>
    <s v="USD"/>
    <n v="1445659140"/>
    <n v="1444236216"/>
    <b v="0"/>
    <n v="20"/>
    <b v="1"/>
    <s v="theater/plays"/>
    <n v="1.0725"/>
    <n v="107.25"/>
    <s v="theater"/>
    <x v="6"/>
  </r>
  <r>
    <x v="0"/>
    <x v="0"/>
    <s v="USD"/>
    <n v="1426187582"/>
    <n v="1423599182"/>
    <b v="0"/>
    <n v="10"/>
    <b v="1"/>
    <s v="theater/plays"/>
    <n v="2.2799999999999998"/>
    <n v="57"/>
    <s v="theater"/>
    <x v="6"/>
  </r>
  <r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x v="0"/>
    <x v="1"/>
    <s v="GBP"/>
    <n v="1436110717"/>
    <n v="1433518717"/>
    <b v="0"/>
    <n v="20"/>
    <b v="1"/>
    <s v="theater/plays"/>
    <n v="1.4333333333333333"/>
    <n v="21.5"/>
    <s v="theater"/>
    <x v="6"/>
  </r>
  <r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x v="0"/>
    <x v="0"/>
    <s v="USD"/>
    <n v="1437364740"/>
    <n v="1434405044"/>
    <b v="0"/>
    <n v="41"/>
    <b v="1"/>
    <s v="theater/plays"/>
    <n v="1.06"/>
    <n v="64.634146341463421"/>
    <s v="theater"/>
    <x v="6"/>
  </r>
  <r>
    <x v="0"/>
    <x v="1"/>
    <s v="GBP"/>
    <n v="1470058860"/>
    <n v="1469026903"/>
    <b v="0"/>
    <n v="7"/>
    <b v="1"/>
    <s v="theater/plays"/>
    <n v="1.08"/>
    <n v="38.571428571428569"/>
    <s v="theater"/>
    <x v="6"/>
  </r>
  <r>
    <x v="0"/>
    <x v="0"/>
    <s v="USD"/>
    <n v="1434505214"/>
    <n v="1432690814"/>
    <b v="0"/>
    <n v="49"/>
    <b v="1"/>
    <s v="theater/plays"/>
    <n v="1.0542"/>
    <n v="107.57142857142857"/>
    <s v="theater"/>
    <x v="6"/>
  </r>
  <r>
    <x v="0"/>
    <x v="1"/>
    <s v="GBP"/>
    <n v="1430993394"/>
    <n v="1428401394"/>
    <b v="0"/>
    <n v="26"/>
    <b v="1"/>
    <s v="theater/plays"/>
    <n v="1.1916666666666667"/>
    <n v="27.5"/>
    <s v="theater"/>
    <x v="6"/>
  </r>
  <r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x v="0"/>
    <x v="0"/>
    <s v="USD"/>
    <n v="1420033187"/>
    <n v="1414845587"/>
    <b v="0"/>
    <n v="28"/>
    <b v="1"/>
    <s v="theater/plays"/>
    <n v="1"/>
    <n v="178.57142857142858"/>
    <s v="theater"/>
    <x v="6"/>
  </r>
  <r>
    <x v="0"/>
    <x v="0"/>
    <s v="USD"/>
    <n v="1472676371"/>
    <n v="1470948371"/>
    <b v="0"/>
    <n v="8"/>
    <b v="1"/>
    <s v="theater/plays"/>
    <n v="1.002"/>
    <n v="62.625"/>
    <s v="theater"/>
    <x v="6"/>
  </r>
  <r>
    <x v="0"/>
    <x v="0"/>
    <s v="USD"/>
    <n v="1464371211"/>
    <n v="1463161611"/>
    <b v="0"/>
    <n v="3"/>
    <b v="1"/>
    <s v="theater/plays"/>
    <n v="2.25"/>
    <n v="75"/>
    <s v="theater"/>
    <x v="6"/>
  </r>
  <r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x v="0"/>
    <x v="5"/>
    <s v="CAD"/>
    <n v="1417460940"/>
    <n v="1416516972"/>
    <b v="0"/>
    <n v="20"/>
    <b v="1"/>
    <s v="theater/plays"/>
    <n v="1.1666666666666667"/>
    <n v="70"/>
    <s v="theater"/>
    <x v="6"/>
  </r>
  <r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x v="0"/>
    <x v="1"/>
    <s v="GBP"/>
    <n v="1461278208"/>
    <n v="1459463808"/>
    <b v="0"/>
    <n v="8"/>
    <b v="1"/>
    <s v="theater/plays"/>
    <n v="1.6"/>
    <n v="40"/>
    <s v="theater"/>
    <x v="6"/>
  </r>
  <r>
    <x v="0"/>
    <x v="0"/>
    <s v="USD"/>
    <n v="1470197340"/>
    <n v="1467497652"/>
    <b v="0"/>
    <n v="14"/>
    <b v="1"/>
    <s v="theater/plays"/>
    <n v="1.125"/>
    <n v="64.285714285714292"/>
    <s v="theater"/>
    <x v="6"/>
  </r>
  <r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x v="0"/>
    <x v="11"/>
    <s v="SEK"/>
    <n v="1432314209"/>
    <n v="1429722209"/>
    <b v="0"/>
    <n v="100"/>
    <b v="1"/>
    <s v="theater/plays"/>
    <n v="1.00824"/>
    <n v="1008.24"/>
    <s v="theater"/>
    <x v="6"/>
  </r>
  <r>
    <x v="0"/>
    <x v="0"/>
    <s v="USD"/>
    <n v="1438226724"/>
    <n v="1433042724"/>
    <b v="0"/>
    <n v="32"/>
    <b v="1"/>
    <s v="theater/plays"/>
    <n v="1.0125"/>
    <n v="63.28125"/>
    <s v="theater"/>
    <x v="6"/>
  </r>
  <r>
    <x v="0"/>
    <x v="1"/>
    <s v="GBP"/>
    <n v="1459180229"/>
    <n v="1457023829"/>
    <b v="0"/>
    <n v="3"/>
    <b v="1"/>
    <s v="theater/plays"/>
    <n v="65"/>
    <n v="21.666666666666668"/>
    <s v="theater"/>
    <x v="6"/>
  </r>
  <r>
    <x v="2"/>
    <x v="0"/>
    <s v="USD"/>
    <n v="1405882287"/>
    <n v="1400698287"/>
    <b v="1"/>
    <n v="34"/>
    <b v="0"/>
    <s v="theater/plays"/>
    <n v="8.72E-2"/>
    <n v="25.647058823529413"/>
    <s v="theater"/>
    <x v="6"/>
  </r>
  <r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x v="2"/>
    <x v="0"/>
    <s v="USD"/>
    <n v="1412405940"/>
    <n v="1409721542"/>
    <b v="1"/>
    <n v="8"/>
    <b v="0"/>
    <s v="theater/plays"/>
    <n v="2.7E-2"/>
    <n v="23.625"/>
    <s v="theater"/>
    <x v="6"/>
  </r>
  <r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x v="2"/>
    <x v="0"/>
    <s v="USD"/>
    <n v="1420081143"/>
    <n v="1417489143"/>
    <b v="1"/>
    <n v="4"/>
    <b v="0"/>
    <s v="theater/plays"/>
    <n v="3.7999999999999999E-2"/>
    <n v="9.5"/>
    <s v="theater"/>
    <x v="6"/>
  </r>
  <r>
    <x v="2"/>
    <x v="1"/>
    <s v="GBP"/>
    <n v="1437129179"/>
    <n v="1434537179"/>
    <b v="1"/>
    <n v="24"/>
    <b v="0"/>
    <s v="theater/plays"/>
    <n v="0.34079999999999999"/>
    <n v="35.5"/>
    <s v="theater"/>
    <x v="6"/>
  </r>
  <r>
    <x v="2"/>
    <x v="0"/>
    <s v="USD"/>
    <n v="1427427276"/>
    <n v="1425270876"/>
    <b v="0"/>
    <n v="2"/>
    <b v="0"/>
    <s v="theater/plays"/>
    <n v="2E-3"/>
    <n v="10"/>
    <s v="theater"/>
    <x v="6"/>
  </r>
  <r>
    <x v="2"/>
    <x v="0"/>
    <s v="USD"/>
    <n v="1409602178"/>
    <n v="1406578178"/>
    <b v="0"/>
    <n v="2"/>
    <b v="0"/>
    <s v="theater/plays"/>
    <n v="2.5999999999999998E-4"/>
    <n v="13"/>
    <s v="theater"/>
    <x v="6"/>
  </r>
  <r>
    <x v="2"/>
    <x v="0"/>
    <s v="USD"/>
    <n v="1431206058"/>
    <n v="1428614058"/>
    <b v="0"/>
    <n v="20"/>
    <b v="0"/>
    <s v="theater/plays"/>
    <n v="0.16254545454545455"/>
    <n v="89.4"/>
    <s v="theater"/>
    <x v="6"/>
  </r>
  <r>
    <x v="2"/>
    <x v="0"/>
    <s v="USD"/>
    <n v="1427408271"/>
    <n v="1424819871"/>
    <b v="0"/>
    <n v="1"/>
    <b v="0"/>
    <s v="theater/plays"/>
    <n v="2.5000000000000001E-2"/>
    <n v="25"/>
    <s v="theater"/>
    <x v="6"/>
  </r>
  <r>
    <x v="2"/>
    <x v="0"/>
    <s v="USD"/>
    <n v="1425833403"/>
    <n v="1423245003"/>
    <b v="0"/>
    <n v="1"/>
    <b v="0"/>
    <s v="theater/plays"/>
    <n v="2.0000000000000001E-4"/>
    <n v="1"/>
    <s v="theater"/>
    <x v="6"/>
  </r>
  <r>
    <x v="2"/>
    <x v="0"/>
    <s v="USD"/>
    <n v="1406913120"/>
    <n v="1404927690"/>
    <b v="0"/>
    <n v="4"/>
    <b v="0"/>
    <s v="theater/plays"/>
    <n v="5.1999999999999998E-2"/>
    <n v="65"/>
    <s v="theater"/>
    <x v="6"/>
  </r>
  <r>
    <x v="2"/>
    <x v="1"/>
    <s v="GBP"/>
    <n v="1432328400"/>
    <n v="1430734844"/>
    <b v="0"/>
    <n v="1"/>
    <b v="0"/>
    <s v="theater/plays"/>
    <n v="0.02"/>
    <n v="10"/>
    <s v="theater"/>
    <x v="6"/>
  </r>
  <r>
    <x v="2"/>
    <x v="0"/>
    <s v="USD"/>
    <n v="1403730000"/>
    <n v="1401485207"/>
    <b v="0"/>
    <n v="1"/>
    <b v="0"/>
    <s v="theater/plays"/>
    <n v="4.0000000000000002E-4"/>
    <n v="1"/>
    <s v="theater"/>
    <x v="6"/>
  </r>
  <r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x v="2"/>
    <x v="0"/>
    <s v="USD"/>
    <n v="1415828820"/>
    <n v="1412258977"/>
    <b v="0"/>
    <n v="1"/>
    <b v="0"/>
    <s v="theater/plays"/>
    <n v="0.05"/>
    <n v="100"/>
    <s v="theater"/>
    <x v="6"/>
  </r>
  <r>
    <x v="2"/>
    <x v="0"/>
    <s v="USD"/>
    <n v="1473699540"/>
    <n v="1472451356"/>
    <b v="0"/>
    <n v="1"/>
    <b v="0"/>
    <s v="theater/plays"/>
    <n v="1.3333333333333334E-4"/>
    <n v="1"/>
    <s v="theater"/>
    <x v="6"/>
  </r>
  <r>
    <x v="2"/>
    <x v="0"/>
    <s v="USD"/>
    <n v="1446739905"/>
    <n v="1441552305"/>
    <b v="0"/>
    <n v="0"/>
    <b v="0"/>
    <s v="theater/plays"/>
    <n v="0"/>
    <e v="#DIV/0!"/>
    <s v="theater"/>
    <x v="6"/>
  </r>
  <r>
    <x v="2"/>
    <x v="0"/>
    <s v="USD"/>
    <n v="1447799054"/>
    <n v="1445203454"/>
    <b v="0"/>
    <n v="3"/>
    <b v="0"/>
    <s v="theater/plays"/>
    <n v="1.2E-2"/>
    <n v="20"/>
    <s v="theater"/>
    <x v="6"/>
  </r>
  <r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x v="2"/>
    <x v="0"/>
    <s v="USD"/>
    <n v="1458703740"/>
    <n v="1454453021"/>
    <b v="0"/>
    <n v="2"/>
    <b v="0"/>
    <s v="theater/plays"/>
    <n v="5.4999999999999997E-3"/>
    <n v="5.5"/>
    <s v="theater"/>
    <x v="6"/>
  </r>
  <r>
    <x v="2"/>
    <x v="0"/>
    <s v="USD"/>
    <n v="1466278339"/>
    <n v="1463686339"/>
    <b v="0"/>
    <n v="5"/>
    <b v="0"/>
    <s v="theater/plays"/>
    <n v="0.1255"/>
    <n v="50.2"/>
    <s v="theater"/>
    <x v="6"/>
  </r>
  <r>
    <x v="1"/>
    <x v="1"/>
    <s v="GBP"/>
    <n v="1410191405"/>
    <n v="1408031405"/>
    <b v="0"/>
    <n v="1"/>
    <b v="0"/>
    <s v="theater/musical"/>
    <n v="2E-3"/>
    <n v="10"/>
    <s v="theater"/>
    <x v="40"/>
  </r>
  <r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x v="1"/>
    <x v="0"/>
    <s v="USD"/>
    <n v="1404360478"/>
    <n v="1401768478"/>
    <b v="0"/>
    <n v="10"/>
    <b v="0"/>
    <s v="theater/musical"/>
    <n v="0.15"/>
    <n v="150"/>
    <s v="theater"/>
    <x v="40"/>
  </r>
  <r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x v="1"/>
    <x v="0"/>
    <s v="USD"/>
    <n v="1439522996"/>
    <n v="1435202996"/>
    <b v="0"/>
    <n v="0"/>
    <b v="0"/>
    <s v="theater/musical"/>
    <n v="0"/>
    <e v="#DIV/0!"/>
    <s v="theater"/>
    <x v="40"/>
  </r>
  <r>
    <x v="1"/>
    <x v="0"/>
    <s v="USD"/>
    <n v="1444322535"/>
    <n v="1441730535"/>
    <b v="0"/>
    <n v="0"/>
    <b v="0"/>
    <s v="theater/musical"/>
    <n v="0"/>
    <e v="#DIV/0!"/>
    <s v="theater"/>
    <x v="40"/>
  </r>
  <r>
    <x v="1"/>
    <x v="4"/>
    <s v="NZD"/>
    <n v="1422061200"/>
    <n v="1420244622"/>
    <b v="0"/>
    <n v="0"/>
    <b v="0"/>
    <s v="theater/musical"/>
    <n v="0"/>
    <e v="#DIV/0!"/>
    <s v="theater"/>
    <x v="40"/>
  </r>
  <r>
    <x v="1"/>
    <x v="8"/>
    <s v="DKK"/>
    <n v="1472896800"/>
    <n v="1472804365"/>
    <b v="0"/>
    <n v="0"/>
    <b v="0"/>
    <s v="theater/musical"/>
    <n v="0"/>
    <e v="#DIV/0!"/>
    <s v="theater"/>
    <x v="40"/>
  </r>
  <r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x v="1"/>
    <x v="0"/>
    <s v="USD"/>
    <n v="1435636740"/>
    <n v="1433014746"/>
    <b v="0"/>
    <n v="1"/>
    <b v="0"/>
    <s v="theater/musical"/>
    <n v="5.5555555555555556E-4"/>
    <n v="10"/>
    <s v="theater"/>
    <x v="40"/>
  </r>
  <r>
    <x v="1"/>
    <x v="1"/>
    <s v="GBP"/>
    <n v="1422218396"/>
    <n v="1419626396"/>
    <b v="0"/>
    <n v="0"/>
    <b v="0"/>
    <s v="theater/musical"/>
    <n v="0"/>
    <e v="#DIV/0!"/>
    <s v="theater"/>
    <x v="40"/>
  </r>
  <r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x v="1"/>
    <x v="0"/>
    <s v="USD"/>
    <n v="1487550399"/>
    <n v="1484958399"/>
    <b v="0"/>
    <n v="1"/>
    <b v="0"/>
    <s v="theater/musical"/>
    <n v="0.05"/>
    <n v="25"/>
    <s v="theater"/>
    <x v="40"/>
  </r>
  <r>
    <x v="1"/>
    <x v="2"/>
    <s v="AUD"/>
    <n v="1454281380"/>
    <n v="1451950570"/>
    <b v="0"/>
    <n v="0"/>
    <b v="0"/>
    <s v="theater/musical"/>
    <n v="0"/>
    <e v="#DIV/0!"/>
    <s v="theater"/>
    <x v="40"/>
  </r>
  <r>
    <x v="1"/>
    <x v="1"/>
    <s v="GBP"/>
    <n v="1409668069"/>
    <n v="1407076069"/>
    <b v="0"/>
    <n v="0"/>
    <b v="0"/>
    <s v="theater/musical"/>
    <n v="0"/>
    <e v="#DIV/0!"/>
    <s v="theater"/>
    <x v="40"/>
  </r>
  <r>
    <x v="1"/>
    <x v="0"/>
    <s v="USD"/>
    <n v="1427479192"/>
    <n v="1425322792"/>
    <b v="0"/>
    <n v="0"/>
    <b v="0"/>
    <s v="theater/musical"/>
    <n v="0"/>
    <e v="#DIV/0!"/>
    <s v="theater"/>
    <x v="40"/>
  </r>
  <r>
    <x v="1"/>
    <x v="0"/>
    <s v="USD"/>
    <n v="1462834191"/>
    <n v="1460242191"/>
    <b v="0"/>
    <n v="0"/>
    <b v="0"/>
    <s v="theater/musical"/>
    <n v="0"/>
    <e v="#DIV/0!"/>
    <s v="theater"/>
    <x v="40"/>
  </r>
  <r>
    <x v="1"/>
    <x v="2"/>
    <s v="AUD"/>
    <n v="1418275702"/>
    <n v="1415683702"/>
    <b v="0"/>
    <n v="0"/>
    <b v="0"/>
    <s v="theater/musical"/>
    <n v="0"/>
    <e v="#DIV/0!"/>
    <s v="theater"/>
    <x v="40"/>
  </r>
  <r>
    <x v="1"/>
    <x v="0"/>
    <s v="USD"/>
    <n v="1430517600"/>
    <n v="1426538129"/>
    <b v="0"/>
    <n v="2"/>
    <b v="0"/>
    <s v="theater/musical"/>
    <n v="1.7500000000000002E-2"/>
    <n v="17.5"/>
    <s v="theater"/>
    <x v="40"/>
  </r>
  <r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x v="2"/>
    <x v="0"/>
    <s v="USD"/>
    <n v="1439662344"/>
    <n v="1434478344"/>
    <b v="0"/>
    <n v="8"/>
    <b v="0"/>
    <s v="theater/plays"/>
    <n v="0.16826666666666668"/>
    <n v="315.5"/>
    <s v="theater"/>
    <x v="6"/>
  </r>
  <r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x v="2"/>
    <x v="0"/>
    <s v="USD"/>
    <n v="1408863600"/>
    <n v="1408203557"/>
    <b v="0"/>
    <n v="0"/>
    <b v="0"/>
    <s v="theater/plays"/>
    <n v="0"/>
    <e v="#DIV/0!"/>
    <s v="theater"/>
    <x v="6"/>
  </r>
  <r>
    <x v="2"/>
    <x v="0"/>
    <s v="USD"/>
    <n v="1404194400"/>
    <n v="1400600840"/>
    <b v="0"/>
    <n v="84"/>
    <b v="0"/>
    <s v="theater/plays"/>
    <n v="0.2155"/>
    <n v="128.27380952380952"/>
    <s v="theater"/>
    <x v="6"/>
  </r>
  <r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x v="2"/>
    <x v="0"/>
    <s v="USD"/>
    <n v="1425103218"/>
    <n v="1422424818"/>
    <b v="0"/>
    <n v="1"/>
    <b v="0"/>
    <s v="theater/plays"/>
    <n v="0.05"/>
    <n v="50"/>
    <s v="theater"/>
    <x v="6"/>
  </r>
  <r>
    <x v="2"/>
    <x v="0"/>
    <s v="USD"/>
    <n v="1402979778"/>
    <n v="1401770178"/>
    <b v="0"/>
    <n v="4"/>
    <b v="0"/>
    <s v="theater/plays"/>
    <n v="0.10625"/>
    <n v="42.5"/>
    <s v="theater"/>
    <x v="6"/>
  </r>
  <r>
    <x v="2"/>
    <x v="4"/>
    <s v="NZD"/>
    <n v="1420750683"/>
    <n v="1418158683"/>
    <b v="0"/>
    <n v="10"/>
    <b v="0"/>
    <s v="theater/plays"/>
    <n v="0.17599999999999999"/>
    <n v="44"/>
    <s v="theater"/>
    <x v="6"/>
  </r>
  <r>
    <x v="2"/>
    <x v="1"/>
    <s v="GBP"/>
    <n v="1439827200"/>
    <n v="1436355270"/>
    <b v="0"/>
    <n v="16"/>
    <b v="0"/>
    <s v="theater/plays"/>
    <n v="0.3256"/>
    <n v="50.875"/>
    <s v="theater"/>
    <x v="6"/>
  </r>
  <r>
    <x v="2"/>
    <x v="0"/>
    <s v="USD"/>
    <n v="1407868561"/>
    <n v="1406140561"/>
    <b v="0"/>
    <n v="2"/>
    <b v="0"/>
    <s v="theater/plays"/>
    <n v="1.2500000000000001E-2"/>
    <n v="62.5"/>
    <s v="theater"/>
    <x v="6"/>
  </r>
  <r>
    <x v="2"/>
    <x v="0"/>
    <s v="USD"/>
    <n v="1433988791"/>
    <n v="1431396791"/>
    <b v="0"/>
    <n v="5"/>
    <b v="0"/>
    <s v="theater/plays"/>
    <n v="5.3999999999999999E-2"/>
    <n v="27"/>
    <s v="theater"/>
    <x v="6"/>
  </r>
  <r>
    <x v="2"/>
    <x v="0"/>
    <s v="USD"/>
    <n v="1450554599"/>
    <n v="1447098599"/>
    <b v="0"/>
    <n v="1"/>
    <b v="0"/>
    <s v="theater/plays"/>
    <n v="8.3333333333333332E-3"/>
    <n v="25"/>
    <s v="theater"/>
    <x v="6"/>
  </r>
  <r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x v="2"/>
    <x v="0"/>
    <s v="USD"/>
    <n v="1439581080"/>
    <n v="1435709765"/>
    <b v="0"/>
    <n v="0"/>
    <b v="0"/>
    <s v="theater/plays"/>
    <n v="0"/>
    <e v="#DIV/0!"/>
    <s v="theater"/>
    <x v="6"/>
  </r>
  <r>
    <x v="2"/>
    <x v="0"/>
    <s v="USD"/>
    <n v="1429074240"/>
    <n v="1427866200"/>
    <b v="0"/>
    <n v="2"/>
    <b v="0"/>
    <s v="theater/plays"/>
    <n v="2.9999999999999997E-4"/>
    <n v="1.5"/>
    <s v="theater"/>
    <x v="6"/>
  </r>
  <r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x v="2"/>
    <x v="1"/>
    <s v="GBP"/>
    <n v="1435325100"/>
    <n v="1432072893"/>
    <b v="0"/>
    <n v="16"/>
    <b v="0"/>
    <s v="theater/plays"/>
    <n v="0.67333333333333334"/>
    <n v="63.125"/>
    <s v="theater"/>
    <x v="6"/>
  </r>
  <r>
    <x v="2"/>
    <x v="0"/>
    <s v="USD"/>
    <n v="1414354080"/>
    <n v="1411587606"/>
    <b v="0"/>
    <n v="4"/>
    <b v="0"/>
    <s v="theater/plays"/>
    <n v="0.153"/>
    <n v="38.25"/>
    <s v="theater"/>
    <x v="6"/>
  </r>
  <r>
    <x v="2"/>
    <x v="0"/>
    <s v="USD"/>
    <n v="1406603696"/>
    <n v="1405307696"/>
    <b v="0"/>
    <n v="4"/>
    <b v="0"/>
    <s v="theater/plays"/>
    <n v="8.666666666666667E-2"/>
    <n v="16.25"/>
    <s v="theater"/>
    <x v="6"/>
  </r>
  <r>
    <x v="2"/>
    <x v="0"/>
    <s v="USD"/>
    <n v="1410424642"/>
    <n v="1407832642"/>
    <b v="0"/>
    <n v="4"/>
    <b v="0"/>
    <s v="theater/plays"/>
    <n v="2.2499999999999998E-3"/>
    <n v="33.75"/>
    <s v="theater"/>
    <x v="6"/>
  </r>
  <r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x v="2"/>
    <x v="0"/>
    <s v="USD"/>
    <n v="1429936500"/>
    <n v="1424759330"/>
    <b v="0"/>
    <n v="1"/>
    <b v="0"/>
    <s v="theater/plays"/>
    <n v="6.666666666666667E-5"/>
    <n v="1"/>
    <s v="theater"/>
    <x v="6"/>
  </r>
  <r>
    <x v="2"/>
    <x v="0"/>
    <s v="USD"/>
    <n v="1448863449"/>
    <n v="1446267849"/>
    <b v="0"/>
    <n v="7"/>
    <b v="0"/>
    <s v="theater/plays"/>
    <n v="0.1"/>
    <n v="142.85714285714286"/>
    <s v="theater"/>
    <x v="6"/>
  </r>
  <r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x v="2"/>
    <x v="1"/>
    <s v="GBP"/>
    <n v="1464824309"/>
    <n v="1462232309"/>
    <b v="0"/>
    <n v="1"/>
    <b v="0"/>
    <s v="theater/plays"/>
    <n v="3.3333333333333335E-3"/>
    <n v="5"/>
    <s v="theater"/>
    <x v="6"/>
  </r>
  <r>
    <x v="2"/>
    <x v="8"/>
    <s v="DKK"/>
    <n v="1464952752"/>
    <n v="1462360752"/>
    <b v="0"/>
    <n v="0"/>
    <b v="0"/>
    <s v="theater/plays"/>
    <n v="0"/>
    <e v="#DIV/0!"/>
    <s v="theater"/>
    <x v="6"/>
  </r>
  <r>
    <x v="2"/>
    <x v="1"/>
    <s v="GBP"/>
    <n v="1410439161"/>
    <n v="1407847161"/>
    <b v="0"/>
    <n v="1"/>
    <b v="0"/>
    <s v="theater/plays"/>
    <n v="2.8571428571428571E-3"/>
    <n v="10"/>
    <s v="theater"/>
    <x v="6"/>
  </r>
  <r>
    <x v="2"/>
    <x v="1"/>
    <s v="GBP"/>
    <n v="1407168000"/>
    <n v="1406131023"/>
    <b v="0"/>
    <n v="3"/>
    <b v="0"/>
    <s v="theater/plays"/>
    <n v="2E-3"/>
    <n v="40"/>
    <s v="theater"/>
    <x v="6"/>
  </r>
  <r>
    <x v="2"/>
    <x v="1"/>
    <s v="GBP"/>
    <n v="1453075200"/>
    <n v="1450628773"/>
    <b v="0"/>
    <n v="3"/>
    <b v="0"/>
    <s v="theater/plays"/>
    <n v="1.7999999999999999E-2"/>
    <n v="30"/>
    <s v="theater"/>
    <x v="6"/>
  </r>
  <r>
    <x v="2"/>
    <x v="1"/>
    <s v="GBP"/>
    <n v="1479032260"/>
    <n v="1476436660"/>
    <b v="0"/>
    <n v="3"/>
    <b v="0"/>
    <s v="theater/plays"/>
    <n v="5.3999999999999999E-2"/>
    <n v="45"/>
    <s v="theater"/>
    <x v="6"/>
  </r>
  <r>
    <x v="2"/>
    <x v="1"/>
    <s v="GBP"/>
    <n v="1414346400"/>
    <n v="1413291655"/>
    <b v="0"/>
    <n v="0"/>
    <b v="0"/>
    <s v="theater/plays"/>
    <n v="0"/>
    <e v="#DIV/0!"/>
    <s v="theater"/>
    <x v="6"/>
  </r>
  <r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x v="2"/>
    <x v="0"/>
    <s v="USD"/>
    <n v="1403823722"/>
    <n v="1401231722"/>
    <b v="0"/>
    <n v="40"/>
    <b v="0"/>
    <s v="theater/plays"/>
    <n v="0.15266666666666667"/>
    <n v="57.25"/>
    <s v="theater"/>
    <x v="6"/>
  </r>
  <r>
    <x v="2"/>
    <x v="0"/>
    <s v="USD"/>
    <n v="1406753639"/>
    <n v="1404161639"/>
    <b v="0"/>
    <n v="3"/>
    <b v="0"/>
    <s v="theater/plays"/>
    <n v="0.1"/>
    <n v="5"/>
    <s v="theater"/>
    <x v="6"/>
  </r>
  <r>
    <x v="2"/>
    <x v="2"/>
    <s v="AUD"/>
    <n v="1419645748"/>
    <n v="1417053748"/>
    <b v="0"/>
    <n v="1"/>
    <b v="0"/>
    <s v="theater/plays"/>
    <n v="3.0000000000000001E-3"/>
    <n v="15"/>
    <s v="theater"/>
    <x v="6"/>
  </r>
  <r>
    <x v="2"/>
    <x v="1"/>
    <s v="GBP"/>
    <n v="1407565504"/>
    <n v="1404973504"/>
    <b v="0"/>
    <n v="2"/>
    <b v="0"/>
    <s v="theater/plays"/>
    <n v="0.01"/>
    <n v="12.5"/>
    <s v="theater"/>
    <x v="6"/>
  </r>
  <r>
    <x v="2"/>
    <x v="0"/>
    <s v="USD"/>
    <n v="1444971540"/>
    <n v="1442593427"/>
    <b v="0"/>
    <n v="7"/>
    <b v="0"/>
    <s v="theater/plays"/>
    <n v="0.13020000000000001"/>
    <n v="93"/>
    <s v="theater"/>
    <x v="6"/>
  </r>
  <r>
    <x v="2"/>
    <x v="0"/>
    <s v="USD"/>
    <n v="1474228265"/>
    <n v="1471636265"/>
    <b v="0"/>
    <n v="14"/>
    <b v="0"/>
    <s v="theater/plays"/>
    <n v="2.265E-2"/>
    <n v="32.357142857142854"/>
    <s v="theater"/>
    <x v="6"/>
  </r>
  <r>
    <x v="2"/>
    <x v="2"/>
    <s v="AUD"/>
    <n v="1459490400"/>
    <n v="1457078868"/>
    <b v="0"/>
    <n v="0"/>
    <b v="0"/>
    <s v="theater/plays"/>
    <n v="0"/>
    <e v="#DIV/0!"/>
    <s v="theater"/>
    <x v="6"/>
  </r>
  <r>
    <x v="2"/>
    <x v="0"/>
    <s v="USD"/>
    <n v="1441510707"/>
    <n v="1439350707"/>
    <b v="0"/>
    <n v="0"/>
    <b v="0"/>
    <s v="theater/plays"/>
    <n v="0"/>
    <e v="#DIV/0!"/>
    <s v="theater"/>
    <x v="6"/>
  </r>
  <r>
    <x v="2"/>
    <x v="0"/>
    <s v="USD"/>
    <n v="1458097364"/>
    <n v="1455508964"/>
    <b v="0"/>
    <n v="1"/>
    <b v="0"/>
    <s v="theater/plays"/>
    <n v="8.3333333333333331E-5"/>
    <n v="1"/>
    <s v="theater"/>
    <x v="6"/>
  </r>
  <r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x v="2"/>
    <x v="0"/>
    <s v="USD"/>
    <n v="1443704400"/>
    <n v="1439827639"/>
    <b v="0"/>
    <n v="12"/>
    <b v="0"/>
    <s v="theater/plays"/>
    <n v="0.11"/>
    <n v="45.833333333333336"/>
    <s v="theater"/>
    <x v="6"/>
  </r>
  <r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x v="2"/>
    <x v="0"/>
    <s v="USD"/>
    <n v="1480576720"/>
    <n v="1477981120"/>
    <b v="0"/>
    <n v="0"/>
    <b v="0"/>
    <s v="theater/plays"/>
    <n v="0"/>
    <e v="#DIV/0!"/>
    <s v="theater"/>
    <x v="6"/>
  </r>
  <r>
    <x v="2"/>
    <x v="0"/>
    <s v="USD"/>
    <n v="1468249760"/>
    <n v="1465830560"/>
    <b v="0"/>
    <n v="10"/>
    <b v="0"/>
    <s v="theater/plays"/>
    <n v="0.86135181975736563"/>
    <n v="248.5"/>
    <s v="theater"/>
    <x v="6"/>
  </r>
  <r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x v="2"/>
    <x v="2"/>
    <s v="AUD"/>
    <n v="1412656200"/>
    <n v="1412328979"/>
    <b v="0"/>
    <n v="1"/>
    <b v="0"/>
    <s v="theater/plays"/>
    <n v="1E-3"/>
    <n v="5"/>
    <s v="theater"/>
    <x v="6"/>
  </r>
  <r>
    <x v="2"/>
    <x v="0"/>
    <s v="USD"/>
    <n v="1420199351"/>
    <n v="1416311351"/>
    <b v="0"/>
    <n v="2"/>
    <b v="0"/>
    <s v="theater/plays"/>
    <n v="2.2000000000000001E-3"/>
    <n v="5.5"/>
    <s v="theater"/>
    <x v="6"/>
  </r>
  <r>
    <x v="2"/>
    <x v="0"/>
    <s v="USD"/>
    <n v="1416877200"/>
    <n v="1414505137"/>
    <b v="0"/>
    <n v="2"/>
    <b v="0"/>
    <s v="theater/plays"/>
    <n v="9.0909090909090905E-3"/>
    <n v="25"/>
    <s v="theater"/>
    <x v="6"/>
  </r>
  <r>
    <x v="2"/>
    <x v="0"/>
    <s v="USD"/>
    <n v="1434490914"/>
    <n v="1429306914"/>
    <b v="0"/>
    <n v="0"/>
    <b v="0"/>
    <s v="theater/plays"/>
    <n v="0"/>
    <e v="#DIV/0!"/>
    <s v="theater"/>
    <x v="6"/>
  </r>
  <r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x v="2"/>
    <x v="0"/>
    <s v="USD"/>
    <n v="1440690875"/>
    <n v="1438098875"/>
    <b v="0"/>
    <n v="0"/>
    <b v="0"/>
    <s v="theater/plays"/>
    <n v="0"/>
    <e v="#DIV/0!"/>
    <s v="theater"/>
    <x v="6"/>
  </r>
  <r>
    <x v="2"/>
    <x v="0"/>
    <s v="USD"/>
    <n v="1431717268"/>
    <n v="1429125268"/>
    <b v="0"/>
    <n v="1"/>
    <b v="0"/>
    <s v="theater/plays"/>
    <n v="2.5000000000000001E-3"/>
    <n v="5"/>
    <s v="theater"/>
    <x v="6"/>
  </r>
  <r>
    <x v="2"/>
    <x v="0"/>
    <s v="USD"/>
    <n v="1425110400"/>
    <n v="1422388822"/>
    <b v="0"/>
    <n v="5"/>
    <b v="0"/>
    <s v="theater/plays"/>
    <n v="3.2500000000000001E-2"/>
    <n v="39"/>
    <s v="theater"/>
    <x v="6"/>
  </r>
  <r>
    <x v="2"/>
    <x v="0"/>
    <s v="USD"/>
    <n v="1475378744"/>
    <n v="1472786744"/>
    <b v="0"/>
    <n v="2"/>
    <b v="0"/>
    <s v="theater/plays"/>
    <n v="3.3666666666666664E-2"/>
    <n v="50.5"/>
    <s v="theater"/>
    <x v="6"/>
  </r>
  <r>
    <x v="2"/>
    <x v="2"/>
    <s v="AUD"/>
    <n v="1410076123"/>
    <n v="1404892123"/>
    <b v="0"/>
    <n v="0"/>
    <b v="0"/>
    <s v="theater/plays"/>
    <n v="0"/>
    <e v="#DIV/0!"/>
    <s v="theater"/>
    <x v="6"/>
  </r>
  <r>
    <x v="2"/>
    <x v="2"/>
    <s v="AUD"/>
    <n v="1423623221"/>
    <n v="1421031221"/>
    <b v="0"/>
    <n v="32"/>
    <b v="0"/>
    <s v="theater/plays"/>
    <n v="0.15770000000000001"/>
    <n v="49.28125"/>
    <s v="theater"/>
    <x v="6"/>
  </r>
  <r>
    <x v="2"/>
    <x v="0"/>
    <s v="USD"/>
    <n v="1460140500"/>
    <n v="1457628680"/>
    <b v="0"/>
    <n v="1"/>
    <b v="0"/>
    <s v="theater/plays"/>
    <n v="6.2500000000000003E-3"/>
    <n v="25"/>
    <s v="theater"/>
    <x v="6"/>
  </r>
  <r>
    <x v="2"/>
    <x v="17"/>
    <s v="EUR"/>
    <n v="1462301342"/>
    <n v="1457120942"/>
    <b v="0"/>
    <n v="1"/>
    <b v="0"/>
    <s v="theater/plays"/>
    <n v="5.0000000000000004E-6"/>
    <n v="1"/>
    <s v="theater"/>
    <x v="6"/>
  </r>
  <r>
    <x v="2"/>
    <x v="0"/>
    <s v="USD"/>
    <n v="1445885890"/>
    <n v="1440701890"/>
    <b v="0"/>
    <n v="1"/>
    <b v="0"/>
    <s v="theater/plays"/>
    <n v="9.6153846153846159E-4"/>
    <n v="25"/>
    <s v="theater"/>
    <x v="6"/>
  </r>
  <r>
    <x v="2"/>
    <x v="0"/>
    <s v="USD"/>
    <n v="1469834940"/>
    <n v="1467162586"/>
    <b v="0"/>
    <n v="0"/>
    <b v="0"/>
    <s v="theater/plays"/>
    <n v="0"/>
    <e v="#DIV/0!"/>
    <s v="theater"/>
    <x v="6"/>
  </r>
  <r>
    <x v="2"/>
    <x v="5"/>
    <s v="CAD"/>
    <n v="1405352264"/>
    <n v="1400168264"/>
    <b v="0"/>
    <n v="0"/>
    <b v="0"/>
    <s v="theater/plays"/>
    <n v="0"/>
    <e v="#DIV/0!"/>
    <s v="theater"/>
    <x v="6"/>
  </r>
  <r>
    <x v="2"/>
    <x v="0"/>
    <s v="USD"/>
    <n v="1448745741"/>
    <n v="1446150141"/>
    <b v="0"/>
    <n v="8"/>
    <b v="0"/>
    <s v="theater/plays"/>
    <n v="0.24285714285714285"/>
    <n v="53.125"/>
    <s v="theater"/>
    <x v="6"/>
  </r>
  <r>
    <x v="2"/>
    <x v="0"/>
    <s v="USD"/>
    <n v="1461543600"/>
    <n v="1459203727"/>
    <b v="0"/>
    <n v="0"/>
    <b v="0"/>
    <s v="theater/plays"/>
    <n v="0"/>
    <e v="#DIV/0!"/>
    <s v="theater"/>
    <x v="6"/>
  </r>
  <r>
    <x v="2"/>
    <x v="0"/>
    <s v="USD"/>
    <n v="1468020354"/>
    <n v="1464045954"/>
    <b v="0"/>
    <n v="1"/>
    <b v="0"/>
    <s v="theater/plays"/>
    <n v="2.5000000000000001E-4"/>
    <n v="7"/>
    <s v="theater"/>
    <x v="6"/>
  </r>
  <r>
    <x v="2"/>
    <x v="0"/>
    <s v="USD"/>
    <n v="1406988000"/>
    <n v="1403822912"/>
    <b v="0"/>
    <n v="16"/>
    <b v="0"/>
    <s v="theater/plays"/>
    <n v="0.32050000000000001"/>
    <n v="40.0625"/>
    <s v="theater"/>
    <x v="6"/>
  </r>
  <r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x v="2"/>
    <x v="0"/>
    <s v="USD"/>
    <n v="1451852256"/>
    <n v="1449260256"/>
    <b v="0"/>
    <n v="4"/>
    <b v="0"/>
    <s v="theater/plays"/>
    <n v="1.4999999999999999E-2"/>
    <n v="11.25"/>
    <s v="theater"/>
    <x v="6"/>
  </r>
  <r>
    <x v="2"/>
    <x v="1"/>
    <s v="GBP"/>
    <n v="1399584210"/>
    <n v="1397683410"/>
    <b v="0"/>
    <n v="2"/>
    <b v="0"/>
    <s v="theater/plays"/>
    <n v="4.1999999999999997E-3"/>
    <n v="10.5"/>
    <s v="theater"/>
    <x v="6"/>
  </r>
  <r>
    <x v="2"/>
    <x v="1"/>
    <s v="GBP"/>
    <n v="1448722494"/>
    <n v="1446562494"/>
    <b v="0"/>
    <n v="3"/>
    <b v="0"/>
    <s v="theater/plays"/>
    <n v="3.214285714285714E-2"/>
    <n v="15"/>
    <s v="theater"/>
    <x v="6"/>
  </r>
  <r>
    <x v="2"/>
    <x v="5"/>
    <s v="CAD"/>
    <n v="1447821717"/>
    <n v="1445226117"/>
    <b v="0"/>
    <n v="0"/>
    <b v="0"/>
    <s v="theater/plays"/>
    <n v="0"/>
    <e v="#DIV/0!"/>
    <s v="theater"/>
    <x v="6"/>
  </r>
  <r>
    <x v="2"/>
    <x v="0"/>
    <s v="USD"/>
    <n v="1429460386"/>
    <n v="1424279986"/>
    <b v="0"/>
    <n v="3"/>
    <b v="0"/>
    <s v="theater/plays"/>
    <n v="6.3E-2"/>
    <n v="42"/>
    <s v="theater"/>
    <x v="6"/>
  </r>
  <r>
    <x v="2"/>
    <x v="0"/>
    <s v="USD"/>
    <n v="1460608780"/>
    <n v="1455428380"/>
    <b v="0"/>
    <n v="4"/>
    <b v="0"/>
    <s v="theater/plays"/>
    <n v="0.14249999999999999"/>
    <n v="71.25"/>
    <s v="theater"/>
    <x v="6"/>
  </r>
  <r>
    <x v="2"/>
    <x v="0"/>
    <s v="USD"/>
    <n v="1406170740"/>
    <n v="1402506278"/>
    <b v="0"/>
    <n v="2"/>
    <b v="0"/>
    <s v="theater/plays"/>
    <n v="6.0000000000000001E-3"/>
    <n v="22.5"/>
    <s v="theater"/>
    <x v="6"/>
  </r>
  <r>
    <x v="2"/>
    <x v="0"/>
    <s v="USD"/>
    <n v="1488783507"/>
    <n v="1486191507"/>
    <b v="0"/>
    <n v="10"/>
    <b v="0"/>
    <s v="theater/plays"/>
    <n v="0.2411764705882353"/>
    <n v="41"/>
    <s v="theater"/>
    <x v="6"/>
  </r>
  <r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x v="2"/>
    <x v="0"/>
    <s v="USD"/>
    <n v="1460925811"/>
    <n v="1458333811"/>
    <b v="0"/>
    <n v="2"/>
    <b v="0"/>
    <s v="theater/plays"/>
    <n v="7.3333333333333334E-4"/>
    <n v="5.5"/>
    <s v="theater"/>
    <x v="6"/>
  </r>
  <r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x v="2"/>
    <x v="0"/>
    <s v="USD"/>
    <n v="1423186634"/>
    <n v="1418002634"/>
    <b v="0"/>
    <n v="8"/>
    <b v="0"/>
    <s v="theater/plays"/>
    <n v="0.21099999999999999"/>
    <n v="26.375"/>
    <s v="theater"/>
    <x v="6"/>
  </r>
  <r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x v="2"/>
    <x v="1"/>
    <s v="GBP"/>
    <n v="1464872848"/>
    <n v="1462280848"/>
    <b v="0"/>
    <n v="11"/>
    <b v="0"/>
    <s v="theater/plays"/>
    <n v="0.32"/>
    <n v="29.09090909090909"/>
    <s v="theater"/>
    <x v="6"/>
  </r>
  <r>
    <x v="2"/>
    <x v="0"/>
    <s v="USD"/>
    <n v="1468442898"/>
    <n v="1465850898"/>
    <b v="0"/>
    <n v="0"/>
    <b v="0"/>
    <s v="theater/plays"/>
    <n v="0"/>
    <e v="#DIV/0!"/>
    <s v="theater"/>
    <x v="6"/>
  </r>
  <r>
    <x v="2"/>
    <x v="0"/>
    <s v="USD"/>
    <n v="1406876400"/>
    <n v="1405024561"/>
    <b v="0"/>
    <n v="10"/>
    <b v="0"/>
    <s v="theater/plays"/>
    <n v="0.47692307692307695"/>
    <n v="62"/>
    <s v="theater"/>
    <x v="6"/>
  </r>
  <r>
    <x v="2"/>
    <x v="0"/>
    <s v="USD"/>
    <n v="1469213732"/>
    <n v="1466621732"/>
    <b v="0"/>
    <n v="6"/>
    <b v="0"/>
    <s v="theater/plays"/>
    <n v="1.4500000000000001E-2"/>
    <n v="217.5"/>
    <s v="theater"/>
    <x v="6"/>
  </r>
  <r>
    <x v="2"/>
    <x v="0"/>
    <s v="USD"/>
    <n v="1422717953"/>
    <n v="1417533953"/>
    <b v="0"/>
    <n v="8"/>
    <b v="0"/>
    <s v="theater/plays"/>
    <n v="0.107"/>
    <n v="26.75"/>
    <s v="theater"/>
    <x v="6"/>
  </r>
  <r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x v="2"/>
    <x v="0"/>
    <s v="USD"/>
    <n v="1404570147"/>
    <n v="1401978147"/>
    <b v="0"/>
    <n v="7"/>
    <b v="0"/>
    <s v="theater/plays"/>
    <n v="0.18"/>
    <n v="64.285714285714292"/>
    <s v="theater"/>
    <x v="6"/>
  </r>
  <r>
    <x v="2"/>
    <x v="0"/>
    <s v="USD"/>
    <n v="1468729149"/>
    <n v="1463545149"/>
    <b v="0"/>
    <n v="7"/>
    <b v="0"/>
    <s v="theater/plays"/>
    <n v="4.0833333333333333E-2"/>
    <n v="175"/>
    <s v="theater"/>
    <x v="6"/>
  </r>
  <r>
    <x v="2"/>
    <x v="1"/>
    <s v="GBP"/>
    <n v="1436297180"/>
    <n v="1431113180"/>
    <b v="0"/>
    <n v="5"/>
    <b v="0"/>
    <s v="theater/plays"/>
    <n v="0.2"/>
    <n v="34"/>
    <s v="theater"/>
    <x v="6"/>
  </r>
  <r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x v="2"/>
    <x v="1"/>
    <s v="GBP"/>
    <n v="1415404800"/>
    <n v="1412809644"/>
    <b v="0"/>
    <n v="10"/>
    <b v="0"/>
    <s v="theater/plays"/>
    <n v="6.3333333333333339E-2"/>
    <n v="9.5"/>
    <s v="theater"/>
    <x v="6"/>
  </r>
  <r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x v="2"/>
    <x v="1"/>
    <s v="GBP"/>
    <n v="1400278290"/>
    <n v="1399414290"/>
    <b v="0"/>
    <n v="13"/>
    <b v="0"/>
    <s v="theater/plays"/>
    <n v="0.3775"/>
    <n v="11.615384615384615"/>
    <s v="theater"/>
    <x v="6"/>
  </r>
  <r>
    <x v="2"/>
    <x v="0"/>
    <s v="USD"/>
    <n v="1440813413"/>
    <n v="1439517413"/>
    <b v="0"/>
    <n v="4"/>
    <b v="0"/>
    <s v="theater/plays"/>
    <n v="2.1333333333333333E-2"/>
    <n v="8"/>
    <s v="theater"/>
    <x v="6"/>
  </r>
  <r>
    <x v="2"/>
    <x v="0"/>
    <s v="USD"/>
    <n v="1447009181"/>
    <n v="1444413581"/>
    <b v="0"/>
    <n v="0"/>
    <b v="0"/>
    <s v="theater/plays"/>
    <n v="0"/>
    <e v="#DIV/0!"/>
    <s v="theater"/>
    <x v="6"/>
  </r>
  <r>
    <x v="2"/>
    <x v="1"/>
    <s v="GBP"/>
    <n v="1456934893"/>
    <n v="1454342893"/>
    <b v="0"/>
    <n v="3"/>
    <b v="0"/>
    <s v="theater/plays"/>
    <n v="4.1818181818181817E-2"/>
    <n v="23"/>
    <s v="theater"/>
    <x v="6"/>
  </r>
  <r>
    <x v="2"/>
    <x v="0"/>
    <s v="USD"/>
    <n v="1433086082"/>
    <n v="1430494082"/>
    <b v="0"/>
    <n v="1"/>
    <b v="0"/>
    <s v="theater/plays"/>
    <n v="0.2"/>
    <n v="100"/>
    <s v="theater"/>
    <x v="6"/>
  </r>
  <r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x v="2"/>
    <x v="0"/>
    <s v="USD"/>
    <n v="1431549912"/>
    <n v="1428957912"/>
    <b v="0"/>
    <n v="1"/>
    <b v="0"/>
    <s v="theater/plays"/>
    <n v="6.0000000000000002E-5"/>
    <n v="3"/>
    <s v="theater"/>
    <x v="6"/>
  </r>
  <r>
    <x v="2"/>
    <x v="0"/>
    <s v="USD"/>
    <n v="1405761690"/>
    <n v="1403169690"/>
    <b v="0"/>
    <n v="1"/>
    <b v="0"/>
    <s v="theater/plays"/>
    <n v="2.5000000000000001E-3"/>
    <n v="5"/>
    <s v="theater"/>
    <x v="6"/>
  </r>
  <r>
    <x v="2"/>
    <x v="1"/>
    <s v="GBP"/>
    <n v="1423913220"/>
    <n v="1421339077"/>
    <b v="0"/>
    <n v="4"/>
    <b v="0"/>
    <s v="theater/plays"/>
    <n v="0.35"/>
    <n v="17.5"/>
    <s v="theater"/>
    <x v="6"/>
  </r>
  <r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x v="2"/>
    <x v="1"/>
    <s v="GBP"/>
    <n v="1428222221"/>
    <n v="1425633821"/>
    <b v="0"/>
    <n v="0"/>
    <b v="0"/>
    <s v="theater/plays"/>
    <n v="0"/>
    <e v="#DIV/0!"/>
    <s v="theater"/>
    <x v="6"/>
  </r>
  <r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x v="2"/>
    <x v="0"/>
    <s v="USD"/>
    <n v="1462631358"/>
    <n v="1457450958"/>
    <b v="0"/>
    <n v="1"/>
    <b v="0"/>
    <s v="theater/plays"/>
    <n v="1.25E-3"/>
    <n v="10"/>
    <s v="theater"/>
    <x v="6"/>
  </r>
  <r>
    <x v="2"/>
    <x v="1"/>
    <s v="GBP"/>
    <n v="1488394800"/>
    <n v="1486681708"/>
    <b v="0"/>
    <n v="14"/>
    <b v="0"/>
    <s v="theater/plays"/>
    <n v="0.3775"/>
    <n v="32.357142857142854"/>
    <s v="theater"/>
    <x v="6"/>
  </r>
  <r>
    <x v="2"/>
    <x v="0"/>
    <s v="USD"/>
    <n v="1411779761"/>
    <n v="1409187761"/>
    <b v="0"/>
    <n v="4"/>
    <b v="0"/>
    <s v="theater/plays"/>
    <n v="1.84E-2"/>
    <n v="5.75"/>
    <s v="theater"/>
    <x v="6"/>
  </r>
  <r>
    <x v="2"/>
    <x v="0"/>
    <s v="USD"/>
    <n v="1424009147"/>
    <n v="1421417147"/>
    <b v="0"/>
    <n v="2"/>
    <b v="0"/>
    <s v="theater/plays"/>
    <n v="0.10050000000000001"/>
    <n v="100.5"/>
    <s v="theater"/>
    <x v="6"/>
  </r>
  <r>
    <x v="2"/>
    <x v="0"/>
    <s v="USD"/>
    <n v="1412740457"/>
    <n v="1410148457"/>
    <b v="0"/>
    <n v="1"/>
    <b v="0"/>
    <s v="theater/plays"/>
    <n v="2E-3"/>
    <n v="1"/>
    <s v="theater"/>
    <x v="6"/>
  </r>
  <r>
    <x v="2"/>
    <x v="0"/>
    <s v="USD"/>
    <n v="1413832985"/>
    <n v="1408648985"/>
    <b v="0"/>
    <n v="2"/>
    <b v="0"/>
    <s v="theater/plays"/>
    <n v="1.3333333333333334E-2"/>
    <n v="20"/>
    <s v="theater"/>
    <x v="6"/>
  </r>
  <r>
    <x v="2"/>
    <x v="0"/>
    <s v="USD"/>
    <n v="1455647587"/>
    <n v="1453487587"/>
    <b v="0"/>
    <n v="1"/>
    <b v="0"/>
    <s v="theater/plays"/>
    <n v="6.666666666666667E-5"/>
    <n v="2"/>
    <s v="theater"/>
    <x v="6"/>
  </r>
  <r>
    <x v="2"/>
    <x v="0"/>
    <s v="USD"/>
    <n v="1409070480"/>
    <n v="1406572381"/>
    <b v="0"/>
    <n v="1"/>
    <b v="0"/>
    <s v="theater/plays"/>
    <n v="2.5000000000000001E-3"/>
    <n v="5"/>
    <s v="theater"/>
    <x v="6"/>
  </r>
  <r>
    <x v="2"/>
    <x v="1"/>
    <s v="GBP"/>
    <n v="1437606507"/>
    <n v="1435014507"/>
    <b v="0"/>
    <n v="4"/>
    <b v="0"/>
    <s v="theater/plays"/>
    <n v="0.06"/>
    <n v="15"/>
    <s v="theater"/>
    <x v="6"/>
  </r>
  <r>
    <x v="2"/>
    <x v="1"/>
    <s v="GBP"/>
    <n v="1410281360"/>
    <n v="1406825360"/>
    <b v="0"/>
    <n v="3"/>
    <b v="0"/>
    <s v="theater/plays"/>
    <n v="3.8860103626943004E-2"/>
    <n v="25"/>
    <s v="theater"/>
    <x v="6"/>
  </r>
  <r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x v="2"/>
    <x v="1"/>
    <s v="GBP"/>
    <n v="1422450278"/>
    <n v="1419858278"/>
    <b v="0"/>
    <n v="4"/>
    <b v="0"/>
    <s v="theater/plays"/>
    <n v="7.5999999999999998E-2"/>
    <n v="4.75"/>
    <s v="theater"/>
    <x v="6"/>
  </r>
  <r>
    <x v="2"/>
    <x v="1"/>
    <s v="GBP"/>
    <n v="1430571849"/>
    <n v="1427979849"/>
    <b v="0"/>
    <n v="0"/>
    <b v="0"/>
    <s v="theater/plays"/>
    <n v="0"/>
    <e v="#DIV/0!"/>
    <s v="theater"/>
    <x v="6"/>
  </r>
  <r>
    <x v="2"/>
    <x v="0"/>
    <s v="USD"/>
    <n v="1424070823"/>
    <n v="1421478823"/>
    <b v="0"/>
    <n v="2"/>
    <b v="0"/>
    <s v="theater/plays"/>
    <n v="1.2999999999999999E-2"/>
    <n v="13"/>
    <s v="theater"/>
    <x v="6"/>
  </r>
  <r>
    <x v="2"/>
    <x v="0"/>
    <s v="USD"/>
    <n v="1457157269"/>
    <n v="1455861269"/>
    <b v="0"/>
    <n v="0"/>
    <b v="0"/>
    <s v="theater/plays"/>
    <n v="0"/>
    <e v="#DIV/0!"/>
    <s v="theater"/>
    <x v="6"/>
  </r>
  <r>
    <x v="2"/>
    <x v="0"/>
    <s v="USD"/>
    <n v="1437331463"/>
    <n v="1434739463"/>
    <b v="0"/>
    <n v="1"/>
    <b v="0"/>
    <s v="theater/plays"/>
    <n v="1.4285714285714287E-4"/>
    <n v="1"/>
    <s v="theater"/>
    <x v="6"/>
  </r>
  <r>
    <x v="2"/>
    <x v="1"/>
    <s v="GBP"/>
    <n v="1410987400"/>
    <n v="1408395400"/>
    <b v="0"/>
    <n v="7"/>
    <b v="0"/>
    <s v="theater/plays"/>
    <n v="0.14000000000000001"/>
    <n v="10"/>
    <s v="theater"/>
    <x v="6"/>
  </r>
  <r>
    <x v="2"/>
    <x v="0"/>
    <s v="USD"/>
    <n v="1409846874"/>
    <n v="1407254874"/>
    <b v="0"/>
    <n v="2"/>
    <b v="0"/>
    <s v="theater/plays"/>
    <n v="1.0500000000000001E-2"/>
    <n v="52.5"/>
    <s v="theater"/>
    <x v="6"/>
  </r>
  <r>
    <x v="2"/>
    <x v="1"/>
    <s v="GBP"/>
    <n v="1475877108"/>
    <n v="1473285108"/>
    <b v="0"/>
    <n v="4"/>
    <b v="0"/>
    <s v="theater/plays"/>
    <n v="8.666666666666667E-2"/>
    <n v="32.5"/>
    <s v="theater"/>
    <x v="6"/>
  </r>
  <r>
    <x v="2"/>
    <x v="0"/>
    <s v="USD"/>
    <n v="1460737680"/>
    <n v="1455725596"/>
    <b v="0"/>
    <n v="4"/>
    <b v="0"/>
    <s v="theater/plays"/>
    <n v="8.2857142857142851E-3"/>
    <n v="7.25"/>
    <s v="theater"/>
    <x v="6"/>
  </r>
  <r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x v="2"/>
    <x v="0"/>
    <s v="USD"/>
    <n v="1414360358"/>
    <n v="1409176358"/>
    <b v="0"/>
    <n v="2"/>
    <b v="0"/>
    <s v="theater/plays"/>
    <n v="8.3333333333333332E-3"/>
    <n v="62.5"/>
    <s v="theater"/>
    <x v="6"/>
  </r>
  <r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x v="2"/>
    <x v="0"/>
    <s v="USD"/>
    <n v="1458860363"/>
    <n v="1454975963"/>
    <b v="0"/>
    <n v="0"/>
    <b v="0"/>
    <s v="theater/plays"/>
    <n v="0"/>
    <e v="#DIV/0!"/>
    <s v="theater"/>
    <x v="6"/>
  </r>
  <r>
    <x v="2"/>
    <x v="0"/>
    <s v="USD"/>
    <n v="1441037097"/>
    <n v="1438445097"/>
    <b v="0"/>
    <n v="1"/>
    <b v="0"/>
    <s v="theater/plays"/>
    <n v="1.2500000000000001E-2"/>
    <n v="10"/>
    <s v="theater"/>
    <x v="6"/>
  </r>
  <r>
    <x v="2"/>
    <x v="6"/>
    <s v="EUR"/>
    <n v="1437889336"/>
    <n v="1432705336"/>
    <b v="0"/>
    <n v="4"/>
    <b v="0"/>
    <s v="theater/plays"/>
    <n v="0.05"/>
    <n v="62.5"/>
    <s v="theater"/>
    <x v="6"/>
  </r>
  <r>
    <x v="2"/>
    <x v="0"/>
    <s v="USD"/>
    <n v="1449247439"/>
    <n v="1444059839"/>
    <b v="0"/>
    <n v="0"/>
    <b v="0"/>
    <s v="theater/plays"/>
    <n v="0"/>
    <e v="#DIV/0!"/>
    <s v="theater"/>
    <x v="6"/>
  </r>
  <r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x v="2"/>
    <x v="0"/>
    <s v="USD"/>
    <n v="1402007500"/>
    <n v="1399415500"/>
    <b v="0"/>
    <n v="11"/>
    <b v="0"/>
    <s v="theater/plays"/>
    <n v="0.28050000000000003"/>
    <n v="51"/>
    <s v="theater"/>
    <x v="6"/>
  </r>
  <r>
    <x v="2"/>
    <x v="0"/>
    <s v="USD"/>
    <n v="1450053370"/>
    <n v="1447461370"/>
    <b v="0"/>
    <n v="0"/>
    <b v="0"/>
    <s v="theater/plays"/>
    <n v="0"/>
    <e v="#DIV/0!"/>
    <s v="theater"/>
    <x v="6"/>
  </r>
  <r>
    <x v="2"/>
    <x v="0"/>
    <s v="USD"/>
    <n v="1454525340"/>
    <n v="1452008599"/>
    <b v="0"/>
    <n v="6"/>
    <b v="0"/>
    <s v="theater/plays"/>
    <n v="0.16"/>
    <n v="66.666666666666671"/>
    <s v="theater"/>
    <x v="6"/>
  </r>
  <r>
    <x v="2"/>
    <x v="0"/>
    <s v="USD"/>
    <n v="1418914964"/>
    <n v="1414591364"/>
    <b v="0"/>
    <n v="0"/>
    <b v="0"/>
    <s v="theater/plays"/>
    <n v="0"/>
    <e v="#DIV/0!"/>
    <s v="theater"/>
    <x v="6"/>
  </r>
  <r>
    <x v="2"/>
    <x v="0"/>
    <s v="USD"/>
    <n v="1450211116"/>
    <n v="1445023516"/>
    <b v="0"/>
    <n v="7"/>
    <b v="0"/>
    <s v="theater/plays"/>
    <n v="6.8287037037037035E-2"/>
    <n v="59"/>
    <s v="theater"/>
    <x v="6"/>
  </r>
  <r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x v="2"/>
    <x v="0"/>
    <s v="USD"/>
    <n v="1428097450"/>
    <n v="1425509050"/>
    <b v="0"/>
    <n v="2"/>
    <b v="0"/>
    <s v="theater/plays"/>
    <n v="1.4814814814814815E-2"/>
    <n v="100"/>
    <s v="theater"/>
    <x v="6"/>
  </r>
  <r>
    <x v="2"/>
    <x v="0"/>
    <s v="USD"/>
    <n v="1413925887"/>
    <n v="1411333887"/>
    <b v="0"/>
    <n v="25"/>
    <b v="0"/>
    <s v="theater/plays"/>
    <n v="0.36849999999999999"/>
    <n v="147.4"/>
    <s v="theater"/>
    <x v="6"/>
  </r>
  <r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x v="2"/>
    <x v="0"/>
    <s v="USD"/>
    <n v="1464099900"/>
    <n v="1462585315"/>
    <b v="0"/>
    <n v="2"/>
    <b v="0"/>
    <s v="theater/plays"/>
    <n v="0.11428571428571428"/>
    <n v="40"/>
    <s v="theater"/>
    <x v="6"/>
  </r>
  <r>
    <x v="2"/>
    <x v="0"/>
    <s v="USD"/>
    <n v="1413573010"/>
    <n v="1408389010"/>
    <b v="0"/>
    <n v="4"/>
    <b v="0"/>
    <s v="theater/plays"/>
    <n v="0.12039999999999999"/>
    <n v="75.25"/>
    <s v="theater"/>
    <x v="6"/>
  </r>
  <r>
    <x v="2"/>
    <x v="0"/>
    <s v="USD"/>
    <n v="1448949540"/>
    <n v="1446048367"/>
    <b v="0"/>
    <n v="5"/>
    <b v="0"/>
    <s v="theater/plays"/>
    <n v="0.6"/>
    <n v="60"/>
    <s v="theater"/>
    <x v="6"/>
  </r>
  <r>
    <x v="2"/>
    <x v="0"/>
    <s v="USD"/>
    <n v="1437188400"/>
    <n v="1432100004"/>
    <b v="0"/>
    <n v="2"/>
    <b v="0"/>
    <s v="theater/plays"/>
    <n v="0.3125"/>
    <n v="1250"/>
    <s v="theater"/>
    <x v="6"/>
  </r>
  <r>
    <x v="2"/>
    <x v="1"/>
    <s v="GBP"/>
    <n v="1473160954"/>
    <n v="1467976954"/>
    <b v="0"/>
    <n v="2"/>
    <b v="0"/>
    <s v="theater/plays"/>
    <n v="4.1999999999999997E-3"/>
    <n v="10.5"/>
    <s v="theater"/>
    <x v="6"/>
  </r>
  <r>
    <x v="2"/>
    <x v="0"/>
    <s v="USD"/>
    <n v="1421781360"/>
    <n v="1419213664"/>
    <b v="0"/>
    <n v="3"/>
    <b v="0"/>
    <s v="theater/plays"/>
    <n v="2.0999999999999999E-3"/>
    <n v="7"/>
    <s v="theater"/>
    <x v="6"/>
  </r>
  <r>
    <x v="2"/>
    <x v="5"/>
    <s v="CAD"/>
    <n v="1416524325"/>
    <n v="1415228325"/>
    <b v="0"/>
    <n v="0"/>
    <b v="0"/>
    <s v="theater/plays"/>
    <n v="0"/>
    <e v="#DIV/0!"/>
    <s v="theater"/>
    <x v="6"/>
  </r>
  <r>
    <x v="2"/>
    <x v="0"/>
    <s v="USD"/>
    <n v="1428642000"/>
    <n v="1426050982"/>
    <b v="0"/>
    <n v="4"/>
    <b v="0"/>
    <s v="theater/plays"/>
    <n v="0.375"/>
    <n v="56.25"/>
    <s v="theater"/>
    <x v="6"/>
  </r>
  <r>
    <x v="2"/>
    <x v="2"/>
    <s v="AUD"/>
    <n v="1408596589"/>
    <n v="1406004589"/>
    <b v="0"/>
    <n v="1"/>
    <b v="0"/>
    <s v="theater/plays"/>
    <n v="2.0000000000000001E-4"/>
    <n v="1"/>
    <s v="theater"/>
    <x v="6"/>
  </r>
  <r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x v="2"/>
    <x v="0"/>
    <s v="USD"/>
    <n v="1420938000"/>
    <n v="1418862743"/>
    <b v="0"/>
    <n v="4"/>
    <b v="0"/>
    <s v="theater/plays"/>
    <n v="2.1999999999999999E-2"/>
    <n v="27.5"/>
    <s v="theater"/>
    <x v="6"/>
  </r>
  <r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x v="2"/>
    <x v="0"/>
    <s v="USD"/>
    <n v="1436914815"/>
    <n v="1434322815"/>
    <b v="0"/>
    <n v="1"/>
    <b v="0"/>
    <s v="theater/plays"/>
    <n v="8.0000000000000004E-4"/>
    <n v="16"/>
    <s v="theater"/>
    <x v="6"/>
  </r>
  <r>
    <x v="2"/>
    <x v="0"/>
    <s v="USD"/>
    <n v="1414077391"/>
    <n v="1411485391"/>
    <b v="0"/>
    <n v="1"/>
    <b v="0"/>
    <s v="theater/plays"/>
    <n v="6.6666666666666664E-4"/>
    <n v="1"/>
    <s v="theater"/>
    <x v="6"/>
  </r>
  <r>
    <x v="2"/>
    <x v="0"/>
    <s v="USD"/>
    <n v="1399618380"/>
    <n v="1399058797"/>
    <b v="0"/>
    <n v="0"/>
    <b v="0"/>
    <s v="theater/plays"/>
    <n v="0"/>
    <e v="#DIV/0!"/>
    <s v="theater"/>
    <x v="6"/>
  </r>
  <r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x v="2"/>
    <x v="1"/>
    <s v="GBP"/>
    <n v="1416081600"/>
    <n v="1413477228"/>
    <b v="0"/>
    <n v="2"/>
    <b v="0"/>
    <s v="theater/plays"/>
    <n v="0.22"/>
    <n v="55"/>
    <s v="theater"/>
    <x v="6"/>
  </r>
  <r>
    <x v="2"/>
    <x v="0"/>
    <s v="USD"/>
    <n v="1475294400"/>
    <n v="1472674285"/>
    <b v="0"/>
    <n v="0"/>
    <b v="0"/>
    <s v="theater/plays"/>
    <n v="0"/>
    <e v="#DIV/0!"/>
    <s v="theater"/>
    <x v="6"/>
  </r>
  <r>
    <x v="2"/>
    <x v="1"/>
    <s v="GBP"/>
    <n v="1403192031"/>
    <n v="1400600031"/>
    <b v="0"/>
    <n v="21"/>
    <b v="0"/>
    <s v="theater/plays"/>
    <n v="0.1762"/>
    <n v="41.952380952380949"/>
    <s v="theater"/>
    <x v="6"/>
  </r>
  <r>
    <x v="2"/>
    <x v="0"/>
    <s v="USD"/>
    <n v="1467575940"/>
    <n v="1465856639"/>
    <b v="0"/>
    <n v="9"/>
    <b v="0"/>
    <s v="theater/plays"/>
    <n v="0.53"/>
    <n v="88.333333333333329"/>
    <s v="theater"/>
    <x v="6"/>
  </r>
  <r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x v="2"/>
    <x v="0"/>
    <s v="USD"/>
    <n v="1459483140"/>
    <n v="1458178044"/>
    <b v="0"/>
    <n v="4"/>
    <b v="0"/>
    <s v="theater/plays"/>
    <n v="2.5333333333333333E-2"/>
    <n v="23.75"/>
    <s v="theater"/>
    <x v="6"/>
  </r>
  <r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x v="2"/>
    <x v="5"/>
    <s v="CAD"/>
    <n v="1403539200"/>
    <n v="1400604056"/>
    <b v="0"/>
    <n v="5"/>
    <b v="0"/>
    <s v="theater/plays"/>
    <n v="2.8500000000000001E-2"/>
    <n v="57"/>
    <s v="theater"/>
    <x v="6"/>
  </r>
  <r>
    <x v="2"/>
    <x v="0"/>
    <s v="USD"/>
    <n v="1461205423"/>
    <n v="1456025023"/>
    <b v="0"/>
    <n v="0"/>
    <b v="0"/>
    <s v="theater/plays"/>
    <n v="0"/>
    <e v="#DIV/0!"/>
    <s v="theater"/>
    <x v="6"/>
  </r>
  <r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x v="2"/>
    <x v="1"/>
    <s v="GBP"/>
    <n v="1403886084"/>
    <n v="1401294084"/>
    <b v="0"/>
    <n v="9"/>
    <b v="0"/>
    <s v="theater/plays"/>
    <n v="1.4210526315789474E-2"/>
    <n v="15"/>
    <s v="theater"/>
    <x v="6"/>
  </r>
  <r>
    <x v="2"/>
    <x v="2"/>
    <s v="AUD"/>
    <n v="1430316426"/>
    <n v="1427724426"/>
    <b v="0"/>
    <n v="6"/>
    <b v="0"/>
    <s v="theater/plays"/>
    <n v="0.1925"/>
    <n v="64.166666666666671"/>
    <s v="theater"/>
    <x v="6"/>
  </r>
  <r>
    <x v="2"/>
    <x v="0"/>
    <s v="USD"/>
    <n v="1407883811"/>
    <n v="1405291811"/>
    <b v="0"/>
    <n v="4"/>
    <b v="0"/>
    <s v="theater/plays"/>
    <n v="6.7499999999999999E-3"/>
    <n v="6.75"/>
    <s v="theater"/>
    <x v="6"/>
  </r>
  <r>
    <x v="2"/>
    <x v="0"/>
    <s v="USD"/>
    <n v="1463619388"/>
    <n v="1461027388"/>
    <b v="0"/>
    <n v="1"/>
    <b v="0"/>
    <s v="theater/plays"/>
    <n v="1.6666666666666668E-3"/>
    <n v="25"/>
    <s v="theater"/>
    <x v="6"/>
  </r>
  <r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x v="2"/>
    <x v="0"/>
    <s v="USD"/>
    <n v="1484348700"/>
    <n v="1481756855"/>
    <b v="0"/>
    <n v="1"/>
    <b v="0"/>
    <s v="theater/plays"/>
    <n v="0.01"/>
    <n v="34.950000000000003"/>
    <s v="theater"/>
    <x v="6"/>
  </r>
  <r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x v="2"/>
    <x v="0"/>
    <s v="USD"/>
    <n v="1425178800"/>
    <n v="1422374420"/>
    <b v="0"/>
    <n v="6"/>
    <b v="0"/>
    <s v="theater/plays"/>
    <n v="0.16500000000000001"/>
    <n v="27.5"/>
    <s v="theater"/>
    <x v="6"/>
  </r>
  <r>
    <x v="2"/>
    <x v="14"/>
    <s v="MXN"/>
    <n v="1482779931"/>
    <n v="1480187931"/>
    <b v="0"/>
    <n v="0"/>
    <b v="0"/>
    <s v="theater/plays"/>
    <n v="0"/>
    <e v="#DIV/0!"/>
    <s v="theater"/>
    <x v="6"/>
  </r>
  <r>
    <x v="2"/>
    <x v="1"/>
    <s v="GBP"/>
    <n v="1408646111"/>
    <n v="1403462111"/>
    <b v="0"/>
    <n v="2"/>
    <b v="0"/>
    <s v="theater/plays"/>
    <n v="4.0000000000000001E-3"/>
    <n v="2"/>
    <s v="theater"/>
    <x v="6"/>
  </r>
  <r>
    <x v="2"/>
    <x v="0"/>
    <s v="USD"/>
    <n v="1431144000"/>
    <n v="1426407426"/>
    <b v="0"/>
    <n v="2"/>
    <b v="0"/>
    <s v="theater/plays"/>
    <n v="1.0571428571428572E-2"/>
    <n v="18.5"/>
    <s v="theater"/>
    <x v="6"/>
  </r>
  <r>
    <x v="2"/>
    <x v="1"/>
    <s v="GBP"/>
    <n v="1446732975"/>
    <n v="1444137375"/>
    <b v="0"/>
    <n v="21"/>
    <b v="0"/>
    <s v="theater/plays"/>
    <n v="0.26727272727272727"/>
    <n v="35"/>
    <s v="theater"/>
    <x v="6"/>
  </r>
  <r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x v="2"/>
    <x v="0"/>
    <s v="USD"/>
    <n v="1413921060"/>
    <n v="1411499149"/>
    <b v="0"/>
    <n v="0"/>
    <b v="0"/>
    <s v="theater/plays"/>
    <n v="0"/>
    <e v="#DIV/0!"/>
    <s v="theater"/>
    <x v="6"/>
  </r>
  <r>
    <x v="2"/>
    <x v="0"/>
    <s v="USD"/>
    <n v="1482339794"/>
    <n v="1479747794"/>
    <b v="0"/>
    <n v="6"/>
    <b v="0"/>
    <s v="theater/plays"/>
    <n v="8.8999999999999996E-2"/>
    <n v="222.5"/>
    <s v="theater"/>
    <x v="6"/>
  </r>
  <r>
    <x v="2"/>
    <x v="1"/>
    <s v="GBP"/>
    <n v="1485543242"/>
    <n v="1482951242"/>
    <b v="0"/>
    <n v="0"/>
    <b v="0"/>
    <s v="theater/plays"/>
    <n v="0"/>
    <e v="#DIV/0!"/>
    <s v="theater"/>
    <x v="6"/>
  </r>
  <r>
    <x v="2"/>
    <x v="0"/>
    <s v="USD"/>
    <n v="1466375521"/>
    <n v="1463783521"/>
    <b v="0"/>
    <n v="1"/>
    <b v="0"/>
    <s v="theater/plays"/>
    <n v="1.6666666666666668E-3"/>
    <n v="5"/>
    <s v="theater"/>
    <x v="6"/>
  </r>
  <r>
    <x v="2"/>
    <x v="0"/>
    <s v="USD"/>
    <n v="1465930440"/>
    <n v="1463849116"/>
    <b v="0"/>
    <n v="0"/>
    <b v="0"/>
    <s v="theater/plays"/>
    <n v="0"/>
    <e v="#DIV/0!"/>
    <s v="theater"/>
    <x v="6"/>
  </r>
  <r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x v="2"/>
    <x v="0"/>
    <s v="USD"/>
    <n v="1447542000"/>
    <n v="1446179553"/>
    <b v="0"/>
    <n v="2"/>
    <b v="0"/>
    <s v="theater/plays"/>
    <n v="0.02"/>
    <n v="1.5"/>
    <s v="theater"/>
    <x v="6"/>
  </r>
  <r>
    <x v="2"/>
    <x v="0"/>
    <s v="USD"/>
    <n v="1452795416"/>
    <n v="1450203416"/>
    <b v="0"/>
    <n v="6"/>
    <b v="0"/>
    <s v="theater/plays"/>
    <n v="0.21685714285714286"/>
    <n v="126.5"/>
    <s v="theater"/>
    <x v="6"/>
  </r>
  <r>
    <x v="2"/>
    <x v="13"/>
    <s v="EUR"/>
    <n v="1476008906"/>
    <n v="1473416906"/>
    <b v="0"/>
    <n v="1"/>
    <b v="0"/>
    <s v="theater/plays"/>
    <n v="3.3333333333333335E-3"/>
    <n v="10"/>
    <s v="theater"/>
    <x v="6"/>
  </r>
  <r>
    <x v="2"/>
    <x v="0"/>
    <s v="USD"/>
    <n v="1427169540"/>
    <n v="1424701775"/>
    <b v="0"/>
    <n v="1"/>
    <b v="0"/>
    <s v="theater/plays"/>
    <n v="2.8571428571428571E-3"/>
    <n v="10"/>
    <s v="theater"/>
    <x v="6"/>
  </r>
  <r>
    <x v="2"/>
    <x v="0"/>
    <s v="USD"/>
    <n v="1448078400"/>
    <n v="1445985299"/>
    <b v="0"/>
    <n v="5"/>
    <b v="0"/>
    <s v="theater/plays"/>
    <n v="4.7E-2"/>
    <n v="9.4"/>
    <s v="theater"/>
    <x v="6"/>
  </r>
  <r>
    <x v="2"/>
    <x v="0"/>
    <s v="USD"/>
    <n v="1468777786"/>
    <n v="1466185786"/>
    <b v="0"/>
    <n v="0"/>
    <b v="0"/>
    <s v="theater/plays"/>
    <n v="0"/>
    <e v="#DIV/0!"/>
    <s v="theater"/>
    <x v="6"/>
  </r>
  <r>
    <x v="2"/>
    <x v="1"/>
    <s v="GBP"/>
    <n v="1421403960"/>
    <n v="1418827324"/>
    <b v="0"/>
    <n v="3"/>
    <b v="0"/>
    <s v="theater/plays"/>
    <n v="0.108"/>
    <n v="72"/>
    <s v="theater"/>
    <x v="6"/>
  </r>
  <r>
    <x v="2"/>
    <x v="0"/>
    <s v="USD"/>
    <n v="1433093700"/>
    <n v="1430242488"/>
    <b v="0"/>
    <n v="8"/>
    <b v="0"/>
    <s v="theater/plays"/>
    <n v="4.8000000000000001E-2"/>
    <n v="30"/>
    <s v="theater"/>
    <x v="6"/>
  </r>
  <r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x v="2"/>
    <x v="0"/>
    <s v="USD"/>
    <n v="1421410151"/>
    <n v="1418818151"/>
    <b v="0"/>
    <n v="8"/>
    <b v="0"/>
    <s v="theater/plays"/>
    <n v="0.1275"/>
    <n v="25.5"/>
    <s v="theater"/>
    <x v="6"/>
  </r>
  <r>
    <x v="2"/>
    <x v="0"/>
    <s v="USD"/>
    <n v="1428205247"/>
    <n v="1423024847"/>
    <b v="0"/>
    <n v="1"/>
    <b v="0"/>
    <s v="theater/plays"/>
    <n v="1.8181818181818181E-4"/>
    <n v="20"/>
    <s v="theater"/>
    <x v="6"/>
  </r>
  <r>
    <x v="2"/>
    <x v="1"/>
    <s v="GBP"/>
    <n v="1440272093"/>
    <n v="1435088093"/>
    <b v="0"/>
    <n v="4"/>
    <b v="0"/>
    <s v="theater/plays"/>
    <n v="2.4E-2"/>
    <n v="15"/>
    <s v="theater"/>
    <x v="6"/>
  </r>
  <r>
    <x v="2"/>
    <x v="0"/>
    <s v="USD"/>
    <n v="1413953940"/>
    <n v="1410141900"/>
    <b v="0"/>
    <n v="8"/>
    <b v="0"/>
    <s v="theater/plays"/>
    <n v="0.36499999999999999"/>
    <n v="91.25"/>
    <s v="theater"/>
    <x v="6"/>
  </r>
  <r>
    <x v="2"/>
    <x v="14"/>
    <s v="MXN"/>
    <n v="1482108350"/>
    <n v="1479516350"/>
    <b v="0"/>
    <n v="1"/>
    <b v="0"/>
    <s v="theater/plays"/>
    <n v="2.6666666666666668E-2"/>
    <n v="800"/>
    <s v="theater"/>
    <x v="6"/>
  </r>
  <r>
    <x v="2"/>
    <x v="1"/>
    <s v="GBP"/>
    <n v="1488271860"/>
    <n v="1484484219"/>
    <b v="0"/>
    <n v="5"/>
    <b v="0"/>
    <s v="theater/plays"/>
    <n v="0.11428571428571428"/>
    <n v="80"/>
    <s v="theater"/>
    <x v="6"/>
  </r>
  <r>
    <x v="2"/>
    <x v="1"/>
    <s v="GBP"/>
    <n v="1454284500"/>
    <n v="1449431237"/>
    <b v="0"/>
    <n v="0"/>
    <b v="0"/>
    <s v="theater/plays"/>
    <n v="0"/>
    <e v="#DIV/0!"/>
    <s v="theater"/>
    <x v="6"/>
  </r>
  <r>
    <x v="2"/>
    <x v="0"/>
    <s v="USD"/>
    <n v="1465060797"/>
    <n v="1462468797"/>
    <b v="0"/>
    <n v="0"/>
    <b v="0"/>
    <s v="theater/plays"/>
    <n v="0"/>
    <e v="#DIV/0!"/>
    <s v="theater"/>
    <x v="6"/>
  </r>
  <r>
    <x v="2"/>
    <x v="0"/>
    <s v="USD"/>
    <n v="1472847873"/>
    <n v="1468959873"/>
    <b v="0"/>
    <n v="1"/>
    <b v="0"/>
    <s v="theater/plays"/>
    <n v="1.1111111111111112E-2"/>
    <n v="50"/>
    <s v="theater"/>
    <x v="6"/>
  </r>
  <r>
    <x v="2"/>
    <x v="0"/>
    <s v="USD"/>
    <n v="1414205990"/>
    <n v="1413341990"/>
    <b v="0"/>
    <n v="0"/>
    <b v="0"/>
    <s v="theater/plays"/>
    <n v="0"/>
    <e v="#DIV/0!"/>
    <s v="theater"/>
    <x v="6"/>
  </r>
  <r>
    <x v="2"/>
    <x v="0"/>
    <s v="USD"/>
    <n v="1485380482"/>
    <n v="1482788482"/>
    <b v="0"/>
    <n v="0"/>
    <b v="0"/>
    <s v="theater/plays"/>
    <n v="0"/>
    <e v="#DIV/0!"/>
    <s v="theater"/>
    <x v="6"/>
  </r>
  <r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x v="2"/>
    <x v="0"/>
    <s v="USD"/>
    <n v="1440613920"/>
    <n v="1435953566"/>
    <b v="0"/>
    <n v="6"/>
    <b v="0"/>
    <s v="theater/plays"/>
    <n v="0.1"/>
    <n v="16.666666666666668"/>
    <s v="theater"/>
    <x v="6"/>
  </r>
  <r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x v="2"/>
    <x v="0"/>
    <s v="USD"/>
    <n v="1411596001"/>
    <n v="1409608801"/>
    <b v="0"/>
    <n v="4"/>
    <b v="0"/>
    <s v="theater/plays"/>
    <n v="2.0500000000000001E-2"/>
    <n v="10.25"/>
    <s v="theater"/>
    <x v="6"/>
  </r>
  <r>
    <x v="2"/>
    <x v="0"/>
    <s v="USD"/>
    <n v="1488517200"/>
    <n v="1485909937"/>
    <b v="0"/>
    <n v="1"/>
    <b v="0"/>
    <s v="theater/plays"/>
    <n v="1.9666666666666666E-2"/>
    <n v="59"/>
    <s v="theater"/>
    <x v="6"/>
  </r>
  <r>
    <x v="2"/>
    <x v="1"/>
    <s v="GBP"/>
    <n v="1448805404"/>
    <n v="1446209804"/>
    <b v="0"/>
    <n v="0"/>
    <b v="0"/>
    <s v="theater/plays"/>
    <n v="0"/>
    <e v="#DIV/0!"/>
    <s v="theater"/>
    <x v="6"/>
  </r>
  <r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x v="2"/>
    <x v="17"/>
    <s v="EUR"/>
    <n v="1456617600"/>
    <n v="1454280186"/>
    <b v="0"/>
    <n v="1"/>
    <b v="0"/>
    <s v="theater/plays"/>
    <n v="4.0000000000000002E-4"/>
    <n v="1"/>
    <s v="theater"/>
    <x v="6"/>
  </r>
  <r>
    <x v="2"/>
    <x v="0"/>
    <s v="USD"/>
    <n v="1452234840"/>
    <n v="1450619123"/>
    <b v="0"/>
    <n v="3"/>
    <b v="0"/>
    <s v="theater/plays"/>
    <n v="2E-3"/>
    <n v="1"/>
    <s v="theater"/>
    <x v="6"/>
  </r>
  <r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</r>
  <r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</r>
  <r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</r>
  <r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</r>
  <r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</r>
  <r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</r>
  <r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</r>
  <r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</r>
  <r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</r>
  <r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</r>
  <r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</r>
  <r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</r>
  <r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</r>
  <r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</r>
  <r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</r>
  <r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</r>
  <r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</r>
  <r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</r>
  <r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</r>
  <r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</r>
  <r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</r>
  <r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</r>
  <r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</r>
  <r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</r>
  <r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</r>
  <r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</r>
  <r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</r>
  <r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</r>
  <r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</r>
  <r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</r>
  <r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</r>
  <r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</r>
  <r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</r>
  <r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</r>
  <r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</r>
  <r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</r>
  <r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</r>
  <r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</r>
  <r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</r>
  <r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</r>
  <r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</r>
  <r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</r>
  <r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</r>
  <r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</r>
  <r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</r>
  <r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</r>
  <r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</r>
  <r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</r>
  <r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</r>
  <r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</r>
  <r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</r>
  <r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</r>
  <r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</r>
  <r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</r>
  <r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</r>
  <r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</r>
  <r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</r>
  <r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</r>
  <r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</r>
  <r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</r>
  <r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</r>
  <r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</r>
  <r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</r>
  <r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</r>
  <r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</r>
  <r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</r>
  <r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</r>
  <r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</r>
  <r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</r>
  <r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</r>
  <r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</r>
  <r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</r>
  <r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</r>
  <r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</r>
  <r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</r>
  <r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</r>
  <r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</r>
  <r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</r>
  <r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</r>
  <r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</r>
  <r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</r>
  <r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</r>
  <r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</r>
  <r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</r>
  <r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</r>
  <r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</r>
  <r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</r>
  <r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</r>
  <r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</r>
  <r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</r>
  <r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</r>
  <r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</r>
  <r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</r>
  <r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</r>
  <r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</r>
  <r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</r>
  <r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</r>
  <r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</r>
  <r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</r>
  <r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</r>
  <r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</r>
  <r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</r>
  <r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</r>
  <r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</r>
  <r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</r>
  <r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</r>
  <r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</r>
  <r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</r>
  <r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</r>
  <r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</r>
  <r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</r>
  <r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</r>
  <r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</r>
  <r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</r>
  <r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</r>
  <r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</r>
  <r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</r>
  <r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</r>
  <r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</r>
  <r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</r>
  <r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</r>
  <r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</r>
  <r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</r>
  <r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</r>
  <r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</r>
  <r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</r>
  <r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</r>
  <r>
    <x v="0"/>
    <s v="US"/>
    <s v="USD"/>
    <n v="1410601041"/>
    <n v="1406713041"/>
    <b v="0"/>
    <n v="12"/>
    <b v="1"/>
    <s v="theater/plays"/>
    <n v="1"/>
    <n v="1000"/>
    <s v="theater"/>
    <s v="plays"/>
    <x v="525"/>
  </r>
  <r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</r>
  <r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</r>
  <r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</r>
  <r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</r>
  <r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</r>
  <r>
    <x v="0"/>
    <s v="US"/>
    <s v="USD"/>
    <n v="1481957940"/>
    <n v="1478050429"/>
    <b v="0"/>
    <n v="31"/>
    <b v="1"/>
    <s v="theater/plays"/>
    <n v="1"/>
    <n v="129.03225806451613"/>
    <s v="theater"/>
    <s v="plays"/>
    <x v="531"/>
  </r>
  <r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</r>
  <r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</r>
  <r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</r>
  <r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</r>
  <r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</r>
  <r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</r>
  <r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</r>
  <r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</r>
  <r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</r>
  <r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</r>
  <r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</r>
  <r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</r>
  <r>
    <x v="2"/>
    <s v="US"/>
    <s v="USD"/>
    <n v="1467647160"/>
    <n v="1465055160"/>
    <b v="0"/>
    <n v="2"/>
    <b v="0"/>
    <s v="technology/web"/>
    <n v="1.2E-2"/>
    <n v="3"/>
    <s v="technology"/>
    <s v="web"/>
    <x v="544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</r>
  <r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</r>
  <r>
    <x v="2"/>
    <s v="GB"/>
    <s v="GBP"/>
    <n v="1455122564"/>
    <n v="1452530564"/>
    <b v="0"/>
    <n v="0"/>
    <b v="0"/>
    <s v="technology/web"/>
    <n v="0"/>
    <e v="#DIV/0!"/>
    <s v="technology"/>
    <s v="web"/>
    <x v="547"/>
  </r>
  <r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</r>
  <r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</r>
  <r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</r>
  <r>
    <x v="2"/>
    <s v="CA"/>
    <s v="CAD"/>
    <n v="1452350896"/>
    <n v="1447166896"/>
    <b v="0"/>
    <n v="0"/>
    <b v="0"/>
    <s v="technology/web"/>
    <n v="0"/>
    <e v="#DIV/0!"/>
    <s v="technology"/>
    <s v="web"/>
    <x v="552"/>
  </r>
  <r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</r>
  <r>
    <x v="2"/>
    <s v="GB"/>
    <s v="GBP"/>
    <n v="1465720143"/>
    <n v="1463128143"/>
    <b v="0"/>
    <n v="0"/>
    <b v="0"/>
    <s v="technology/web"/>
    <n v="0"/>
    <e v="#DIV/0!"/>
    <s v="technology"/>
    <s v="web"/>
    <x v="555"/>
  </r>
  <r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</r>
  <r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</r>
  <r>
    <x v="2"/>
    <s v="US"/>
    <s v="USD"/>
    <n v="1427227905"/>
    <n v="1424639505"/>
    <b v="0"/>
    <n v="0"/>
    <b v="0"/>
    <s v="technology/web"/>
    <n v="0"/>
    <e v="#DIV/0!"/>
    <s v="technology"/>
    <s v="web"/>
    <x v="558"/>
  </r>
  <r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</r>
  <r>
    <x v="2"/>
    <s v="CA"/>
    <s v="CAD"/>
    <n v="1418841045"/>
    <n v="1416249045"/>
    <b v="0"/>
    <n v="3"/>
    <b v="0"/>
    <s v="technology/web"/>
    <n v="1.2E-4"/>
    <n v="4"/>
    <s v="technology"/>
    <s v="web"/>
    <x v="560"/>
  </r>
  <r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</r>
  <r>
    <x v="2"/>
    <s v="NL"/>
    <s v="EUR"/>
    <n v="1482052815"/>
    <n v="1479460815"/>
    <b v="0"/>
    <n v="0"/>
    <b v="0"/>
    <s v="technology/web"/>
    <n v="0"/>
    <e v="#DIV/0!"/>
    <s v="technology"/>
    <s v="web"/>
    <x v="562"/>
  </r>
  <r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</r>
  <r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</r>
  <r>
    <x v="2"/>
    <s v="GB"/>
    <s v="GBP"/>
    <n v="1436554249"/>
    <n v="1433962249"/>
    <b v="0"/>
    <n v="0"/>
    <b v="0"/>
    <s v="technology/web"/>
    <n v="0"/>
    <e v="#DIV/0!"/>
    <s v="technology"/>
    <s v="web"/>
    <x v="565"/>
  </r>
  <r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</r>
  <r>
    <x v="2"/>
    <s v="US"/>
    <s v="USD"/>
    <n v="1420143194"/>
    <n v="1417551194"/>
    <b v="0"/>
    <n v="0"/>
    <b v="0"/>
    <s v="technology/web"/>
    <n v="0"/>
    <e v="#DIV/0!"/>
    <s v="technology"/>
    <s v="web"/>
    <x v="567"/>
  </r>
  <r>
    <x v="2"/>
    <s v="NZ"/>
    <s v="NZD"/>
    <n v="1452942000"/>
    <n v="1449785223"/>
    <b v="0"/>
    <n v="5"/>
    <b v="0"/>
    <s v="technology/web"/>
    <n v="0.01"/>
    <n v="49"/>
    <s v="technology"/>
    <s v="web"/>
    <x v="568"/>
  </r>
  <r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</r>
  <r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</r>
  <r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</r>
  <r>
    <x v="2"/>
    <s v="US"/>
    <s v="USD"/>
    <n v="1446660688"/>
    <n v="1444065088"/>
    <b v="0"/>
    <n v="0"/>
    <b v="0"/>
    <s v="technology/web"/>
    <n v="0"/>
    <e v="#DIV/0!"/>
    <s v="technology"/>
    <s v="web"/>
    <x v="572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</r>
  <r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</r>
  <r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</r>
  <r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</r>
  <r>
    <x v="2"/>
    <s v="US"/>
    <s v="USD"/>
    <n v="1463753302"/>
    <n v="1458569302"/>
    <b v="0"/>
    <n v="1"/>
    <b v="0"/>
    <s v="technology/web"/>
    <n v="2E-3"/>
    <n v="10"/>
    <s v="technology"/>
    <s v="web"/>
    <x v="577"/>
  </r>
  <r>
    <x v="2"/>
    <s v="GB"/>
    <s v="GBP"/>
    <n v="1441633993"/>
    <n v="1439560393"/>
    <b v="0"/>
    <n v="7"/>
    <b v="0"/>
    <s v="technology/web"/>
    <n v="1.12E-4"/>
    <n v="2"/>
    <s v="technology"/>
    <s v="web"/>
    <x v="578"/>
  </r>
  <r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</r>
  <r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</r>
  <r>
    <x v="2"/>
    <s v="US"/>
    <s v="USD"/>
    <n v="1438474704"/>
    <n v="1435882704"/>
    <b v="0"/>
    <n v="0"/>
    <b v="0"/>
    <s v="technology/web"/>
    <n v="0"/>
    <e v="#DIV/0!"/>
    <s v="technology"/>
    <s v="web"/>
    <x v="581"/>
  </r>
  <r>
    <x v="2"/>
    <s v="US"/>
    <s v="USD"/>
    <n v="1426442400"/>
    <n v="1424454319"/>
    <b v="0"/>
    <n v="0"/>
    <b v="0"/>
    <s v="technology/web"/>
    <n v="0"/>
    <e v="#DIV/0!"/>
    <s v="technology"/>
    <s v="web"/>
    <x v="582"/>
  </r>
  <r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</r>
  <r>
    <x v="2"/>
    <s v="US"/>
    <s v="USD"/>
    <n v="1426522316"/>
    <n v="1423933916"/>
    <b v="0"/>
    <n v="2"/>
    <b v="0"/>
    <s v="technology/web"/>
    <n v="0.01"/>
    <n v="5"/>
    <s v="technology"/>
    <s v="web"/>
    <x v="584"/>
  </r>
  <r>
    <x v="2"/>
    <s v="GB"/>
    <s v="GBP"/>
    <n v="1448928000"/>
    <n v="1444123377"/>
    <b v="0"/>
    <n v="0"/>
    <b v="0"/>
    <s v="technology/web"/>
    <n v="0"/>
    <e v="#DIV/0!"/>
    <s v="technology"/>
    <s v="web"/>
    <x v="585"/>
  </r>
  <r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</r>
  <r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</r>
  <r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</r>
  <r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</r>
  <r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</r>
  <r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</r>
  <r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</r>
  <r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</r>
  <r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</r>
  <r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</r>
  <r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</r>
  <r>
    <x v="2"/>
    <s v="US"/>
    <s v="USD"/>
    <n v="1425827760"/>
    <n v="1423769402"/>
    <b v="0"/>
    <n v="2"/>
    <b v="0"/>
    <s v="technology/web"/>
    <n v="6.2E-4"/>
    <n v="15.5"/>
    <s v="technology"/>
    <s v="web"/>
    <x v="599"/>
  </r>
  <r>
    <x v="1"/>
    <s v="US"/>
    <s v="USD"/>
    <n v="1431198562"/>
    <n v="1426014562"/>
    <b v="0"/>
    <n v="1"/>
    <b v="0"/>
    <s v="technology/web"/>
    <n v="0.02"/>
    <n v="100"/>
    <s v="technology"/>
    <s v="web"/>
    <x v="600"/>
  </r>
  <r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</r>
  <r>
    <x v="1"/>
    <s v="US"/>
    <s v="USD"/>
    <n v="1434654215"/>
    <n v="1432062215"/>
    <b v="0"/>
    <n v="0"/>
    <b v="0"/>
    <s v="technology/web"/>
    <n v="0"/>
    <e v="#DIV/0!"/>
    <s v="technology"/>
    <s v="web"/>
    <x v="602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</r>
  <r>
    <x v="1"/>
    <s v="US"/>
    <s v="USD"/>
    <n v="1409187056"/>
    <n v="1406595056"/>
    <b v="0"/>
    <n v="0"/>
    <b v="0"/>
    <s v="technology/web"/>
    <n v="0"/>
    <e v="#DIV/0!"/>
    <s v="technology"/>
    <s v="web"/>
    <x v="604"/>
  </r>
  <r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</r>
  <r>
    <x v="1"/>
    <s v="NL"/>
    <s v="EUR"/>
    <n v="1432479600"/>
    <n v="1428507409"/>
    <b v="0"/>
    <n v="1"/>
    <b v="0"/>
    <s v="technology/web"/>
    <n v="2E-3"/>
    <n v="10"/>
    <s v="technology"/>
    <s v="web"/>
    <x v="606"/>
  </r>
  <r>
    <x v="1"/>
    <s v="US"/>
    <s v="USD"/>
    <n v="1448225336"/>
    <n v="1445629736"/>
    <b v="0"/>
    <n v="0"/>
    <b v="0"/>
    <s v="technology/web"/>
    <n v="0"/>
    <e v="#DIV/0!"/>
    <s v="technology"/>
    <s v="web"/>
    <x v="607"/>
  </r>
  <r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</r>
  <r>
    <x v="1"/>
    <s v="GB"/>
    <s v="GBP"/>
    <n v="1448761744"/>
    <n v="1446166144"/>
    <b v="0"/>
    <n v="1"/>
    <b v="0"/>
    <s v="technology/web"/>
    <n v="6.41025641025641E-3"/>
    <n v="5"/>
    <s v="technology"/>
    <s v="web"/>
    <x v="609"/>
  </r>
  <r>
    <x v="1"/>
    <s v="US"/>
    <s v="USD"/>
    <n v="1429732586"/>
    <n v="1427140586"/>
    <b v="0"/>
    <n v="0"/>
    <b v="0"/>
    <s v="technology/web"/>
    <n v="0"/>
    <e v="#DIV/0!"/>
    <s v="technology"/>
    <s v="web"/>
    <x v="610"/>
  </r>
  <r>
    <x v="1"/>
    <s v="FR"/>
    <s v="EUR"/>
    <n v="1453210037"/>
    <n v="1448026037"/>
    <b v="0"/>
    <n v="0"/>
    <b v="0"/>
    <s v="technology/web"/>
    <n v="0"/>
    <e v="#DIV/0!"/>
    <s v="technology"/>
    <s v="web"/>
    <x v="611"/>
  </r>
  <r>
    <x v="1"/>
    <s v="IT"/>
    <s v="EUR"/>
    <n v="1472777146"/>
    <n v="1470185146"/>
    <b v="0"/>
    <n v="0"/>
    <b v="0"/>
    <s v="technology/web"/>
    <n v="0"/>
    <e v="#DIV/0!"/>
    <s v="technology"/>
    <s v="web"/>
    <x v="612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</r>
  <r>
    <x v="1"/>
    <s v="US"/>
    <s v="USD"/>
    <n v="1466731740"/>
    <n v="1464139740"/>
    <b v="0"/>
    <n v="0"/>
    <b v="0"/>
    <s v="technology/web"/>
    <n v="0"/>
    <e v="#DIV/0!"/>
    <s v="technology"/>
    <s v="web"/>
    <x v="614"/>
  </r>
  <r>
    <x v="1"/>
    <s v="NZ"/>
    <s v="NZD"/>
    <n v="1443149759"/>
    <n v="1440557759"/>
    <b v="0"/>
    <n v="0"/>
    <b v="0"/>
    <s v="technology/web"/>
    <n v="0"/>
    <e v="#DIV/0!"/>
    <s v="technology"/>
    <s v="web"/>
    <x v="615"/>
  </r>
  <r>
    <x v="1"/>
    <s v="FR"/>
    <s v="EUR"/>
    <n v="1488013307"/>
    <n v="1485421307"/>
    <b v="0"/>
    <n v="0"/>
    <b v="0"/>
    <s v="technology/web"/>
    <n v="0"/>
    <e v="#DIV/0!"/>
    <s v="technology"/>
    <s v="web"/>
    <x v="616"/>
  </r>
  <r>
    <x v="1"/>
    <s v="GB"/>
    <s v="GBP"/>
    <n v="1431072843"/>
    <n v="1427184843"/>
    <b v="0"/>
    <n v="3"/>
    <b v="0"/>
    <s v="technology/web"/>
    <n v="0.03"/>
    <n v="20"/>
    <s v="technology"/>
    <s v="web"/>
    <x v="617"/>
  </r>
  <r>
    <x v="1"/>
    <s v="US"/>
    <s v="USD"/>
    <n v="1449689203"/>
    <n v="1447097203"/>
    <b v="0"/>
    <n v="0"/>
    <b v="0"/>
    <s v="technology/web"/>
    <n v="0"/>
    <e v="#DIV/0!"/>
    <s v="technology"/>
    <s v="web"/>
    <x v="618"/>
  </r>
  <r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</r>
  <r>
    <x v="1"/>
    <s v="CA"/>
    <s v="CAD"/>
    <n v="1408986738"/>
    <n v="1405098738"/>
    <b v="0"/>
    <n v="1"/>
    <b v="0"/>
    <s v="technology/web"/>
    <n v="0.01"/>
    <n v="300"/>
    <s v="technology"/>
    <s v="web"/>
    <x v="620"/>
  </r>
  <r>
    <x v="1"/>
    <s v="US"/>
    <s v="USD"/>
    <n v="1467934937"/>
    <n v="1465342937"/>
    <b v="0"/>
    <n v="3"/>
    <b v="0"/>
    <s v="technology/web"/>
    <n v="1.044E-2"/>
    <n v="87"/>
    <s v="technology"/>
    <s v="web"/>
    <x v="621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</r>
  <r>
    <x v="1"/>
    <s v="AU"/>
    <s v="AUD"/>
    <n v="1432771997"/>
    <n v="1430179997"/>
    <b v="0"/>
    <n v="0"/>
    <b v="0"/>
    <s v="technology/web"/>
    <n v="0"/>
    <e v="#DIV/0!"/>
    <s v="technology"/>
    <s v="web"/>
    <x v="623"/>
  </r>
  <r>
    <x v="1"/>
    <s v="US"/>
    <s v="USD"/>
    <n v="1431647041"/>
    <n v="1429055041"/>
    <b v="0"/>
    <n v="0"/>
    <b v="0"/>
    <s v="technology/web"/>
    <n v="0"/>
    <e v="#DIV/0!"/>
    <s v="technology"/>
    <s v="web"/>
    <x v="624"/>
  </r>
  <r>
    <x v="1"/>
    <s v="CA"/>
    <s v="CAD"/>
    <n v="1490560177"/>
    <n v="1487971777"/>
    <b v="0"/>
    <n v="0"/>
    <b v="0"/>
    <s v="technology/web"/>
    <n v="0"/>
    <e v="#DIV/0!"/>
    <s v="technology"/>
    <s v="web"/>
    <x v="625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</r>
  <r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</r>
  <r>
    <x v="1"/>
    <s v="US"/>
    <s v="USD"/>
    <n v="1405269457"/>
    <n v="1402677457"/>
    <b v="0"/>
    <n v="0"/>
    <b v="0"/>
    <s v="technology/web"/>
    <n v="0"/>
    <e v="#DIV/0!"/>
    <s v="technology"/>
    <s v="web"/>
    <x v="628"/>
  </r>
  <r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</r>
  <r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</r>
  <r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</r>
  <r>
    <x v="1"/>
    <s v="NL"/>
    <s v="EUR"/>
    <n v="1448470165"/>
    <n v="1445874565"/>
    <b v="0"/>
    <n v="0"/>
    <b v="0"/>
    <s v="technology/web"/>
    <n v="0"/>
    <e v="#DIV/0!"/>
    <s v="technology"/>
    <s v="web"/>
    <x v="632"/>
  </r>
  <r>
    <x v="1"/>
    <s v="US"/>
    <s v="USD"/>
    <n v="1466204400"/>
    <n v="1463469062"/>
    <b v="0"/>
    <n v="25"/>
    <b v="0"/>
    <s v="technology/web"/>
    <n v="0.1245"/>
    <n v="49.8"/>
    <s v="technology"/>
    <s v="web"/>
    <x v="633"/>
  </r>
  <r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</r>
  <r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</r>
  <r>
    <x v="1"/>
    <s v="GB"/>
    <s v="GBP"/>
    <n v="1433587620"/>
    <n v="1430996150"/>
    <b v="0"/>
    <n v="1"/>
    <b v="0"/>
    <s v="technology/web"/>
    <n v="2E-3"/>
    <n v="4"/>
    <s v="technology"/>
    <s v="web"/>
    <x v="636"/>
  </r>
  <r>
    <x v="1"/>
    <s v="GB"/>
    <s v="GBP"/>
    <n v="1488063840"/>
    <n v="1485558318"/>
    <b v="0"/>
    <n v="0"/>
    <b v="0"/>
    <s v="technology/web"/>
    <n v="0"/>
    <e v="#DIV/0!"/>
    <s v="technology"/>
    <s v="web"/>
    <x v="637"/>
  </r>
  <r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</r>
  <r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</r>
  <r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</r>
  <r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</r>
  <r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</r>
  <r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</r>
  <r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</r>
  <r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</r>
  <r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</r>
  <r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</r>
  <r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</r>
  <r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</r>
  <r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</r>
  <r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</r>
  <r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</r>
  <r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</r>
  <r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</r>
  <r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</r>
  <r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</r>
  <r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</r>
  <r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</r>
  <r>
    <x v="2"/>
    <s v="IT"/>
    <s v="EUR"/>
    <n v="1438618170"/>
    <n v="1436026170"/>
    <b v="0"/>
    <n v="0"/>
    <b v="0"/>
    <s v="technology/wearables"/>
    <n v="0"/>
    <e v="#DIV/0!"/>
    <s v="technology"/>
    <s v="wearables"/>
    <x v="686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</r>
  <r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</r>
  <r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</r>
  <r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</r>
  <r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</r>
  <r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</r>
  <r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</r>
  <r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</r>
  <r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</r>
  <r>
    <x v="2"/>
    <s v="ES"/>
    <s v="EUR"/>
    <n v="1481740740"/>
    <n v="1478130783"/>
    <b v="0"/>
    <n v="0"/>
    <b v="0"/>
    <s v="technology/wearables"/>
    <n v="0"/>
    <e v="#DIV/0!"/>
    <s v="technology"/>
    <s v="wearables"/>
    <x v="706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</r>
  <r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</r>
  <r>
    <x v="2"/>
    <s v="CA"/>
    <s v="CAD"/>
    <n v="1408495440"/>
    <n v="1405640302"/>
    <b v="0"/>
    <n v="0"/>
    <b v="0"/>
    <s v="technology/wearables"/>
    <n v="0"/>
    <e v="#DIV/0!"/>
    <s v="technology"/>
    <s v="wearables"/>
    <x v="710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</r>
  <r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</r>
  <r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</r>
  <r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</r>
  <r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</r>
  <r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</r>
  <r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</r>
  <r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</r>
  <r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</r>
  <r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</r>
  <r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</r>
  <r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</r>
  <r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</r>
  <r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</r>
  <r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</r>
  <r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</r>
  <r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</r>
  <r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</r>
  <r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</r>
  <r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</r>
  <r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</r>
  <r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</r>
  <r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</r>
  <r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</r>
  <r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</r>
  <r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</r>
  <r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</r>
  <r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</r>
  <r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</r>
  <r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</r>
  <r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</r>
  <r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</r>
  <r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</r>
  <r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</r>
  <r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</r>
  <r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</r>
  <r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</r>
  <r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</r>
  <r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</r>
  <r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</r>
  <r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</r>
  <r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</r>
  <r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</r>
  <r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</r>
  <r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</r>
  <r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</r>
  <r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</r>
  <r>
    <x v="2"/>
    <s v="US"/>
    <s v="USD"/>
    <n v="1480188013"/>
    <n v="1477592413"/>
    <b v="0"/>
    <n v="0"/>
    <b v="0"/>
    <s v="publishing/fiction"/>
    <n v="0"/>
    <e v="#DIV/0!"/>
    <s v="publishing"/>
    <s v="fiction"/>
    <x v="760"/>
  </r>
  <r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</r>
  <r>
    <x v="2"/>
    <s v="MX"/>
    <s v="MXN"/>
    <n v="1480831200"/>
    <n v="1479328570"/>
    <b v="0"/>
    <n v="0"/>
    <b v="0"/>
    <s v="publishing/fiction"/>
    <n v="0"/>
    <e v="#DIV/0!"/>
    <s v="publishing"/>
    <s v="fiction"/>
    <x v="762"/>
  </r>
  <r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</r>
  <r>
    <x v="2"/>
    <s v="US"/>
    <s v="USD"/>
    <n v="1441858161"/>
    <n v="1439266161"/>
    <b v="0"/>
    <n v="0"/>
    <b v="0"/>
    <s v="publishing/fiction"/>
    <n v="0"/>
    <e v="#DIV/0!"/>
    <s v="publishing"/>
    <s v="fiction"/>
    <x v="764"/>
  </r>
  <r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</r>
  <r>
    <x v="2"/>
    <s v="CA"/>
    <s v="CAD"/>
    <n v="1424112483"/>
    <n v="1421520483"/>
    <b v="0"/>
    <n v="0"/>
    <b v="0"/>
    <s v="publishing/fiction"/>
    <n v="0"/>
    <e v="#DIV/0!"/>
    <s v="publishing"/>
    <s v="fiction"/>
    <x v="766"/>
  </r>
  <r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</r>
  <r>
    <x v="2"/>
    <s v="US"/>
    <s v="USD"/>
    <n v="1387169890"/>
    <n v="1384577890"/>
    <b v="0"/>
    <n v="0"/>
    <b v="0"/>
    <s v="publishing/fiction"/>
    <n v="0"/>
    <e v="#DIV/0!"/>
    <s v="publishing"/>
    <s v="fiction"/>
    <x v="768"/>
  </r>
  <r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</r>
  <r>
    <x v="2"/>
    <s v="US"/>
    <s v="USD"/>
    <n v="1361750369"/>
    <n v="1358294369"/>
    <b v="0"/>
    <n v="0"/>
    <b v="0"/>
    <s v="publishing/fiction"/>
    <n v="0"/>
    <e v="#DIV/0!"/>
    <s v="publishing"/>
    <s v="fiction"/>
    <x v="770"/>
  </r>
  <r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</r>
  <r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</r>
  <r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</r>
  <r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</r>
  <r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</r>
  <r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</r>
  <r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</r>
  <r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</r>
  <r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</r>
  <r>
    <x v="0"/>
    <s v="US"/>
    <s v="USD"/>
    <n v="1304439025"/>
    <n v="1301847025"/>
    <b v="0"/>
    <n v="27"/>
    <b v="1"/>
    <s v="music/rock"/>
    <n v="1.04"/>
    <n v="38.518518518518519"/>
    <s v="music"/>
    <s v="rock"/>
    <x v="780"/>
  </r>
  <r>
    <x v="0"/>
    <s v="US"/>
    <s v="USD"/>
    <n v="1370649674"/>
    <n v="1368057674"/>
    <b v="0"/>
    <n v="25"/>
    <b v="1"/>
    <s v="music/rock"/>
    <n v="1.3315375"/>
    <n v="42.609200000000001"/>
    <s v="music"/>
    <s v="rock"/>
    <x v="781"/>
  </r>
  <r>
    <x v="0"/>
    <s v="US"/>
    <s v="USD"/>
    <n v="1345918302"/>
    <n v="1343326302"/>
    <b v="0"/>
    <n v="14"/>
    <b v="1"/>
    <s v="music/rock"/>
    <n v="1"/>
    <n v="50"/>
    <s v="music"/>
    <s v="rock"/>
    <x v="782"/>
  </r>
  <r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</r>
  <r>
    <x v="0"/>
    <s v="US"/>
    <s v="USD"/>
    <n v="1395023719"/>
    <n v="1391571319"/>
    <b v="0"/>
    <n v="10"/>
    <b v="1"/>
    <s v="music/rock"/>
    <n v="1.0249999999999999"/>
    <n v="102.5"/>
    <s v="music"/>
    <s v="rock"/>
    <x v="784"/>
  </r>
  <r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</r>
  <r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</r>
  <r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</r>
  <r>
    <x v="0"/>
    <s v="US"/>
    <s v="USD"/>
    <n v="1341633540"/>
    <n v="1338336588"/>
    <b v="0"/>
    <n v="34"/>
    <b v="1"/>
    <s v="music/rock"/>
    <n v="2.03505"/>
    <n v="59.85441176470588"/>
    <s v="music"/>
    <s v="rock"/>
    <x v="788"/>
  </r>
  <r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</r>
  <r>
    <x v="0"/>
    <s v="US"/>
    <s v="USD"/>
    <n v="1359680939"/>
    <n v="1357088939"/>
    <b v="0"/>
    <n v="156"/>
    <b v="1"/>
    <s v="music/rock"/>
    <n v="1.443746"/>
    <n v="92.547820512820508"/>
    <s v="music"/>
    <s v="rock"/>
    <x v="790"/>
  </r>
  <r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</r>
  <r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</r>
  <r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</r>
  <r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</r>
  <r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</r>
  <r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</r>
  <r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</r>
  <r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</r>
  <r>
    <x v="0"/>
    <s v="US"/>
    <s v="USD"/>
    <n v="1335542446"/>
    <n v="1332950446"/>
    <b v="0"/>
    <n v="28"/>
    <b v="1"/>
    <s v="music/rock"/>
    <n v="1.0002"/>
    <n v="178.60714285714286"/>
    <s v="music"/>
    <s v="rock"/>
    <x v="799"/>
  </r>
  <r>
    <x v="0"/>
    <s v="GB"/>
    <s v="GBP"/>
    <n v="1410431054"/>
    <n v="1407839054"/>
    <b v="0"/>
    <n v="56"/>
    <b v="1"/>
    <s v="music/rock"/>
    <n v="1.5213333333333334"/>
    <n v="40.75"/>
    <s v="music"/>
    <s v="rock"/>
    <x v="800"/>
  </r>
  <r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</r>
  <r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</r>
  <r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</r>
  <r>
    <x v="0"/>
    <s v="US"/>
    <s v="USD"/>
    <n v="1311393540"/>
    <n v="1309919526"/>
    <b v="0"/>
    <n v="18"/>
    <b v="1"/>
    <s v="music/rock"/>
    <n v="1"/>
    <n v="305.55555555555554"/>
    <s v="music"/>
    <s v="rock"/>
    <x v="804"/>
  </r>
  <r>
    <x v="0"/>
    <s v="US"/>
    <s v="USD"/>
    <n v="1310857200"/>
    <n v="1306525512"/>
    <b v="0"/>
    <n v="54"/>
    <b v="1"/>
    <s v="music/rock"/>
    <n v="1.05"/>
    <n v="58.333333333333336"/>
    <s v="music"/>
    <s v="rock"/>
    <x v="805"/>
  </r>
  <r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</r>
  <r>
    <x v="0"/>
    <s v="US"/>
    <s v="USD"/>
    <n v="1488333600"/>
    <n v="1485270311"/>
    <b v="0"/>
    <n v="57"/>
    <b v="1"/>
    <s v="music/rock"/>
    <n v="1.05125"/>
    <n v="73.771929824561397"/>
    <s v="music"/>
    <s v="rock"/>
    <x v="807"/>
  </r>
  <r>
    <x v="0"/>
    <s v="CA"/>
    <s v="CAD"/>
    <n v="1419224340"/>
    <n v="1416363886"/>
    <b v="0"/>
    <n v="43"/>
    <b v="1"/>
    <s v="music/rock"/>
    <n v="1"/>
    <n v="104.65116279069767"/>
    <s v="music"/>
    <s v="rock"/>
    <x v="808"/>
  </r>
  <r>
    <x v="0"/>
    <s v="US"/>
    <s v="USD"/>
    <n v="1390161630"/>
    <n v="1387569630"/>
    <b v="0"/>
    <n v="52"/>
    <b v="1"/>
    <s v="music/rock"/>
    <n v="1.03775"/>
    <n v="79.82692307692308"/>
    <s v="music"/>
    <s v="rock"/>
    <x v="809"/>
  </r>
  <r>
    <x v="0"/>
    <s v="US"/>
    <s v="USD"/>
    <n v="1346462462"/>
    <n v="1343870462"/>
    <b v="0"/>
    <n v="27"/>
    <b v="1"/>
    <s v="music/rock"/>
    <n v="1.05"/>
    <n v="58.333333333333336"/>
    <s v="music"/>
    <s v="rock"/>
    <x v="810"/>
  </r>
  <r>
    <x v="0"/>
    <s v="US"/>
    <s v="USD"/>
    <n v="1373475120"/>
    <n v="1371569202"/>
    <b v="0"/>
    <n v="12"/>
    <b v="1"/>
    <s v="music/rock"/>
    <n v="1.04"/>
    <n v="86.666666666666671"/>
    <s v="music"/>
    <s v="rock"/>
    <x v="811"/>
  </r>
  <r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</r>
  <r>
    <x v="0"/>
    <s v="US"/>
    <s v="USD"/>
    <n v="1342825365"/>
    <n v="1340233365"/>
    <b v="0"/>
    <n v="96"/>
    <b v="1"/>
    <s v="music/rock"/>
    <n v="1.59996"/>
    <n v="24.999375000000001"/>
    <s v="music"/>
    <s v="rock"/>
    <x v="813"/>
  </r>
  <r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</r>
  <r>
    <x v="0"/>
    <s v="US"/>
    <s v="USD"/>
    <n v="1414879303"/>
    <n v="1412287303"/>
    <b v="0"/>
    <n v="43"/>
    <b v="1"/>
    <s v="music/rock"/>
    <n v="1.07"/>
    <n v="99.534883720930239"/>
    <s v="music"/>
    <s v="rock"/>
    <x v="815"/>
  </r>
  <r>
    <x v="0"/>
    <s v="US"/>
    <s v="USD"/>
    <n v="1365489000"/>
    <n v="1362776043"/>
    <b v="0"/>
    <n v="205"/>
    <b v="1"/>
    <s v="music/rock"/>
    <n v="1.1512214285714286"/>
    <n v="39.31"/>
    <s v="music"/>
    <s v="rock"/>
    <x v="816"/>
  </r>
  <r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</r>
  <r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</r>
  <r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</r>
  <r>
    <x v="0"/>
    <s v="US"/>
    <s v="USD"/>
    <n v="1402290000"/>
    <n v="1399666342"/>
    <b v="0"/>
    <n v="38"/>
    <b v="1"/>
    <s v="music/rock"/>
    <n v="1.3405"/>
    <n v="70.55263157894737"/>
    <s v="music"/>
    <s v="rock"/>
    <x v="820"/>
  </r>
  <r>
    <x v="0"/>
    <s v="US"/>
    <s v="USD"/>
    <n v="1430712060"/>
    <n v="1427753265"/>
    <b v="0"/>
    <n v="78"/>
    <b v="1"/>
    <s v="music/rock"/>
    <n v="1"/>
    <n v="224.12820512820514"/>
    <s v="music"/>
    <s v="rock"/>
    <x v="821"/>
  </r>
  <r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</r>
  <r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</r>
  <r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</r>
  <r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</r>
  <r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</r>
  <r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</r>
  <r>
    <x v="0"/>
    <s v="US"/>
    <s v="USD"/>
    <n v="1340641440"/>
    <n v="1339549982"/>
    <b v="0"/>
    <n v="38"/>
    <b v="1"/>
    <s v="music/rock"/>
    <n v="1.07"/>
    <n v="36.60526315789474"/>
    <s v="music"/>
    <s v="rock"/>
    <x v="828"/>
  </r>
  <r>
    <x v="0"/>
    <s v="GB"/>
    <s v="GBP"/>
    <n v="1468437240"/>
    <n v="1463253240"/>
    <b v="0"/>
    <n v="16"/>
    <b v="1"/>
    <s v="music/rock"/>
    <n v="1.04"/>
    <n v="32.5"/>
    <s v="music"/>
    <s v="rock"/>
    <x v="829"/>
  </r>
  <r>
    <x v="0"/>
    <s v="US"/>
    <s v="USD"/>
    <n v="1363952225"/>
    <n v="1361363825"/>
    <b v="0"/>
    <n v="32"/>
    <b v="1"/>
    <s v="music/rock"/>
    <n v="1.0783333333333334"/>
    <n v="60.65625"/>
    <s v="music"/>
    <s v="rock"/>
    <x v="830"/>
  </r>
  <r>
    <x v="0"/>
    <s v="US"/>
    <s v="USD"/>
    <n v="1335540694"/>
    <n v="1332948694"/>
    <b v="0"/>
    <n v="20"/>
    <b v="1"/>
    <s v="music/rock"/>
    <n v="2.3333333333333335"/>
    <n v="175"/>
    <s v="music"/>
    <s v="rock"/>
    <x v="831"/>
  </r>
  <r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</r>
  <r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</r>
  <r>
    <x v="0"/>
    <s v="US"/>
    <s v="USD"/>
    <n v="1372651140"/>
    <n v="1369770292"/>
    <b v="0"/>
    <n v="75"/>
    <b v="1"/>
    <s v="music/rock"/>
    <n v="1.3101818181818181"/>
    <n v="96.08"/>
    <s v="music"/>
    <s v="rock"/>
    <x v="834"/>
  </r>
  <r>
    <x v="0"/>
    <s v="US"/>
    <s v="USD"/>
    <n v="1337396400"/>
    <n v="1333709958"/>
    <b v="0"/>
    <n v="40"/>
    <b v="1"/>
    <s v="music/rock"/>
    <n v="1.1725000000000001"/>
    <n v="58.625"/>
    <s v="music"/>
    <s v="rock"/>
    <x v="835"/>
  </r>
  <r>
    <x v="0"/>
    <s v="US"/>
    <s v="USD"/>
    <n v="1381108918"/>
    <n v="1378516918"/>
    <b v="0"/>
    <n v="46"/>
    <b v="1"/>
    <s v="music/rock"/>
    <n v="1.009304"/>
    <n v="109.70695652173914"/>
    <s v="music"/>
    <s v="rock"/>
    <x v="836"/>
  </r>
  <r>
    <x v="0"/>
    <s v="US"/>
    <s v="USD"/>
    <n v="1398988662"/>
    <n v="1396396662"/>
    <b v="0"/>
    <n v="62"/>
    <b v="1"/>
    <s v="music/rock"/>
    <n v="1.218"/>
    <n v="49.112903225806448"/>
    <s v="music"/>
    <s v="rock"/>
    <x v="837"/>
  </r>
  <r>
    <x v="0"/>
    <s v="US"/>
    <s v="USD"/>
    <n v="1326835985"/>
    <n v="1324243985"/>
    <b v="0"/>
    <n v="61"/>
    <b v="1"/>
    <s v="music/rock"/>
    <n v="1.454"/>
    <n v="47.672131147540981"/>
    <s v="music"/>
    <s v="rock"/>
    <x v="838"/>
  </r>
  <r>
    <x v="0"/>
    <s v="US"/>
    <s v="USD"/>
    <n v="1348337956"/>
    <n v="1345745956"/>
    <b v="0"/>
    <n v="96"/>
    <b v="1"/>
    <s v="music/rock"/>
    <n v="1.166166"/>
    <n v="60.737812499999997"/>
    <s v="music"/>
    <s v="rock"/>
    <x v="839"/>
  </r>
  <r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</r>
  <r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</r>
  <r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</r>
  <r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</r>
  <r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</r>
  <r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</r>
  <r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</r>
  <r>
    <x v="0"/>
    <s v="US"/>
    <s v="USD"/>
    <n v="1436555376"/>
    <n v="1433963376"/>
    <b v="0"/>
    <n v="1"/>
    <b v="1"/>
    <s v="music/metal"/>
    <n v="1"/>
    <n v="10"/>
    <s v="music"/>
    <s v="metal"/>
    <x v="847"/>
  </r>
  <r>
    <x v="0"/>
    <s v="US"/>
    <s v="USD"/>
    <n v="1429038033"/>
    <n v="1426446033"/>
    <b v="0"/>
    <n v="16"/>
    <b v="1"/>
    <s v="music/metal"/>
    <n v="1"/>
    <n v="18.75"/>
    <s v="music"/>
    <s v="metal"/>
    <x v="848"/>
  </r>
  <r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</r>
  <r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</r>
  <r>
    <x v="0"/>
    <s v="FR"/>
    <s v="EUR"/>
    <n v="1469994300"/>
    <n v="1464815253"/>
    <b v="0"/>
    <n v="70"/>
    <b v="1"/>
    <s v="music/metal"/>
    <n v="1.3045"/>
    <n v="37.271428571428572"/>
    <s v="music"/>
    <s v="metal"/>
    <x v="851"/>
  </r>
  <r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</r>
  <r>
    <x v="0"/>
    <s v="US"/>
    <s v="USD"/>
    <n v="1424116709"/>
    <n v="1421524709"/>
    <b v="0"/>
    <n v="10"/>
    <b v="1"/>
    <s v="music/metal"/>
    <n v="1"/>
    <n v="30"/>
    <s v="music"/>
    <s v="metal"/>
    <x v="853"/>
  </r>
  <r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</r>
  <r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</r>
  <r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</r>
  <r>
    <x v="0"/>
    <s v="ES"/>
    <s v="EUR"/>
    <n v="1448463431"/>
    <n v="1444831031"/>
    <b v="0"/>
    <n v="24"/>
    <b v="1"/>
    <s v="music/metal"/>
    <n v="1"/>
    <n v="50"/>
    <s v="music"/>
    <s v="metal"/>
    <x v="857"/>
  </r>
  <r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</r>
  <r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</r>
  <r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</r>
  <r>
    <x v="2"/>
    <s v="US"/>
    <s v="USD"/>
    <n v="1474067404"/>
    <n v="1471475404"/>
    <b v="0"/>
    <n v="2"/>
    <b v="0"/>
    <s v="music/jazz"/>
    <n v="2.2444444444444444E-2"/>
    <n v="50.5"/>
    <s v="music"/>
    <s v="jazz"/>
    <x v="861"/>
  </r>
  <r>
    <x v="2"/>
    <s v="GB"/>
    <s v="GBP"/>
    <n v="1384179548"/>
    <n v="1381583948"/>
    <b v="0"/>
    <n v="4"/>
    <b v="0"/>
    <s v="music/jazz"/>
    <n v="3.3999999999999998E-3"/>
    <n v="42.5"/>
    <s v="music"/>
    <s v="jazz"/>
    <x v="862"/>
  </r>
  <r>
    <x v="2"/>
    <s v="US"/>
    <s v="USD"/>
    <n v="1329014966"/>
    <n v="1326422966"/>
    <b v="0"/>
    <n v="5"/>
    <b v="0"/>
    <s v="music/jazz"/>
    <n v="4.4999999999999998E-2"/>
    <n v="18"/>
    <s v="music"/>
    <s v="jazz"/>
    <x v="863"/>
  </r>
  <r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</r>
  <r>
    <x v="2"/>
    <s v="US"/>
    <s v="USD"/>
    <n v="1358361197"/>
    <n v="1353177197"/>
    <b v="0"/>
    <n v="2"/>
    <b v="0"/>
    <s v="music/jazz"/>
    <n v="2.0454545454545454E-2"/>
    <n v="22.5"/>
    <s v="music"/>
    <s v="jazz"/>
    <x v="865"/>
  </r>
  <r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</r>
  <r>
    <x v="2"/>
    <s v="US"/>
    <s v="USD"/>
    <n v="1259643540"/>
    <n v="1254450706"/>
    <b v="0"/>
    <n v="11"/>
    <b v="0"/>
    <s v="music/jazz"/>
    <n v="0.2402"/>
    <n v="109.18181818181819"/>
    <s v="music"/>
    <s v="jazz"/>
    <x v="867"/>
  </r>
  <r>
    <x v="2"/>
    <s v="US"/>
    <s v="USD"/>
    <n v="1389055198"/>
    <n v="1386463198"/>
    <b v="0"/>
    <n v="1"/>
    <b v="0"/>
    <s v="music/jazz"/>
    <n v="1.1111111111111111E-3"/>
    <n v="50"/>
    <s v="music"/>
    <s v="jazz"/>
    <x v="868"/>
  </r>
  <r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</r>
  <r>
    <x v="2"/>
    <s v="GB"/>
    <s v="GBP"/>
    <n v="1377995523"/>
    <n v="1375403523"/>
    <b v="0"/>
    <n v="5"/>
    <b v="0"/>
    <s v="music/jazz"/>
    <n v="3.0999999999999999E-3"/>
    <n v="12.4"/>
    <s v="music"/>
    <s v="jazz"/>
    <x v="870"/>
  </r>
  <r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</r>
  <r>
    <x v="2"/>
    <s v="US"/>
    <s v="USD"/>
    <n v="1299786527"/>
    <n v="1295898527"/>
    <b v="0"/>
    <n v="2"/>
    <b v="0"/>
    <s v="music/jazz"/>
    <n v="8.1250000000000003E-3"/>
    <n v="32.5"/>
    <s v="music"/>
    <s v="jazz"/>
    <x v="872"/>
  </r>
  <r>
    <x v="2"/>
    <s v="US"/>
    <s v="USD"/>
    <n v="1352610040"/>
    <n v="1349150440"/>
    <b v="0"/>
    <n v="5"/>
    <b v="0"/>
    <s v="music/jazz"/>
    <n v="1.2857142857142857E-2"/>
    <n v="9"/>
    <s v="music"/>
    <s v="jazz"/>
    <x v="873"/>
  </r>
  <r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</r>
  <r>
    <x v="2"/>
    <s v="US"/>
    <s v="USD"/>
    <n v="1442856131"/>
    <n v="1441128131"/>
    <b v="0"/>
    <n v="0"/>
    <b v="0"/>
    <s v="music/jazz"/>
    <n v="0"/>
    <e v="#DIV/0!"/>
    <s v="music"/>
    <s v="jazz"/>
    <x v="875"/>
  </r>
  <r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</r>
  <r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</r>
  <r>
    <x v="2"/>
    <s v="US"/>
    <s v="USD"/>
    <n v="1293082524"/>
    <n v="1290490524"/>
    <b v="0"/>
    <n v="2"/>
    <b v="0"/>
    <s v="music/jazz"/>
    <n v="1.2999999999999999E-2"/>
    <n v="32.5"/>
    <s v="music"/>
    <s v="jazz"/>
    <x v="878"/>
  </r>
  <r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</r>
  <r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</r>
  <r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</r>
  <r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</r>
  <r>
    <x v="2"/>
    <s v="US"/>
    <s v="USD"/>
    <n v="1456957635"/>
    <n v="1451773635"/>
    <b v="0"/>
    <n v="24"/>
    <b v="0"/>
    <s v="music/indie rock"/>
    <n v="0.4002"/>
    <n v="83.375"/>
    <s v="music"/>
    <s v="indie rock"/>
    <x v="883"/>
  </r>
  <r>
    <x v="2"/>
    <s v="US"/>
    <s v="USD"/>
    <n v="1336789860"/>
    <n v="1331666146"/>
    <b v="0"/>
    <n v="2"/>
    <b v="0"/>
    <s v="music/indie rock"/>
    <n v="0.01"/>
    <n v="10"/>
    <s v="music"/>
    <s v="indie rock"/>
    <x v="884"/>
  </r>
  <r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</r>
  <r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</r>
  <r>
    <x v="2"/>
    <s v="US"/>
    <s v="USD"/>
    <n v="1338159655"/>
    <n v="1335567655"/>
    <b v="0"/>
    <n v="0"/>
    <b v="0"/>
    <s v="music/indie rock"/>
    <n v="0"/>
    <e v="#DIV/0!"/>
    <s v="music"/>
    <s v="indie rock"/>
    <x v="887"/>
  </r>
  <r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</r>
  <r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</r>
  <r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</r>
  <r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</r>
  <r>
    <x v="2"/>
    <s v="US"/>
    <s v="USD"/>
    <n v="1427920363"/>
    <n v="1425331963"/>
    <b v="0"/>
    <n v="5"/>
    <b v="0"/>
    <s v="music/indie rock"/>
    <n v="0.1"/>
    <n v="40"/>
    <s v="music"/>
    <s v="indie rock"/>
    <x v="893"/>
  </r>
  <r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</r>
  <r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</r>
  <r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</r>
  <r>
    <x v="2"/>
    <s v="US"/>
    <s v="USD"/>
    <n v="1354123908"/>
    <n v="1351528308"/>
    <b v="0"/>
    <n v="0"/>
    <b v="0"/>
    <s v="music/indie rock"/>
    <n v="0"/>
    <e v="#DIV/0!"/>
    <s v="music"/>
    <s v="indie rock"/>
    <x v="897"/>
  </r>
  <r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</r>
  <r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</r>
  <r>
    <x v="2"/>
    <s v="US"/>
    <s v="USD"/>
    <n v="1459365802"/>
    <n v="1456777402"/>
    <b v="0"/>
    <n v="2"/>
    <b v="0"/>
    <s v="music/jazz"/>
    <n v="4.1999999999999997E-3"/>
    <n v="10.5"/>
    <s v="music"/>
    <s v="jazz"/>
    <x v="900"/>
  </r>
  <r>
    <x v="2"/>
    <s v="US"/>
    <s v="USD"/>
    <n v="1276024260"/>
    <n v="1272050914"/>
    <b v="0"/>
    <n v="0"/>
    <b v="0"/>
    <s v="music/jazz"/>
    <n v="0"/>
    <e v="#DIV/0!"/>
    <s v="music"/>
    <s v="jazz"/>
    <x v="901"/>
  </r>
  <r>
    <x v="2"/>
    <s v="US"/>
    <s v="USD"/>
    <n v="1409412600"/>
    <n v="1404947422"/>
    <b v="0"/>
    <n v="3"/>
    <b v="0"/>
    <s v="music/jazz"/>
    <n v="3.0000000000000001E-3"/>
    <n v="30"/>
    <s v="music"/>
    <s v="jazz"/>
    <x v="902"/>
  </r>
  <r>
    <x v="2"/>
    <s v="US"/>
    <s v="USD"/>
    <n v="1348367100"/>
    <n v="1346180780"/>
    <b v="0"/>
    <n v="4"/>
    <b v="0"/>
    <s v="music/jazz"/>
    <n v="3.2000000000000001E-2"/>
    <n v="40"/>
    <s v="music"/>
    <s v="jazz"/>
    <x v="903"/>
  </r>
  <r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</r>
  <r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</r>
  <r>
    <x v="2"/>
    <s v="US"/>
    <s v="USD"/>
    <n v="1394681590"/>
    <n v="1392093190"/>
    <b v="0"/>
    <n v="0"/>
    <b v="0"/>
    <s v="music/jazz"/>
    <n v="0"/>
    <e v="#DIV/0!"/>
    <s v="music"/>
    <s v="jazz"/>
    <x v="906"/>
  </r>
  <r>
    <x v="2"/>
    <s v="US"/>
    <s v="USD"/>
    <n v="1315715823"/>
    <n v="1313123823"/>
    <b v="0"/>
    <n v="0"/>
    <b v="0"/>
    <s v="music/jazz"/>
    <n v="0"/>
    <e v="#DIV/0!"/>
    <s v="music"/>
    <s v="jazz"/>
    <x v="907"/>
  </r>
  <r>
    <x v="2"/>
    <s v="US"/>
    <s v="USD"/>
    <n v="1280206740"/>
    <n v="1276283655"/>
    <b v="0"/>
    <n v="0"/>
    <b v="0"/>
    <s v="music/jazz"/>
    <n v="0"/>
    <e v="#DIV/0!"/>
    <s v="music"/>
    <s v="jazz"/>
    <x v="908"/>
  </r>
  <r>
    <x v="2"/>
    <s v="US"/>
    <s v="USD"/>
    <n v="1343016000"/>
    <n v="1340296440"/>
    <b v="0"/>
    <n v="8"/>
    <b v="0"/>
    <s v="music/jazz"/>
    <n v="3.2500000000000001E-2"/>
    <n v="65"/>
    <s v="music"/>
    <s v="jazz"/>
    <x v="909"/>
  </r>
  <r>
    <x v="2"/>
    <s v="GB"/>
    <s v="GBP"/>
    <n v="1488546319"/>
    <n v="1483362319"/>
    <b v="0"/>
    <n v="5"/>
    <b v="0"/>
    <s v="music/jazz"/>
    <n v="0.22363636363636363"/>
    <n v="24.6"/>
    <s v="music"/>
    <s v="jazz"/>
    <x v="910"/>
  </r>
  <r>
    <x v="2"/>
    <s v="US"/>
    <s v="USD"/>
    <n v="1390522045"/>
    <n v="1388707645"/>
    <b v="0"/>
    <n v="0"/>
    <b v="0"/>
    <s v="music/jazz"/>
    <n v="0"/>
    <e v="#DIV/0!"/>
    <s v="music"/>
    <s v="jazz"/>
    <x v="911"/>
  </r>
  <r>
    <x v="2"/>
    <s v="US"/>
    <s v="USD"/>
    <n v="1355197047"/>
    <n v="1350009447"/>
    <b v="0"/>
    <n v="2"/>
    <b v="0"/>
    <s v="music/jazz"/>
    <n v="8.5714285714285719E-3"/>
    <n v="15"/>
    <s v="music"/>
    <s v="jazz"/>
    <x v="912"/>
  </r>
  <r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</r>
  <r>
    <x v="2"/>
    <s v="US"/>
    <s v="USD"/>
    <n v="1345918747"/>
    <n v="1343326747"/>
    <b v="0"/>
    <n v="0"/>
    <b v="0"/>
    <s v="music/jazz"/>
    <n v="0"/>
    <e v="#DIV/0!"/>
    <s v="music"/>
    <s v="jazz"/>
    <x v="914"/>
  </r>
  <r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</r>
  <r>
    <x v="2"/>
    <s v="US"/>
    <s v="USD"/>
    <n v="1287723600"/>
    <n v="1284409734"/>
    <b v="0"/>
    <n v="0"/>
    <b v="0"/>
    <s v="music/jazz"/>
    <n v="0"/>
    <e v="#DIV/0!"/>
    <s v="music"/>
    <s v="jazz"/>
    <x v="916"/>
  </r>
  <r>
    <x v="2"/>
    <s v="US"/>
    <s v="USD"/>
    <n v="1405305000"/>
    <n v="1402612730"/>
    <b v="0"/>
    <n v="1"/>
    <b v="0"/>
    <s v="music/jazz"/>
    <n v="6.0000000000000001E-3"/>
    <n v="30"/>
    <s v="music"/>
    <s v="jazz"/>
    <x v="917"/>
  </r>
  <r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</r>
  <r>
    <x v="2"/>
    <s v="US"/>
    <s v="USD"/>
    <n v="1355930645"/>
    <n v="1352906645"/>
    <b v="0"/>
    <n v="1"/>
    <b v="0"/>
    <s v="music/jazz"/>
    <n v="5.0000000000000001E-3"/>
    <n v="100"/>
    <s v="music"/>
    <s v="jazz"/>
    <x v="919"/>
  </r>
  <r>
    <x v="2"/>
    <s v="US"/>
    <s v="USD"/>
    <n v="1384448822"/>
    <n v="1381853222"/>
    <b v="0"/>
    <n v="0"/>
    <b v="0"/>
    <s v="music/jazz"/>
    <n v="0"/>
    <e v="#DIV/0!"/>
    <s v="music"/>
    <s v="jazz"/>
    <x v="920"/>
  </r>
  <r>
    <x v="2"/>
    <s v="US"/>
    <s v="USD"/>
    <n v="1323666376"/>
    <n v="1320033976"/>
    <b v="0"/>
    <n v="20"/>
    <b v="0"/>
    <s v="music/jazz"/>
    <n v="0.309"/>
    <n v="231.75"/>
    <s v="music"/>
    <s v="jazz"/>
    <x v="921"/>
  </r>
  <r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</r>
  <r>
    <x v="2"/>
    <s v="US"/>
    <s v="USD"/>
    <n v="1416614523"/>
    <n v="1414018923"/>
    <b v="0"/>
    <n v="6"/>
    <b v="0"/>
    <s v="music/jazz"/>
    <n v="2.1999999999999999E-2"/>
    <n v="55"/>
    <s v="music"/>
    <s v="jazz"/>
    <x v="923"/>
  </r>
  <r>
    <x v="2"/>
    <s v="US"/>
    <s v="USD"/>
    <n v="1360795069"/>
    <n v="1358203069"/>
    <b v="0"/>
    <n v="15"/>
    <b v="0"/>
    <s v="music/jazz"/>
    <n v="0.109"/>
    <n v="21.8"/>
    <s v="music"/>
    <s v="jazz"/>
    <x v="924"/>
  </r>
  <r>
    <x v="2"/>
    <s v="US"/>
    <s v="USD"/>
    <n v="1385590111"/>
    <n v="1382994511"/>
    <b v="0"/>
    <n v="5"/>
    <b v="0"/>
    <s v="music/jazz"/>
    <n v="2.6666666666666668E-2"/>
    <n v="32"/>
    <s v="music"/>
    <s v="jazz"/>
    <x v="925"/>
  </r>
  <r>
    <x v="2"/>
    <s v="US"/>
    <s v="USD"/>
    <n v="1278628800"/>
    <n v="1276043330"/>
    <b v="0"/>
    <n v="0"/>
    <b v="0"/>
    <s v="music/jazz"/>
    <n v="0"/>
    <e v="#DIV/0!"/>
    <s v="music"/>
    <s v="jazz"/>
    <x v="926"/>
  </r>
  <r>
    <x v="2"/>
    <s v="US"/>
    <s v="USD"/>
    <n v="1337024695"/>
    <n v="1334432695"/>
    <b v="0"/>
    <n v="0"/>
    <b v="0"/>
    <s v="music/jazz"/>
    <n v="0"/>
    <e v="#DIV/0!"/>
    <s v="music"/>
    <s v="jazz"/>
    <x v="927"/>
  </r>
  <r>
    <x v="2"/>
    <s v="US"/>
    <s v="USD"/>
    <n v="1353196800"/>
    <n v="1348864913"/>
    <b v="0"/>
    <n v="28"/>
    <b v="0"/>
    <s v="music/jazz"/>
    <n v="0.10862068965517241"/>
    <n v="56.25"/>
    <s v="music"/>
    <s v="jazz"/>
    <x v="928"/>
  </r>
  <r>
    <x v="2"/>
    <s v="US"/>
    <s v="USD"/>
    <n v="1333946569"/>
    <n v="1331358169"/>
    <b v="0"/>
    <n v="0"/>
    <b v="0"/>
    <s v="music/jazz"/>
    <n v="0"/>
    <e v="#DIV/0!"/>
    <s v="music"/>
    <s v="jazz"/>
    <x v="929"/>
  </r>
  <r>
    <x v="2"/>
    <s v="US"/>
    <s v="USD"/>
    <n v="1277501520"/>
    <n v="1273874306"/>
    <b v="0"/>
    <n v="5"/>
    <b v="0"/>
    <s v="music/jazz"/>
    <n v="0.38333333333333336"/>
    <n v="69"/>
    <s v="music"/>
    <s v="jazz"/>
    <x v="930"/>
  </r>
  <r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</r>
  <r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</r>
  <r>
    <x v="2"/>
    <s v="US"/>
    <s v="USD"/>
    <n v="1399867409"/>
    <n v="1394683409"/>
    <b v="0"/>
    <n v="2"/>
    <b v="0"/>
    <s v="music/jazz"/>
    <n v="0.06"/>
    <n v="60"/>
    <s v="music"/>
    <s v="jazz"/>
    <x v="933"/>
  </r>
  <r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</r>
  <r>
    <x v="2"/>
    <s v="US"/>
    <s v="USD"/>
    <n v="1454054429"/>
    <n v="1451462429"/>
    <b v="0"/>
    <n v="2"/>
    <b v="0"/>
    <s v="music/jazz"/>
    <n v="1.4285714285714285E-2"/>
    <n v="25"/>
    <s v="music"/>
    <s v="jazz"/>
    <x v="935"/>
  </r>
  <r>
    <x v="2"/>
    <s v="US"/>
    <s v="USD"/>
    <n v="1326916800"/>
    <n v="1323131689"/>
    <b v="0"/>
    <n v="0"/>
    <b v="0"/>
    <s v="music/jazz"/>
    <n v="0"/>
    <e v="#DIV/0!"/>
    <s v="music"/>
    <s v="jazz"/>
    <x v="936"/>
  </r>
  <r>
    <x v="2"/>
    <s v="US"/>
    <s v="USD"/>
    <n v="1383509357"/>
    <n v="1380913757"/>
    <b v="0"/>
    <n v="2"/>
    <b v="0"/>
    <s v="music/jazz"/>
    <n v="1.1428571428571429E-2"/>
    <n v="20"/>
    <s v="music"/>
    <s v="jazz"/>
    <x v="937"/>
  </r>
  <r>
    <x v="2"/>
    <s v="US"/>
    <s v="USD"/>
    <n v="1346585448"/>
    <n v="1343993448"/>
    <b v="0"/>
    <n v="1"/>
    <b v="0"/>
    <s v="music/jazz"/>
    <n v="3.5714285714285713E-3"/>
    <n v="25"/>
    <s v="music"/>
    <s v="jazz"/>
    <x v="938"/>
  </r>
  <r>
    <x v="2"/>
    <s v="US"/>
    <s v="USD"/>
    <n v="1372622280"/>
    <n v="1369246738"/>
    <b v="0"/>
    <n v="2"/>
    <b v="0"/>
    <s v="music/jazz"/>
    <n v="1.4545454545454545E-2"/>
    <n v="20"/>
    <s v="music"/>
    <s v="jazz"/>
    <x v="939"/>
  </r>
  <r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</r>
  <r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</r>
  <r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</r>
  <r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</r>
  <r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</r>
  <r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</r>
  <r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</r>
  <r>
    <x v="2"/>
    <s v="US"/>
    <s v="USD"/>
    <n v="1467312306"/>
    <n v="1462128306"/>
    <b v="0"/>
    <n v="0"/>
    <b v="0"/>
    <s v="technology/wearables"/>
    <n v="0"/>
    <e v="#DIV/0!"/>
    <s v="technology"/>
    <s v="wearables"/>
    <x v="947"/>
  </r>
  <r>
    <x v="2"/>
    <s v="NL"/>
    <s v="EUR"/>
    <n v="1457812364"/>
    <n v="1455220364"/>
    <b v="0"/>
    <n v="8"/>
    <b v="0"/>
    <s v="technology/wearables"/>
    <n v="0.12"/>
    <n v="60"/>
    <s v="technology"/>
    <s v="wearables"/>
    <x v="948"/>
  </r>
  <r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</r>
  <r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</r>
  <r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</r>
  <r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</r>
  <r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</r>
  <r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</r>
  <r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</r>
  <r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</r>
  <r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</r>
  <r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</r>
  <r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</r>
  <r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</r>
  <r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</r>
  <r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</r>
  <r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</r>
  <r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</r>
  <r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</r>
  <r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</r>
  <r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</r>
  <r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</r>
  <r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</r>
  <r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</r>
  <r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</r>
  <r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</r>
  <r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</r>
  <r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</r>
  <r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</r>
  <r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</r>
  <r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</r>
  <r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</r>
  <r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</r>
  <r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</r>
  <r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</r>
  <r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</r>
  <r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</r>
  <r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</r>
  <r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</r>
  <r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</r>
  <r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</r>
  <r>
    <x v="2"/>
    <s v="IT"/>
    <s v="EUR"/>
    <n v="1475310825"/>
    <n v="1472718825"/>
    <b v="0"/>
    <n v="0"/>
    <b v="0"/>
    <s v="technology/wearables"/>
    <n v="0"/>
    <e v="#DIV/0!"/>
    <s v="technology"/>
    <s v="wearables"/>
    <x v="988"/>
  </r>
  <r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</r>
  <r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</r>
  <r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</r>
  <r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</r>
  <r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</r>
  <r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</r>
  <r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</r>
  <r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</r>
  <r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</r>
  <r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</r>
  <r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</r>
  <r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</r>
  <r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</r>
  <r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</r>
  <r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</r>
  <r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</r>
  <r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</r>
  <r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</r>
  <r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</r>
  <r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</r>
  <r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</r>
  <r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</r>
  <r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</r>
  <r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</r>
  <r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</r>
  <r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</r>
  <r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</r>
  <r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</r>
  <r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</r>
  <r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</r>
  <r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</r>
  <r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</r>
  <r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</r>
  <r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</r>
  <r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</r>
  <r>
    <x v="1"/>
    <s v="US"/>
    <s v="USD"/>
    <n v="1406769992"/>
    <n v="1405041992"/>
    <b v="0"/>
    <n v="0"/>
    <b v="0"/>
    <s v="journalism/audio"/>
    <n v="0"/>
    <e v="#DIV/0!"/>
    <s v="journalism"/>
    <s v="audio"/>
    <x v="1041"/>
  </r>
  <r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</r>
  <r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</r>
  <r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</r>
  <r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</r>
  <r>
    <x v="1"/>
    <s v="DE"/>
    <s v="EUR"/>
    <n v="1451161560"/>
    <n v="1447273560"/>
    <b v="0"/>
    <n v="0"/>
    <b v="0"/>
    <s v="journalism/audio"/>
    <n v="0"/>
    <e v="#DIV/0!"/>
    <s v="journalism"/>
    <s v="audio"/>
    <x v="1046"/>
  </r>
  <r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</r>
  <r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</r>
  <r>
    <x v="1"/>
    <s v="US"/>
    <s v="USD"/>
    <n v="1455272445"/>
    <n v="1452680445"/>
    <b v="0"/>
    <n v="0"/>
    <b v="0"/>
    <s v="journalism/audio"/>
    <n v="0"/>
    <e v="#DIV/0!"/>
    <s v="journalism"/>
    <s v="audio"/>
    <x v="1049"/>
  </r>
  <r>
    <x v="1"/>
    <s v="US"/>
    <s v="USD"/>
    <n v="1442257677"/>
    <n v="1439665677"/>
    <b v="0"/>
    <n v="0"/>
    <b v="0"/>
    <s v="journalism/audio"/>
    <n v="0"/>
    <e v="#DIV/0!"/>
    <s v="journalism"/>
    <s v="audio"/>
    <x v="1050"/>
  </r>
  <r>
    <x v="1"/>
    <s v="US"/>
    <s v="USD"/>
    <n v="1409098825"/>
    <n v="1406679625"/>
    <b v="0"/>
    <n v="0"/>
    <b v="0"/>
    <s v="journalism/audio"/>
    <n v="0"/>
    <e v="#DIV/0!"/>
    <s v="journalism"/>
    <s v="audio"/>
    <x v="1051"/>
  </r>
  <r>
    <x v="1"/>
    <s v="US"/>
    <s v="USD"/>
    <n v="1465243740"/>
    <n v="1461438495"/>
    <b v="0"/>
    <n v="0"/>
    <b v="0"/>
    <s v="journalism/audio"/>
    <n v="0"/>
    <e v="#DIV/0!"/>
    <s v="journalism"/>
    <s v="audio"/>
    <x v="1052"/>
  </r>
  <r>
    <x v="1"/>
    <s v="US"/>
    <s v="USD"/>
    <n v="1488773332"/>
    <n v="1486613332"/>
    <b v="0"/>
    <n v="1"/>
    <b v="0"/>
    <s v="journalism/audio"/>
    <n v="0.01"/>
    <n v="15"/>
    <s v="journalism"/>
    <s v="audio"/>
    <x v="1053"/>
  </r>
  <r>
    <x v="1"/>
    <s v="US"/>
    <s v="USD"/>
    <n v="1407708000"/>
    <n v="1405110399"/>
    <b v="0"/>
    <n v="0"/>
    <b v="0"/>
    <s v="journalism/audio"/>
    <n v="0"/>
    <e v="#DIV/0!"/>
    <s v="journalism"/>
    <s v="audio"/>
    <x v="1054"/>
  </r>
  <r>
    <x v="1"/>
    <s v="US"/>
    <s v="USD"/>
    <n v="1457394545"/>
    <n v="1454802545"/>
    <b v="0"/>
    <n v="0"/>
    <b v="0"/>
    <s v="journalism/audio"/>
    <n v="0"/>
    <e v="#DIV/0!"/>
    <s v="journalism"/>
    <s v="audio"/>
    <x v="1055"/>
  </r>
  <r>
    <x v="1"/>
    <s v="US"/>
    <s v="USD"/>
    <n v="1429892177"/>
    <n v="1424711777"/>
    <b v="0"/>
    <n v="0"/>
    <b v="0"/>
    <s v="journalism/audio"/>
    <n v="0"/>
    <e v="#DIV/0!"/>
    <s v="journalism"/>
    <s v="audio"/>
    <x v="1056"/>
  </r>
  <r>
    <x v="1"/>
    <s v="US"/>
    <s v="USD"/>
    <n v="1480888483"/>
    <n v="1478292883"/>
    <b v="0"/>
    <n v="0"/>
    <b v="0"/>
    <s v="journalism/audio"/>
    <n v="0"/>
    <e v="#DIV/0!"/>
    <s v="journalism"/>
    <s v="audio"/>
    <x v="1057"/>
  </r>
  <r>
    <x v="1"/>
    <s v="US"/>
    <s v="USD"/>
    <n v="1427328000"/>
    <n v="1423777043"/>
    <b v="0"/>
    <n v="0"/>
    <b v="0"/>
    <s v="journalism/audio"/>
    <n v="0"/>
    <e v="#DIV/0!"/>
    <s v="journalism"/>
    <s v="audio"/>
    <x v="1058"/>
  </r>
  <r>
    <x v="1"/>
    <s v="US"/>
    <s v="USD"/>
    <n v="1426269456"/>
    <n v="1423681056"/>
    <b v="0"/>
    <n v="0"/>
    <b v="0"/>
    <s v="journalism/audio"/>
    <n v="0"/>
    <e v="#DIV/0!"/>
    <s v="journalism"/>
    <s v="audio"/>
    <x v="1059"/>
  </r>
  <r>
    <x v="1"/>
    <s v="US"/>
    <s v="USD"/>
    <n v="1429134893"/>
    <n v="1426542893"/>
    <b v="0"/>
    <n v="1"/>
    <b v="0"/>
    <s v="journalism/audio"/>
    <n v="0.01"/>
    <n v="50"/>
    <s v="journalism"/>
    <s v="audio"/>
    <x v="1060"/>
  </r>
  <r>
    <x v="1"/>
    <s v="US"/>
    <s v="USD"/>
    <n v="1462150800"/>
    <n v="1456987108"/>
    <b v="0"/>
    <n v="0"/>
    <b v="0"/>
    <s v="journalism/audio"/>
    <n v="0"/>
    <e v="#DIV/0!"/>
    <s v="journalism"/>
    <s v="audio"/>
    <x v="1061"/>
  </r>
  <r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</r>
  <r>
    <x v="1"/>
    <s v="US"/>
    <s v="USD"/>
    <n v="1472604262"/>
    <n v="1470012262"/>
    <b v="0"/>
    <n v="0"/>
    <b v="0"/>
    <s v="journalism/audio"/>
    <n v="0"/>
    <e v="#DIV/0!"/>
    <s v="journalism"/>
    <s v="audio"/>
    <x v="1063"/>
  </r>
  <r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</r>
  <r>
    <x v="2"/>
    <s v="AU"/>
    <s v="AUD"/>
    <n v="1392800922"/>
    <n v="1390381722"/>
    <b v="0"/>
    <n v="5"/>
    <b v="0"/>
    <s v="games/video games"/>
    <n v="2.7E-2"/>
    <n v="16.2"/>
    <s v="games"/>
    <s v="video games"/>
    <x v="1065"/>
  </r>
  <r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</r>
  <r>
    <x v="2"/>
    <s v="US"/>
    <s v="USD"/>
    <n v="1387657931"/>
    <n v="1385065931"/>
    <b v="0"/>
    <n v="10"/>
    <b v="0"/>
    <s v="games/video games"/>
    <n v="0.26"/>
    <n v="13"/>
    <s v="games"/>
    <s v="video games"/>
    <x v="1067"/>
  </r>
  <r>
    <x v="2"/>
    <s v="US"/>
    <s v="USD"/>
    <n v="1460274864"/>
    <n v="1457686464"/>
    <b v="0"/>
    <n v="4"/>
    <b v="0"/>
    <s v="games/video games"/>
    <n v="1.5E-3"/>
    <n v="11.25"/>
    <s v="games"/>
    <s v="video games"/>
    <x v="1068"/>
  </r>
  <r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</r>
  <r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</r>
  <r>
    <x v="2"/>
    <s v="NO"/>
    <s v="NOK"/>
    <n v="1447787093"/>
    <n v="1445191493"/>
    <b v="0"/>
    <n v="0"/>
    <b v="0"/>
    <s v="games/video games"/>
    <n v="0"/>
    <e v="#DIV/0!"/>
    <s v="games"/>
    <s v="video games"/>
    <x v="1071"/>
  </r>
  <r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</r>
  <r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</r>
  <r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</r>
  <r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</r>
  <r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</r>
  <r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</r>
  <r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</r>
  <r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</r>
  <r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</r>
  <r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</r>
  <r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</r>
  <r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</r>
  <r>
    <x v="2"/>
    <s v="US"/>
    <s v="USD"/>
    <n v="1407534804"/>
    <n v="1404942804"/>
    <b v="0"/>
    <n v="0"/>
    <b v="0"/>
    <s v="games/video games"/>
    <n v="0"/>
    <e v="#DIV/0!"/>
    <s v="games"/>
    <s v="video games"/>
    <x v="1084"/>
  </r>
  <r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</r>
  <r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</r>
  <r>
    <x v="2"/>
    <s v="US"/>
    <s v="USD"/>
    <n v="1402852087"/>
    <n v="1400260087"/>
    <b v="0"/>
    <n v="0"/>
    <b v="0"/>
    <s v="games/video games"/>
    <n v="0"/>
    <e v="#DIV/0!"/>
    <s v="games"/>
    <s v="video games"/>
    <x v="1087"/>
  </r>
  <r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</r>
  <r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</r>
  <r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</r>
  <r>
    <x v="2"/>
    <s v="GB"/>
    <s v="GBP"/>
    <n v="1460313672"/>
    <n v="1457725272"/>
    <b v="0"/>
    <n v="2"/>
    <b v="0"/>
    <s v="games/video games"/>
    <n v="0.125"/>
    <n v="12.5"/>
    <s v="games"/>
    <s v="video games"/>
    <x v="1091"/>
  </r>
  <r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</r>
  <r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</r>
  <r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</r>
  <r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</r>
  <r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</r>
  <r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</r>
  <r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</r>
  <r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</r>
  <r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</r>
  <r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</r>
  <r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</r>
  <r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</r>
  <r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</r>
  <r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</r>
  <r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</r>
  <r>
    <x v="2"/>
    <s v="US"/>
    <s v="USD"/>
    <n v="1406148024"/>
    <n v="1403556024"/>
    <b v="0"/>
    <n v="0"/>
    <b v="0"/>
    <s v="games/video games"/>
    <n v="0"/>
    <e v="#DIV/0!"/>
    <s v="games"/>
    <s v="video games"/>
    <x v="1107"/>
  </r>
  <r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</r>
  <r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</r>
  <r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</r>
  <r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</r>
  <r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</r>
  <r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</r>
  <r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</r>
  <r>
    <x v="2"/>
    <s v="US"/>
    <s v="USD"/>
    <n v="1459352495"/>
    <n v="1456764095"/>
    <b v="0"/>
    <n v="4"/>
    <b v="0"/>
    <s v="games/video games"/>
    <n v="1.325E-3"/>
    <n v="13.25"/>
    <s v="games"/>
    <s v="video games"/>
    <x v="1115"/>
  </r>
  <r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</r>
  <r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</r>
  <r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</r>
  <r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</r>
  <r>
    <x v="2"/>
    <s v="US"/>
    <s v="USD"/>
    <n v="1319835400"/>
    <n v="1315947400"/>
    <b v="0"/>
    <n v="0"/>
    <b v="0"/>
    <s v="games/video games"/>
    <n v="0"/>
    <e v="#DIV/0!"/>
    <s v="games"/>
    <s v="video games"/>
    <x v="1120"/>
  </r>
  <r>
    <x v="2"/>
    <s v="US"/>
    <s v="USD"/>
    <n v="1457904316"/>
    <n v="1455315916"/>
    <b v="0"/>
    <n v="5"/>
    <b v="0"/>
    <s v="games/video games"/>
    <n v="1.16E-4"/>
    <n v="5.8"/>
    <s v="games"/>
    <s v="video games"/>
    <x v="1121"/>
  </r>
  <r>
    <x v="2"/>
    <s v="GB"/>
    <s v="GBP"/>
    <n v="1369932825"/>
    <n v="1368723225"/>
    <b v="0"/>
    <n v="0"/>
    <b v="0"/>
    <s v="games/video games"/>
    <n v="0"/>
    <e v="#DIV/0!"/>
    <s v="games"/>
    <s v="video games"/>
    <x v="1122"/>
  </r>
  <r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</r>
  <r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</r>
  <r>
    <x v="2"/>
    <s v="GB"/>
    <s v="GBP"/>
    <n v="1443193130"/>
    <n v="1438009130"/>
    <b v="0"/>
    <n v="0"/>
    <b v="0"/>
    <s v="games/mobile games"/>
    <n v="0"/>
    <e v="#DIV/0!"/>
    <s v="games"/>
    <s v="mobile games"/>
    <x v="1125"/>
  </r>
  <r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</r>
  <r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</r>
  <r>
    <x v="2"/>
    <s v="GB"/>
    <s v="GBP"/>
    <n v="1407425717"/>
    <n v="1404833717"/>
    <b v="0"/>
    <n v="1"/>
    <b v="0"/>
    <s v="games/mobile games"/>
    <n v="1E-3"/>
    <n v="1"/>
    <s v="games"/>
    <s v="mobile games"/>
    <x v="1128"/>
  </r>
  <r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</r>
  <r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</r>
  <r>
    <x v="2"/>
    <s v="AU"/>
    <s v="AUD"/>
    <n v="1450993668"/>
    <n v="1448401668"/>
    <b v="0"/>
    <n v="0"/>
    <b v="0"/>
    <s v="games/mobile games"/>
    <n v="0"/>
    <e v="#DIV/0!"/>
    <s v="games"/>
    <s v="mobile games"/>
    <x v="1131"/>
  </r>
  <r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</r>
  <r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</r>
  <r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</r>
  <r>
    <x v="2"/>
    <s v="DE"/>
    <s v="EUR"/>
    <n v="1470527094"/>
    <n v="1467935094"/>
    <b v="0"/>
    <n v="1"/>
    <b v="0"/>
    <s v="games/mobile games"/>
    <n v="0.05"/>
    <n v="50"/>
    <s v="games"/>
    <s v="mobile games"/>
    <x v="1135"/>
  </r>
  <r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</r>
  <r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</r>
  <r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</r>
  <r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</r>
  <r>
    <x v="2"/>
    <s v="GB"/>
    <s v="GBP"/>
    <n v="1438859121"/>
    <n v="1436267121"/>
    <b v="0"/>
    <n v="0"/>
    <b v="0"/>
    <s v="games/mobile games"/>
    <n v="0"/>
    <e v="#DIV/0!"/>
    <s v="games"/>
    <s v="mobile games"/>
    <x v="1140"/>
  </r>
  <r>
    <x v="2"/>
    <s v="DE"/>
    <s v="EUR"/>
    <n v="1436460450"/>
    <n v="1433868450"/>
    <b v="0"/>
    <n v="0"/>
    <b v="0"/>
    <s v="games/mobile games"/>
    <n v="0"/>
    <e v="#DIV/0!"/>
    <s v="games"/>
    <s v="mobile games"/>
    <x v="1141"/>
  </r>
  <r>
    <x v="2"/>
    <s v="US"/>
    <s v="USD"/>
    <n v="1424131727"/>
    <n v="1421539727"/>
    <b v="0"/>
    <n v="0"/>
    <b v="0"/>
    <s v="games/mobile games"/>
    <n v="0"/>
    <e v="#DIV/0!"/>
    <s v="games"/>
    <s v="mobile games"/>
    <x v="1142"/>
  </r>
  <r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</r>
  <r>
    <x v="2"/>
    <s v="US"/>
    <s v="USD"/>
    <n v="1430281320"/>
    <n v="1427689320"/>
    <b v="0"/>
    <n v="0"/>
    <b v="0"/>
    <s v="food/food trucks"/>
    <n v="0"/>
    <e v="#DIV/0!"/>
    <s v="food"/>
    <s v="food trucks"/>
    <x v="1144"/>
  </r>
  <r>
    <x v="2"/>
    <s v="US"/>
    <s v="USD"/>
    <n v="1412272592"/>
    <n v="1407088592"/>
    <b v="0"/>
    <n v="1"/>
    <b v="0"/>
    <s v="food/food trucks"/>
    <n v="1.25E-3"/>
    <n v="100"/>
    <s v="food"/>
    <s v="food trucks"/>
    <x v="1145"/>
  </r>
  <r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</r>
  <r>
    <x v="2"/>
    <s v="CA"/>
    <s v="CAD"/>
    <n v="1413760783"/>
    <n v="1408576783"/>
    <b v="0"/>
    <n v="0"/>
    <b v="0"/>
    <s v="food/food trucks"/>
    <n v="0"/>
    <e v="#DIV/0!"/>
    <s v="food"/>
    <s v="food trucks"/>
    <x v="1147"/>
  </r>
  <r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</r>
  <r>
    <x v="2"/>
    <s v="US"/>
    <s v="USD"/>
    <n v="1466096566"/>
    <n v="1463504566"/>
    <b v="0"/>
    <n v="2"/>
    <b v="0"/>
    <s v="food/food trucks"/>
    <n v="1.5E-3"/>
    <n v="37.5"/>
    <s v="food"/>
    <s v="food trucks"/>
    <x v="1149"/>
  </r>
  <r>
    <x v="2"/>
    <s v="US"/>
    <s v="USD"/>
    <n v="1452293675"/>
    <n v="1447109675"/>
    <b v="0"/>
    <n v="6"/>
    <b v="0"/>
    <s v="food/food trucks"/>
    <n v="0.1008"/>
    <n v="42"/>
    <s v="food"/>
    <s v="food trucks"/>
    <x v="1150"/>
  </r>
  <r>
    <x v="2"/>
    <s v="US"/>
    <s v="USD"/>
    <n v="1441592863"/>
    <n v="1439000863"/>
    <b v="0"/>
    <n v="0"/>
    <b v="0"/>
    <s v="food/food trucks"/>
    <n v="0"/>
    <e v="#DIV/0!"/>
    <s v="food"/>
    <s v="food trucks"/>
    <x v="1151"/>
  </r>
  <r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</r>
  <r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</r>
  <r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</r>
  <r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</r>
  <r>
    <x v="2"/>
    <s v="US"/>
    <s v="USD"/>
    <n v="1424742162"/>
    <n v="1422150162"/>
    <b v="0"/>
    <n v="0"/>
    <b v="0"/>
    <s v="food/food trucks"/>
    <n v="0"/>
    <e v="#DIV/0!"/>
    <s v="food"/>
    <s v="food trucks"/>
    <x v="1156"/>
  </r>
  <r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</r>
  <r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</r>
  <r>
    <x v="2"/>
    <s v="US"/>
    <s v="USD"/>
    <n v="1435679100"/>
    <n v="1433006765"/>
    <b v="0"/>
    <n v="0"/>
    <b v="0"/>
    <s v="food/food trucks"/>
    <n v="0"/>
    <e v="#DIV/0!"/>
    <s v="food"/>
    <s v="food trucks"/>
    <x v="1159"/>
  </r>
  <r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</r>
  <r>
    <x v="2"/>
    <s v="US"/>
    <s v="USD"/>
    <n v="1432047989"/>
    <n v="1430233589"/>
    <b v="0"/>
    <n v="0"/>
    <b v="0"/>
    <s v="food/food trucks"/>
    <n v="0"/>
    <e v="#DIV/0!"/>
    <s v="food"/>
    <s v="food trucks"/>
    <x v="1161"/>
  </r>
  <r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</r>
  <r>
    <x v="2"/>
    <s v="US"/>
    <s v="USD"/>
    <n v="1407604920"/>
    <n v="1405012920"/>
    <b v="0"/>
    <n v="0"/>
    <b v="0"/>
    <s v="food/food trucks"/>
    <n v="0"/>
    <e v="#DIV/0!"/>
    <s v="food"/>
    <s v="food trucks"/>
    <x v="1163"/>
  </r>
  <r>
    <x v="2"/>
    <s v="US"/>
    <s v="USD"/>
    <n v="1466270582"/>
    <n v="1463678582"/>
    <b v="0"/>
    <n v="0"/>
    <b v="0"/>
    <s v="food/food trucks"/>
    <n v="0"/>
    <e v="#DIV/0!"/>
    <s v="food"/>
    <s v="food trucks"/>
    <x v="1164"/>
  </r>
  <r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</r>
  <r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</r>
  <r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</r>
  <r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</r>
  <r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</r>
  <r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</r>
  <r>
    <x v="2"/>
    <s v="US"/>
    <s v="USD"/>
    <n v="1415909927"/>
    <n v="1414351127"/>
    <b v="0"/>
    <n v="1"/>
    <b v="0"/>
    <s v="food/food trucks"/>
    <n v="1E-3"/>
    <n v="25"/>
    <s v="food"/>
    <s v="food trucks"/>
    <x v="1171"/>
  </r>
  <r>
    <x v="2"/>
    <s v="US"/>
    <s v="USD"/>
    <n v="1408551752"/>
    <n v="1405959752"/>
    <b v="0"/>
    <n v="0"/>
    <b v="0"/>
    <s v="food/food trucks"/>
    <n v="0"/>
    <e v="#DIV/0!"/>
    <s v="food"/>
    <s v="food trucks"/>
    <x v="1172"/>
  </r>
  <r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</r>
  <r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</r>
  <r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</r>
  <r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</r>
  <r>
    <x v="2"/>
    <s v="GB"/>
    <s v="GBP"/>
    <n v="1413388296"/>
    <n v="1410796296"/>
    <b v="0"/>
    <n v="0"/>
    <b v="0"/>
    <s v="food/food trucks"/>
    <n v="0"/>
    <e v="#DIV/0!"/>
    <s v="food"/>
    <s v="food trucks"/>
    <x v="1177"/>
  </r>
  <r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</r>
  <r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</r>
  <r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</r>
  <r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</r>
  <r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</r>
  <r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</r>
  <r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</r>
  <r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</r>
  <r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</r>
  <r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</r>
  <r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</r>
  <r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</r>
  <r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</r>
  <r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</r>
  <r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</r>
  <r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</r>
  <r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</r>
  <r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</r>
  <r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</r>
  <r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</r>
  <r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</r>
  <r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</r>
  <r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</r>
  <r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</r>
  <r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</r>
  <r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</r>
  <r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</r>
  <r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</r>
  <r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</r>
  <r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</r>
  <r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</r>
  <r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</r>
  <r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</r>
  <r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</r>
  <r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</r>
  <r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</r>
  <r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</r>
  <r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</r>
  <r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</r>
  <r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</r>
  <r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</r>
  <r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</r>
  <r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</r>
  <r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</r>
  <r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</r>
  <r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</r>
  <r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</r>
  <r>
    <x v="1"/>
    <s v="US"/>
    <s v="USD"/>
    <n v="1407394800"/>
    <n v="1404770616"/>
    <b v="0"/>
    <n v="0"/>
    <b v="0"/>
    <s v="music/world music"/>
    <n v="0"/>
    <e v="#DIV/0!"/>
    <s v="music"/>
    <s v="world music"/>
    <x v="1227"/>
  </r>
  <r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</r>
  <r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</r>
  <r>
    <x v="1"/>
    <s v="US"/>
    <s v="USD"/>
    <n v="1298589630"/>
    <n v="1295997630"/>
    <b v="0"/>
    <n v="0"/>
    <b v="0"/>
    <s v="music/world music"/>
    <n v="0"/>
    <e v="#DIV/0!"/>
    <s v="music"/>
    <s v="world music"/>
    <x v="1230"/>
  </r>
  <r>
    <x v="1"/>
    <s v="US"/>
    <s v="USD"/>
    <n v="1440723600"/>
    <n v="1436394968"/>
    <b v="0"/>
    <n v="0"/>
    <b v="0"/>
    <s v="music/world music"/>
    <n v="0"/>
    <e v="#DIV/0!"/>
    <s v="music"/>
    <s v="world music"/>
    <x v="1231"/>
  </r>
  <r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</r>
  <r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</r>
  <r>
    <x v="1"/>
    <s v="GB"/>
    <s v="GBP"/>
    <n v="1422903342"/>
    <n v="1420311342"/>
    <b v="0"/>
    <n v="0"/>
    <b v="0"/>
    <s v="music/world music"/>
    <n v="0"/>
    <e v="#DIV/0!"/>
    <s v="music"/>
    <s v="world music"/>
    <x v="1234"/>
  </r>
  <r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</r>
  <r>
    <x v="1"/>
    <s v="US"/>
    <s v="USD"/>
    <n v="1343491200"/>
    <n v="1342801164"/>
    <b v="0"/>
    <n v="0"/>
    <b v="0"/>
    <s v="music/world music"/>
    <n v="0"/>
    <e v="#DIV/0!"/>
    <s v="music"/>
    <s v="world music"/>
    <x v="1236"/>
  </r>
  <r>
    <x v="1"/>
    <s v="US"/>
    <s v="USD"/>
    <n v="1345790865"/>
    <n v="1344062865"/>
    <b v="0"/>
    <n v="0"/>
    <b v="0"/>
    <s v="music/world music"/>
    <n v="0"/>
    <e v="#DIV/0!"/>
    <s v="music"/>
    <s v="world music"/>
    <x v="1237"/>
  </r>
  <r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</r>
  <r>
    <x v="1"/>
    <s v="US"/>
    <s v="USD"/>
    <n v="1325804767"/>
    <n v="1323212767"/>
    <b v="0"/>
    <n v="0"/>
    <b v="0"/>
    <s v="music/world music"/>
    <n v="0"/>
    <e v="#DIV/0!"/>
    <s v="music"/>
    <s v="world music"/>
    <x v="1239"/>
  </r>
  <r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</r>
  <r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</r>
  <r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</r>
  <r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</r>
  <r>
    <x v="0"/>
    <s v="US"/>
    <s v="USD"/>
    <n v="1366664400"/>
    <n v="1363981723"/>
    <b v="1"/>
    <n v="45"/>
    <b v="1"/>
    <s v="music/rock"/>
    <n v="1.038"/>
    <n v="46.133333333333333"/>
    <s v="music"/>
    <s v="rock"/>
    <x v="1244"/>
  </r>
  <r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</r>
  <r>
    <x v="0"/>
    <s v="US"/>
    <s v="USD"/>
    <n v="1323136949"/>
    <n v="1319245349"/>
    <b v="1"/>
    <n v="31"/>
    <b v="1"/>
    <s v="music/rock"/>
    <n v="1.17"/>
    <n v="75.483870967741936"/>
    <s v="music"/>
    <s v="rock"/>
    <x v="1246"/>
  </r>
  <r>
    <x v="0"/>
    <s v="US"/>
    <s v="USD"/>
    <n v="1367823655"/>
    <n v="1365231655"/>
    <b v="1"/>
    <n v="50"/>
    <b v="1"/>
    <s v="music/rock"/>
    <n v="1.2214285714285715"/>
    <n v="85.5"/>
    <s v="music"/>
    <s v="rock"/>
    <x v="1247"/>
  </r>
  <r>
    <x v="0"/>
    <s v="US"/>
    <s v="USD"/>
    <n v="1402642740"/>
    <n v="1399563953"/>
    <b v="1"/>
    <n v="59"/>
    <b v="1"/>
    <s v="music/rock"/>
    <n v="1.5164"/>
    <n v="64.254237288135599"/>
    <s v="music"/>
    <s v="rock"/>
    <x v="1248"/>
  </r>
  <r>
    <x v="0"/>
    <s v="US"/>
    <s v="USD"/>
    <n v="1341683211"/>
    <n v="1339091211"/>
    <b v="1"/>
    <n v="81"/>
    <b v="1"/>
    <s v="music/rock"/>
    <n v="1.0444"/>
    <n v="64.46913580246914"/>
    <s v="music"/>
    <s v="rock"/>
    <x v="1249"/>
  </r>
  <r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</r>
  <r>
    <x v="0"/>
    <s v="US"/>
    <s v="USD"/>
    <n v="1316979167"/>
    <n v="1311795167"/>
    <b v="1"/>
    <n v="74"/>
    <b v="1"/>
    <s v="music/rock"/>
    <n v="1.018"/>
    <n v="82.540540540540547"/>
    <s v="music"/>
    <s v="rock"/>
    <x v="1251"/>
  </r>
  <r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</r>
  <r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</r>
  <r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</r>
  <r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</r>
  <r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</r>
  <r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</r>
  <r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</r>
  <r>
    <x v="0"/>
    <s v="US"/>
    <s v="USD"/>
    <n v="1402286340"/>
    <n v="1399504664"/>
    <b v="1"/>
    <n v="96"/>
    <b v="1"/>
    <s v="music/rock"/>
    <n v="1.0424"/>
    <n v="27.145833333333332"/>
    <s v="music"/>
    <s v="rock"/>
    <x v="1259"/>
  </r>
  <r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</r>
  <r>
    <x v="0"/>
    <s v="US"/>
    <s v="USD"/>
    <n v="1390983227"/>
    <n v="1388391227"/>
    <b v="1"/>
    <n v="52"/>
    <b v="1"/>
    <s v="music/rock"/>
    <n v="1.0125"/>
    <n v="38.942307692307693"/>
    <s v="music"/>
    <s v="rock"/>
    <x v="1261"/>
  </r>
  <r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</r>
  <r>
    <x v="0"/>
    <s v="US"/>
    <s v="USD"/>
    <n v="1396054800"/>
    <n v="1393034470"/>
    <b v="1"/>
    <n v="41"/>
    <b v="1"/>
    <s v="music/rock"/>
    <n v="1.19"/>
    <n v="43.536585365853661"/>
    <s v="music"/>
    <s v="rock"/>
    <x v="1263"/>
  </r>
  <r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</r>
  <r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</r>
  <r>
    <x v="0"/>
    <s v="US"/>
    <s v="USD"/>
    <n v="1389474145"/>
    <n v="1386882145"/>
    <b v="1"/>
    <n v="50"/>
    <b v="1"/>
    <s v="music/rock"/>
    <n v="1.0047368421052632"/>
    <n v="190.9"/>
    <s v="music"/>
    <s v="rock"/>
    <x v="1266"/>
  </r>
  <r>
    <x v="0"/>
    <s v="US"/>
    <s v="USD"/>
    <n v="1374674558"/>
    <n v="1372082558"/>
    <b v="1"/>
    <n v="159"/>
    <b v="1"/>
    <s v="music/rock"/>
    <n v="1.018"/>
    <n v="140.85534591194968"/>
    <s v="music"/>
    <s v="rock"/>
    <x v="1267"/>
  </r>
  <r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</r>
  <r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</r>
  <r>
    <x v="0"/>
    <s v="US"/>
    <s v="USD"/>
    <n v="1332704042"/>
    <n v="1327523642"/>
    <b v="1"/>
    <n v="169"/>
    <b v="1"/>
    <s v="music/rock"/>
    <n v="1.1472"/>
    <n v="67.881656804733723"/>
    <s v="music"/>
    <s v="rock"/>
    <x v="1270"/>
  </r>
  <r>
    <x v="0"/>
    <s v="US"/>
    <s v="USD"/>
    <n v="1384363459"/>
    <n v="1381767859"/>
    <b v="1"/>
    <n v="31"/>
    <b v="1"/>
    <s v="music/rock"/>
    <n v="1.018"/>
    <n v="246.29032258064515"/>
    <s v="music"/>
    <s v="rock"/>
    <x v="1271"/>
  </r>
  <r>
    <x v="0"/>
    <s v="US"/>
    <s v="USD"/>
    <n v="1276574400"/>
    <n v="1270576379"/>
    <b v="1"/>
    <n v="28"/>
    <b v="1"/>
    <s v="music/rock"/>
    <n v="1.06"/>
    <n v="189.28571428571428"/>
    <s v="music"/>
    <s v="rock"/>
    <x v="1272"/>
  </r>
  <r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</r>
  <r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</r>
  <r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</r>
  <r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</r>
  <r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</r>
  <r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</r>
  <r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</r>
  <r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</r>
  <r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</r>
  <r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</r>
  <r>
    <x v="0"/>
    <s v="US"/>
    <s v="USD"/>
    <n v="1362974400"/>
    <n v="1360948389"/>
    <b v="1"/>
    <n v="22"/>
    <b v="1"/>
    <s v="music/rock"/>
    <n v="2.1105"/>
    <n v="95.931818181818187"/>
    <s v="music"/>
    <s v="rock"/>
    <x v="1283"/>
  </r>
  <r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</r>
  <r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</r>
  <r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</r>
  <r>
    <x v="0"/>
    <s v="GB"/>
    <s v="GBP"/>
    <n v="1434120856"/>
    <n v="1428936856"/>
    <b v="0"/>
    <n v="25"/>
    <b v="1"/>
    <s v="theater/plays"/>
    <n v="2.42"/>
    <n v="24.2"/>
    <s v="theater"/>
    <s v="plays"/>
    <x v="1287"/>
  </r>
  <r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</r>
  <r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</r>
  <r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</r>
  <r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</r>
  <r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</r>
  <r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</r>
  <r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</r>
  <r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</r>
  <r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</r>
  <r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</r>
  <r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</r>
  <r>
    <x v="0"/>
    <s v="US"/>
    <s v="USD"/>
    <n v="1436902359"/>
    <n v="1434310359"/>
    <b v="0"/>
    <n v="32"/>
    <b v="1"/>
    <s v="theater/plays"/>
    <n v="1.24"/>
    <n v="135.625"/>
    <s v="theater"/>
    <s v="plays"/>
    <x v="1299"/>
  </r>
  <r>
    <x v="0"/>
    <s v="US"/>
    <s v="USD"/>
    <n v="1464807420"/>
    <n v="1461427938"/>
    <b v="0"/>
    <n v="24"/>
    <b v="1"/>
    <s v="theater/plays"/>
    <n v="1.35"/>
    <n v="168.75"/>
    <s v="theater"/>
    <s v="plays"/>
    <x v="1300"/>
  </r>
  <r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</r>
  <r>
    <x v="0"/>
    <s v="US"/>
    <s v="USD"/>
    <n v="1480559011"/>
    <n v="1477963411"/>
    <b v="0"/>
    <n v="50"/>
    <b v="1"/>
    <s v="theater/plays"/>
    <n v="1"/>
    <n v="50"/>
    <s v="theater"/>
    <s v="plays"/>
    <x v="1302"/>
  </r>
  <r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</r>
  <r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</r>
  <r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</r>
  <r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</r>
  <r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</r>
  <r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</r>
  <r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</r>
  <r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</r>
  <r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</r>
  <r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</r>
  <r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</r>
  <r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</r>
  <r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</r>
  <r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</r>
  <r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</r>
  <r>
    <x v="1"/>
    <s v="US"/>
    <s v="USD"/>
    <n v="1437161739"/>
    <n v="1434569739"/>
    <b v="0"/>
    <n v="1"/>
    <b v="0"/>
    <s v="technology/wearables"/>
    <n v="2E-3"/>
    <n v="100"/>
    <s v="technology"/>
    <s v="wearables"/>
    <x v="1342"/>
  </r>
  <r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</r>
  <r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</r>
  <r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</r>
  <r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</r>
  <r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</r>
  <r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</r>
  <r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</r>
  <r>
    <x v="0"/>
    <s v="US"/>
    <s v="USD"/>
    <n v="1455523140"/>
    <n v="1453925727"/>
    <b v="0"/>
    <n v="5"/>
    <b v="1"/>
    <s v="publishing/nonfiction"/>
    <n v="1"/>
    <n v="40"/>
    <s v="publishing"/>
    <s v="nonfiction"/>
    <x v="1363"/>
  </r>
  <r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</r>
  <r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</r>
  <r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</r>
  <r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</r>
  <r>
    <x v="0"/>
    <s v="US"/>
    <s v="USD"/>
    <n v="1434342894"/>
    <n v="1432269294"/>
    <b v="0"/>
    <n v="87"/>
    <b v="1"/>
    <s v="music/rock"/>
    <n v="1.107"/>
    <n v="63.620689655172413"/>
    <s v="music"/>
    <s v="rock"/>
    <x v="1368"/>
  </r>
  <r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</r>
  <r>
    <x v="0"/>
    <s v="US"/>
    <s v="USD"/>
    <n v="1381881890"/>
    <n v="1380585890"/>
    <b v="0"/>
    <n v="20"/>
    <b v="1"/>
    <s v="music/rock"/>
    <n v="1.0366666666666666"/>
    <n v="77.75"/>
    <s v="music"/>
    <s v="rock"/>
    <x v="1370"/>
  </r>
  <r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</r>
  <r>
    <x v="0"/>
    <s v="US"/>
    <s v="USD"/>
    <n v="1342115132"/>
    <n v="1339523132"/>
    <b v="0"/>
    <n v="16"/>
    <b v="1"/>
    <s v="music/rock"/>
    <n v="1.24"/>
    <n v="38.75"/>
    <s v="music"/>
    <s v="rock"/>
    <x v="1372"/>
  </r>
  <r>
    <x v="0"/>
    <s v="US"/>
    <s v="USD"/>
    <n v="1483138233"/>
    <n v="1480546233"/>
    <b v="0"/>
    <n v="52"/>
    <b v="1"/>
    <s v="music/rock"/>
    <n v="1.0501"/>
    <n v="201.94230769230768"/>
    <s v="music"/>
    <s v="rock"/>
    <x v="1373"/>
  </r>
  <r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</r>
  <r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</r>
  <r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</r>
  <r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</r>
  <r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</r>
  <r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</r>
  <r>
    <x v="0"/>
    <s v="US"/>
    <s v="USD"/>
    <n v="1433815200"/>
    <n v="1431886706"/>
    <b v="0"/>
    <n v="5"/>
    <b v="1"/>
    <s v="music/rock"/>
    <n v="4.24"/>
    <n v="21.2"/>
    <s v="music"/>
    <s v="rock"/>
    <x v="1380"/>
  </r>
  <r>
    <x v="0"/>
    <s v="US"/>
    <s v="USD"/>
    <n v="1482988125"/>
    <n v="1480396125"/>
    <b v="0"/>
    <n v="73"/>
    <b v="1"/>
    <s v="music/rock"/>
    <n v="1.071"/>
    <n v="73.356164383561648"/>
    <s v="music"/>
    <s v="rock"/>
    <x v="1381"/>
  </r>
  <r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</r>
  <r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</r>
  <r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</r>
  <r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</r>
  <r>
    <x v="0"/>
    <s v="US"/>
    <s v="USD"/>
    <n v="1438183889"/>
    <n v="1435591889"/>
    <b v="0"/>
    <n v="14"/>
    <b v="1"/>
    <s v="music/rock"/>
    <n v="2.1875"/>
    <n v="62.5"/>
    <s v="music"/>
    <s v="rock"/>
    <x v="1386"/>
  </r>
  <r>
    <x v="0"/>
    <s v="US"/>
    <s v="USD"/>
    <n v="1433305800"/>
    <n v="1430604395"/>
    <b v="0"/>
    <n v="78"/>
    <b v="1"/>
    <s v="music/rock"/>
    <n v="1.36625"/>
    <n v="70.064102564102569"/>
    <s v="music"/>
    <s v="rock"/>
    <x v="1387"/>
  </r>
  <r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</r>
  <r>
    <x v="0"/>
    <s v="GB"/>
    <s v="GBP"/>
    <n v="1471087957"/>
    <n v="1468495957"/>
    <b v="0"/>
    <n v="34"/>
    <b v="1"/>
    <s v="music/rock"/>
    <n v="1.454"/>
    <n v="21.382352941176471"/>
    <s v="music"/>
    <s v="rock"/>
    <x v="1389"/>
  </r>
  <r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</r>
  <r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</r>
  <r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</r>
  <r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</r>
  <r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</r>
  <r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</r>
  <r>
    <x v="0"/>
    <s v="US"/>
    <s v="USD"/>
    <n v="1423871882"/>
    <n v="1421279882"/>
    <b v="0"/>
    <n v="73"/>
    <b v="1"/>
    <s v="music/rock"/>
    <n v="1.073"/>
    <n v="88.191780821917803"/>
    <s v="music"/>
    <s v="rock"/>
    <x v="1396"/>
  </r>
  <r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</r>
  <r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</r>
  <r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</r>
  <r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</r>
  <r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</r>
  <r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</r>
  <r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</r>
  <r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</r>
  <r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</r>
  <r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</r>
  <r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</r>
  <r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</r>
  <r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</r>
  <r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</r>
  <r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</r>
  <r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</r>
  <r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</r>
  <r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</r>
  <r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</r>
  <r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</r>
  <r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</r>
  <r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</r>
  <r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</r>
  <r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</r>
  <r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</r>
  <r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</r>
  <r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</r>
  <r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</r>
  <r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</r>
  <r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</r>
  <r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</r>
  <r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</r>
  <r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</r>
  <r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</r>
  <r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</r>
  <r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</r>
  <r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</r>
  <r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</r>
  <r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</r>
  <r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</r>
  <r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</r>
  <r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</r>
  <r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</r>
  <r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</r>
  <r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</r>
  <r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</r>
  <r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</r>
  <r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</r>
  <r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</r>
  <r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</r>
  <r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</r>
  <r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</r>
  <r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</r>
  <r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</r>
  <r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</r>
  <r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</r>
  <r>
    <x v="2"/>
    <s v="US"/>
    <s v="USD"/>
    <n v="1347004260"/>
    <n v="1345062936"/>
    <b v="0"/>
    <n v="1"/>
    <b v="0"/>
    <s v="publishing/fiction"/>
    <n v="1E-3"/>
    <n v="5"/>
    <s v="publishing"/>
    <s v="fiction"/>
    <x v="1482"/>
  </r>
  <r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</r>
  <r>
    <x v="2"/>
    <s v="US"/>
    <s v="USD"/>
    <n v="1342882260"/>
    <n v="1337834963"/>
    <b v="0"/>
    <n v="0"/>
    <b v="0"/>
    <s v="publishing/fiction"/>
    <n v="0"/>
    <e v="#DIV/0!"/>
    <s v="publishing"/>
    <s v="fiction"/>
    <x v="1484"/>
  </r>
  <r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</r>
  <r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</r>
  <r>
    <x v="2"/>
    <s v="US"/>
    <s v="USD"/>
    <n v="1470175271"/>
    <n v="1467583271"/>
    <b v="0"/>
    <n v="0"/>
    <b v="0"/>
    <s v="publishing/fiction"/>
    <n v="0"/>
    <e v="#DIV/0!"/>
    <s v="publishing"/>
    <s v="fiction"/>
    <x v="1487"/>
  </r>
  <r>
    <x v="2"/>
    <s v="AU"/>
    <s v="AUD"/>
    <n v="1388928660"/>
    <n v="1386336660"/>
    <b v="0"/>
    <n v="6"/>
    <b v="0"/>
    <s v="publishing/fiction"/>
    <n v="2.4E-2"/>
    <n v="60"/>
    <s v="publishing"/>
    <s v="fiction"/>
    <x v="1488"/>
  </r>
  <r>
    <x v="2"/>
    <s v="US"/>
    <s v="USD"/>
    <n v="1352994052"/>
    <n v="1350398452"/>
    <b v="0"/>
    <n v="0"/>
    <b v="0"/>
    <s v="publishing/fiction"/>
    <n v="0"/>
    <e v="#DIV/0!"/>
    <s v="publishing"/>
    <s v="fiction"/>
    <x v="1489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</r>
  <r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</r>
  <r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</r>
  <r>
    <x v="2"/>
    <s v="US"/>
    <s v="USD"/>
    <n v="1371415675"/>
    <n v="1368823675"/>
    <b v="0"/>
    <n v="0"/>
    <b v="0"/>
    <s v="publishing/fiction"/>
    <n v="0"/>
    <e v="#DIV/0!"/>
    <s v="publishing"/>
    <s v="fiction"/>
    <x v="1493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</r>
  <r>
    <x v="2"/>
    <s v="US"/>
    <s v="USD"/>
    <n v="1314471431"/>
    <n v="1311879431"/>
    <b v="0"/>
    <n v="0"/>
    <b v="0"/>
    <s v="publishing/fiction"/>
    <n v="0"/>
    <e v="#DIV/0!"/>
    <s v="publishing"/>
    <s v="fiction"/>
    <x v="1495"/>
  </r>
  <r>
    <x v="2"/>
    <s v="US"/>
    <s v="USD"/>
    <n v="1410866659"/>
    <n v="1405682659"/>
    <b v="0"/>
    <n v="0"/>
    <b v="0"/>
    <s v="publishing/fiction"/>
    <n v="0"/>
    <e v="#DIV/0!"/>
    <s v="publishing"/>
    <s v="fiction"/>
    <x v="1496"/>
  </r>
  <r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</r>
  <r>
    <x v="2"/>
    <s v="US"/>
    <s v="USD"/>
    <n v="1409787378"/>
    <n v="1405899378"/>
    <b v="0"/>
    <n v="3"/>
    <b v="0"/>
    <s v="publishing/fiction"/>
    <n v="1.9E-2"/>
    <n v="19"/>
    <s v="publishing"/>
    <s v="fiction"/>
    <x v="1498"/>
  </r>
  <r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</r>
  <r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</r>
  <r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</r>
  <r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</r>
  <r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</r>
  <r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</r>
  <r>
    <x v="2"/>
    <s v="CA"/>
    <s v="CAD"/>
    <n v="1435708500"/>
    <n v="1434412500"/>
    <b v="0"/>
    <n v="1"/>
    <b v="0"/>
    <s v="photography/nature"/>
    <n v="0.04"/>
    <n v="20"/>
    <s v="photography"/>
    <s v="nature"/>
    <x v="1542"/>
  </r>
  <r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</r>
  <r>
    <x v="2"/>
    <s v="US"/>
    <s v="USD"/>
    <n v="1427847480"/>
    <n v="1424222024"/>
    <b v="0"/>
    <n v="0"/>
    <b v="0"/>
    <s v="photography/nature"/>
    <n v="0"/>
    <e v="#DIV/0!"/>
    <s v="photography"/>
    <s v="nature"/>
    <x v="1544"/>
  </r>
  <r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</r>
  <r>
    <x v="2"/>
    <s v="US"/>
    <s v="USD"/>
    <n v="1487844882"/>
    <n v="1487240082"/>
    <b v="0"/>
    <n v="0"/>
    <b v="0"/>
    <s v="photography/nature"/>
    <n v="0"/>
    <e v="#DIV/0!"/>
    <s v="photography"/>
    <s v="nature"/>
    <x v="1547"/>
  </r>
  <r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</r>
  <r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</r>
  <r>
    <x v="2"/>
    <s v="US"/>
    <s v="USD"/>
    <n v="1432756039"/>
    <n v="1430164039"/>
    <b v="0"/>
    <n v="0"/>
    <b v="0"/>
    <s v="photography/nature"/>
    <n v="0"/>
    <e v="#DIV/0!"/>
    <s v="photography"/>
    <s v="nature"/>
    <x v="1551"/>
  </r>
  <r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</r>
  <r>
    <x v="2"/>
    <s v="US"/>
    <s v="USD"/>
    <n v="1441176447"/>
    <n v="1438584447"/>
    <b v="0"/>
    <n v="0"/>
    <b v="0"/>
    <s v="photography/nature"/>
    <n v="0"/>
    <e v="#DIV/0!"/>
    <s v="photography"/>
    <s v="nature"/>
    <x v="1553"/>
  </r>
  <r>
    <x v="2"/>
    <s v="AU"/>
    <s v="AUD"/>
    <n v="1438495390"/>
    <n v="1435903390"/>
    <b v="0"/>
    <n v="0"/>
    <b v="0"/>
    <s v="photography/nature"/>
    <n v="0"/>
    <e v="#DIV/0!"/>
    <s v="photography"/>
    <s v="nature"/>
    <x v="1554"/>
  </r>
  <r>
    <x v="2"/>
    <s v="US"/>
    <s v="USD"/>
    <n v="1442509200"/>
    <n v="1440513832"/>
    <b v="0"/>
    <n v="0"/>
    <b v="0"/>
    <s v="photography/nature"/>
    <n v="0"/>
    <e v="#DIV/0!"/>
    <s v="photography"/>
    <s v="nature"/>
    <x v="1555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</r>
  <r>
    <x v="2"/>
    <s v="US"/>
    <s v="USD"/>
    <n v="1411227633"/>
    <n v="1408549233"/>
    <b v="0"/>
    <n v="1"/>
    <b v="0"/>
    <s v="photography/nature"/>
    <n v="0.04"/>
    <n v="100"/>
    <s v="photography"/>
    <s v="nature"/>
    <x v="1557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</r>
  <r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</r>
  <r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</r>
  <r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</r>
  <r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</r>
  <r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</r>
  <r>
    <x v="1"/>
    <s v="US"/>
    <s v="USD"/>
    <n v="1432843500"/>
    <n v="1430124509"/>
    <b v="0"/>
    <n v="1"/>
    <b v="0"/>
    <s v="publishing/art books"/>
    <n v="1E-3"/>
    <n v="10"/>
    <s v="publishing"/>
    <s v="art books"/>
    <x v="1564"/>
  </r>
  <r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</r>
  <r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</r>
  <r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</r>
  <r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</r>
  <r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</r>
  <r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</r>
  <r>
    <x v="1"/>
    <s v="US"/>
    <s v="USD"/>
    <n v="1435698368"/>
    <n v="1431810368"/>
    <b v="0"/>
    <n v="10"/>
    <b v="0"/>
    <s v="publishing/art books"/>
    <n v="0.13"/>
    <n v="65"/>
    <s v="publishing"/>
    <s v="art books"/>
    <x v="1576"/>
  </r>
  <r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</r>
  <r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</r>
  <r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</r>
  <r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</r>
  <r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</r>
  <r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</r>
  <r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</r>
  <r>
    <x v="2"/>
    <s v="US"/>
    <s v="USD"/>
    <n v="1401464101"/>
    <n v="1400600101"/>
    <b v="0"/>
    <n v="0"/>
    <b v="0"/>
    <s v="photography/places"/>
    <n v="0"/>
    <e v="#DIV/0!"/>
    <s v="photography"/>
    <s v="places"/>
    <x v="1584"/>
  </r>
  <r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</r>
  <r>
    <x v="2"/>
    <s v="US"/>
    <s v="USD"/>
    <n v="1428197422"/>
    <n v="1425609022"/>
    <b v="0"/>
    <n v="0"/>
    <b v="0"/>
    <s v="photography/places"/>
    <n v="0"/>
    <e v="#DIV/0!"/>
    <s v="photography"/>
    <s v="places"/>
    <x v="1586"/>
  </r>
  <r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</r>
  <r>
    <x v="2"/>
    <s v="US"/>
    <s v="USD"/>
    <n v="1422735120"/>
    <n v="1420091999"/>
    <b v="0"/>
    <n v="0"/>
    <b v="0"/>
    <s v="photography/places"/>
    <n v="0"/>
    <e v="#DIV/0!"/>
    <s v="photography"/>
    <s v="places"/>
    <x v="1588"/>
  </r>
  <r>
    <x v="2"/>
    <s v="US"/>
    <s v="USD"/>
    <n v="1444433886"/>
    <n v="1441841886"/>
    <b v="0"/>
    <n v="0"/>
    <b v="0"/>
    <s v="photography/places"/>
    <n v="0"/>
    <e v="#DIV/0!"/>
    <s v="photography"/>
    <s v="places"/>
    <x v="1589"/>
  </r>
  <r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</r>
  <r>
    <x v="2"/>
    <s v="US"/>
    <s v="USD"/>
    <n v="1427503485"/>
    <n v="1423619085"/>
    <b v="0"/>
    <n v="0"/>
    <b v="0"/>
    <s v="photography/places"/>
    <n v="0"/>
    <e v="#DIV/0!"/>
    <s v="photography"/>
    <s v="places"/>
    <x v="1592"/>
  </r>
  <r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</r>
  <r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</r>
  <r>
    <x v="2"/>
    <s v="US"/>
    <s v="USD"/>
    <n v="1403122380"/>
    <n v="1400634728"/>
    <b v="0"/>
    <n v="7"/>
    <b v="0"/>
    <s v="photography/places"/>
    <n v="2.8E-3"/>
    <n v="40"/>
    <s v="photography"/>
    <s v="places"/>
    <x v="1595"/>
  </r>
  <r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</r>
  <r>
    <x v="2"/>
    <s v="US"/>
    <s v="USD"/>
    <n v="1474360197"/>
    <n v="1471768197"/>
    <b v="0"/>
    <n v="0"/>
    <b v="0"/>
    <s v="photography/places"/>
    <n v="0"/>
    <e v="#DIV/0!"/>
    <s v="photography"/>
    <s v="places"/>
    <x v="1597"/>
  </r>
  <r>
    <x v="2"/>
    <s v="US"/>
    <s v="USD"/>
    <n v="1437926458"/>
    <n v="1432742458"/>
    <b v="0"/>
    <n v="1"/>
    <b v="0"/>
    <s v="photography/places"/>
    <n v="1.25E-3"/>
    <n v="1"/>
    <s v="photography"/>
    <s v="places"/>
    <x v="1598"/>
  </r>
  <r>
    <x v="2"/>
    <s v="GB"/>
    <s v="GBP"/>
    <n v="1460116576"/>
    <n v="1457528176"/>
    <b v="0"/>
    <n v="0"/>
    <b v="0"/>
    <s v="photography/places"/>
    <n v="0"/>
    <e v="#DIV/0!"/>
    <s v="photography"/>
    <s v="places"/>
    <x v="1599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</r>
  <r>
    <x v="0"/>
    <s v="US"/>
    <s v="USD"/>
    <n v="1304561633"/>
    <n v="1301969633"/>
    <b v="0"/>
    <n v="56"/>
    <b v="1"/>
    <s v="music/rock"/>
    <n v="1.082492"/>
    <n v="48.325535714285714"/>
    <s v="music"/>
    <s v="rock"/>
    <x v="1601"/>
  </r>
  <r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</r>
  <r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</r>
  <r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</r>
  <r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</r>
  <r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</r>
  <r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</r>
  <r>
    <x v="0"/>
    <s v="US"/>
    <s v="USD"/>
    <n v="1388553960"/>
    <n v="1385754986"/>
    <b v="0"/>
    <n v="23"/>
    <b v="1"/>
    <s v="music/rock"/>
    <n v="1.0125"/>
    <n v="52.826086956521742"/>
    <s v="music"/>
    <s v="rock"/>
    <x v="1608"/>
  </r>
  <r>
    <x v="0"/>
    <s v="US"/>
    <s v="USD"/>
    <n v="1320220800"/>
    <n v="1315612909"/>
    <b v="0"/>
    <n v="4"/>
    <b v="1"/>
    <s v="music/rock"/>
    <n v="1.1833333333333333"/>
    <n v="443.75"/>
    <s v="music"/>
    <s v="rock"/>
    <x v="1609"/>
  </r>
  <r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</r>
  <r>
    <x v="0"/>
    <s v="US"/>
    <s v="USD"/>
    <n v="1370390432"/>
    <n v="1368576032"/>
    <b v="0"/>
    <n v="27"/>
    <b v="1"/>
    <s v="music/rock"/>
    <n v="1.25125"/>
    <n v="37.074074074074076"/>
    <s v="music"/>
    <s v="rock"/>
    <x v="1611"/>
  </r>
  <r>
    <x v="0"/>
    <s v="US"/>
    <s v="USD"/>
    <n v="1357160384"/>
    <n v="1354568384"/>
    <b v="0"/>
    <n v="11"/>
    <b v="1"/>
    <s v="music/rock"/>
    <n v="1.1000000000000001"/>
    <n v="50"/>
    <s v="music"/>
    <s v="rock"/>
    <x v="1612"/>
  </r>
  <r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</r>
  <r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</r>
  <r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</r>
  <r>
    <x v="0"/>
    <s v="US"/>
    <s v="USD"/>
    <n v="1353621600"/>
    <n v="1350061821"/>
    <b v="0"/>
    <n v="157"/>
    <b v="1"/>
    <s v="music/rock"/>
    <n v="1.042"/>
    <n v="66.369426751592357"/>
    <s v="music"/>
    <s v="rock"/>
    <x v="1616"/>
  </r>
  <r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</r>
  <r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</r>
  <r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</r>
  <r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</r>
  <r>
    <x v="0"/>
    <s v="US"/>
    <s v="USD"/>
    <n v="1338177540"/>
    <n v="1333550015"/>
    <b v="0"/>
    <n v="37"/>
    <b v="1"/>
    <s v="music/rock"/>
    <n v="1.212"/>
    <n v="163.78378378378378"/>
    <s v="music"/>
    <s v="rock"/>
    <x v="1621"/>
  </r>
  <r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</r>
  <r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</r>
  <r>
    <x v="0"/>
    <s v="US"/>
    <s v="USD"/>
    <n v="1357721335"/>
    <n v="1354265335"/>
    <b v="0"/>
    <n v="25"/>
    <b v="1"/>
    <s v="music/rock"/>
    <n v="1.18"/>
    <n v="47.2"/>
    <s v="music"/>
    <s v="rock"/>
    <x v="1624"/>
  </r>
  <r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</r>
  <r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</r>
  <r>
    <x v="0"/>
    <s v="US"/>
    <s v="USD"/>
    <n v="1353905940"/>
    <n v="1351011489"/>
    <b v="0"/>
    <n v="38"/>
    <b v="1"/>
    <s v="music/rock"/>
    <n v="1.17"/>
    <n v="61.578947368421055"/>
    <s v="music"/>
    <s v="rock"/>
    <x v="1627"/>
  </r>
  <r>
    <x v="0"/>
    <s v="US"/>
    <s v="USD"/>
    <n v="1403026882"/>
    <n v="1400175682"/>
    <b v="0"/>
    <n v="88"/>
    <b v="1"/>
    <s v="music/rock"/>
    <n v="1.00925"/>
    <n v="45.875"/>
    <s v="music"/>
    <s v="rock"/>
    <x v="1628"/>
  </r>
  <r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</r>
  <r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</r>
  <r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</r>
  <r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</r>
  <r>
    <x v="0"/>
    <s v="US"/>
    <s v="USD"/>
    <n v="1326690000"/>
    <n v="1324329156"/>
    <b v="0"/>
    <n v="58"/>
    <b v="1"/>
    <s v="music/rock"/>
    <n v="1"/>
    <n v="172.41379310344828"/>
    <s v="music"/>
    <s v="rock"/>
    <x v="1633"/>
  </r>
  <r>
    <x v="0"/>
    <s v="US"/>
    <s v="USD"/>
    <n v="1306994340"/>
    <n v="1303706001"/>
    <b v="0"/>
    <n v="32"/>
    <b v="1"/>
    <s v="music/rock"/>
    <n v="1.0049999999999999"/>
    <n v="62.8125"/>
    <s v="music"/>
    <s v="rock"/>
    <x v="1634"/>
  </r>
  <r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</r>
  <r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</r>
  <r>
    <x v="0"/>
    <s v="US"/>
    <s v="USD"/>
    <n v="1262302740"/>
    <n v="1257444140"/>
    <b v="0"/>
    <n v="15"/>
    <b v="1"/>
    <s v="music/rock"/>
    <n v="1.038"/>
    <n v="34.6"/>
    <s v="music"/>
    <s v="rock"/>
    <x v="1637"/>
  </r>
  <r>
    <x v="0"/>
    <s v="US"/>
    <s v="USD"/>
    <n v="1362086700"/>
    <n v="1358180968"/>
    <b v="0"/>
    <n v="27"/>
    <b v="1"/>
    <s v="music/rock"/>
    <n v="1.05"/>
    <n v="38.888888888888886"/>
    <s v="music"/>
    <s v="rock"/>
    <x v="1638"/>
  </r>
  <r>
    <x v="0"/>
    <s v="US"/>
    <s v="USD"/>
    <n v="1330789165"/>
    <n v="1328197165"/>
    <b v="0"/>
    <n v="19"/>
    <b v="1"/>
    <s v="music/rock"/>
    <n v="1"/>
    <n v="94.736842105263165"/>
    <s v="music"/>
    <s v="rock"/>
    <x v="1639"/>
  </r>
  <r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</r>
  <r>
    <x v="0"/>
    <s v="US"/>
    <s v="USD"/>
    <n v="1418998744"/>
    <n v="1416406744"/>
    <b v="0"/>
    <n v="26"/>
    <b v="1"/>
    <s v="music/pop"/>
    <n v="1.014"/>
    <n v="97.5"/>
    <s v="music"/>
    <s v="pop"/>
    <x v="1641"/>
  </r>
  <r>
    <x v="0"/>
    <s v="US"/>
    <s v="USD"/>
    <n v="1308011727"/>
    <n v="1306283727"/>
    <b v="0"/>
    <n v="28"/>
    <b v="1"/>
    <s v="music/pop"/>
    <n v="1"/>
    <n v="42.857142857142854"/>
    <s v="music"/>
    <s v="pop"/>
    <x v="1642"/>
  </r>
  <r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</r>
  <r>
    <x v="0"/>
    <s v="US"/>
    <s v="USD"/>
    <n v="1353551160"/>
    <n v="1348363560"/>
    <b v="0"/>
    <n v="128"/>
    <b v="1"/>
    <s v="music/pop"/>
    <n v="1.095"/>
    <n v="85.546875"/>
    <s v="music"/>
    <s v="pop"/>
    <x v="1644"/>
  </r>
  <r>
    <x v="0"/>
    <s v="US"/>
    <s v="USD"/>
    <n v="1379515740"/>
    <n v="1378306140"/>
    <b v="0"/>
    <n v="10"/>
    <b v="1"/>
    <s v="music/pop"/>
    <n v="1.1080000000000001"/>
    <n v="554"/>
    <s v="music"/>
    <s v="pop"/>
    <x v="1645"/>
  </r>
  <r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</r>
  <r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</r>
  <r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</r>
  <r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</r>
  <r>
    <x v="0"/>
    <s v="US"/>
    <s v="USD"/>
    <n v="1381314437"/>
    <n v="1378722437"/>
    <b v="0"/>
    <n v="32"/>
    <b v="1"/>
    <s v="music/pop"/>
    <n v="1.4155"/>
    <n v="88.46875"/>
    <s v="music"/>
    <s v="pop"/>
    <x v="1650"/>
  </r>
  <r>
    <x v="0"/>
    <s v="US"/>
    <s v="USD"/>
    <n v="1303801140"/>
    <n v="1300916220"/>
    <b v="0"/>
    <n v="20"/>
    <b v="1"/>
    <s v="music/pop"/>
    <n v="1.0075000000000001"/>
    <n v="100.75"/>
    <s v="music"/>
    <s v="pop"/>
    <x v="1651"/>
  </r>
  <r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</r>
  <r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</r>
  <r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</r>
  <r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</r>
  <r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</r>
  <r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</r>
  <r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</r>
  <r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</r>
  <r>
    <x v="0"/>
    <s v="IT"/>
    <s v="EUR"/>
    <n v="1462053540"/>
    <n v="1459355950"/>
    <b v="0"/>
    <n v="36"/>
    <b v="1"/>
    <s v="music/pop"/>
    <n v="12.5375"/>
    <n v="27.861111111111111"/>
    <s v="music"/>
    <s v="pop"/>
    <x v="1660"/>
  </r>
  <r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</r>
  <r>
    <x v="0"/>
    <s v="US"/>
    <s v="USD"/>
    <n v="1325310336"/>
    <n v="1320122736"/>
    <b v="0"/>
    <n v="62"/>
    <b v="1"/>
    <s v="music/pop"/>
    <n v="1.026375"/>
    <n v="132.43548387096774"/>
    <s v="music"/>
    <s v="pop"/>
    <x v="1662"/>
  </r>
  <r>
    <x v="0"/>
    <s v="US"/>
    <s v="USD"/>
    <n v="1422750707"/>
    <n v="1420158707"/>
    <b v="0"/>
    <n v="32"/>
    <b v="1"/>
    <s v="music/pop"/>
    <n v="1.08"/>
    <n v="33.75"/>
    <s v="music"/>
    <s v="pop"/>
    <x v="1663"/>
  </r>
  <r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</r>
  <r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</r>
  <r>
    <x v="0"/>
    <s v="US"/>
    <s v="USD"/>
    <n v="1364447073"/>
    <n v="1361858673"/>
    <b v="0"/>
    <n v="98"/>
    <b v="1"/>
    <s v="music/pop"/>
    <n v="1.6088"/>
    <n v="41.04081632653061"/>
    <s v="music"/>
    <s v="pop"/>
    <x v="1666"/>
  </r>
  <r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</r>
  <r>
    <x v="0"/>
    <s v="US"/>
    <s v="USD"/>
    <n v="1322454939"/>
    <n v="1319859339"/>
    <b v="0"/>
    <n v="116"/>
    <b v="1"/>
    <s v="music/pop"/>
    <n v="1.026375"/>
    <n v="70.784482758620683"/>
    <s v="music"/>
    <s v="pop"/>
    <x v="1668"/>
  </r>
  <r>
    <x v="0"/>
    <s v="US"/>
    <s v="USD"/>
    <n v="1464729276"/>
    <n v="1459545276"/>
    <b v="0"/>
    <n v="52"/>
    <b v="1"/>
    <s v="music/pop"/>
    <n v="1.3975"/>
    <n v="53.75"/>
    <s v="music"/>
    <s v="pop"/>
    <x v="1669"/>
  </r>
  <r>
    <x v="0"/>
    <s v="US"/>
    <s v="USD"/>
    <n v="1278302400"/>
    <n v="1273961999"/>
    <b v="0"/>
    <n v="23"/>
    <b v="1"/>
    <s v="music/pop"/>
    <n v="1.026"/>
    <n v="44.608695652173914"/>
    <s v="music"/>
    <s v="pop"/>
    <x v="1670"/>
  </r>
  <r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</r>
  <r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</r>
  <r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</r>
  <r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</r>
  <r>
    <x v="0"/>
    <s v="US"/>
    <s v="USD"/>
    <n v="1318802580"/>
    <n v="1316194540"/>
    <b v="0"/>
    <n v="34"/>
    <b v="1"/>
    <s v="music/pop"/>
    <n v="1.37416"/>
    <n v="40.416470588235299"/>
    <s v="music"/>
    <s v="pop"/>
    <x v="1675"/>
  </r>
  <r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</r>
  <r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</r>
  <r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</r>
  <r>
    <x v="0"/>
    <s v="US"/>
    <s v="USD"/>
    <n v="1311298745"/>
    <n v="1309311545"/>
    <b v="0"/>
    <n v="56"/>
    <b v="1"/>
    <s v="music/pop"/>
    <n v="1.75"/>
    <n v="62.5"/>
    <s v="music"/>
    <s v="pop"/>
    <x v="1679"/>
  </r>
  <r>
    <x v="0"/>
    <s v="US"/>
    <s v="USD"/>
    <n v="1405188667"/>
    <n v="1402596667"/>
    <b v="0"/>
    <n v="25"/>
    <b v="1"/>
    <s v="music/pop"/>
    <n v="1.175"/>
    <n v="47"/>
    <s v="music"/>
    <s v="pop"/>
    <x v="1680"/>
  </r>
  <r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</r>
  <r>
    <x v="3"/>
    <s v="US"/>
    <s v="USD"/>
    <n v="1492142860"/>
    <n v="1486962460"/>
    <b v="0"/>
    <n v="0"/>
    <b v="0"/>
    <s v="music/faith"/>
    <n v="0"/>
    <e v="#DIV/0!"/>
    <s v="music"/>
    <s v="faith"/>
    <x v="1682"/>
  </r>
  <r>
    <x v="3"/>
    <s v="FR"/>
    <s v="EUR"/>
    <n v="1491590738"/>
    <n v="1489517138"/>
    <b v="0"/>
    <n v="10"/>
    <b v="0"/>
    <s v="music/faith"/>
    <n v="0.21714285714285714"/>
    <n v="76"/>
    <s v="music"/>
    <s v="faith"/>
    <x v="1683"/>
  </r>
  <r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</r>
  <r>
    <x v="3"/>
    <s v="US"/>
    <s v="USD"/>
    <n v="1490331623"/>
    <n v="1487743223"/>
    <b v="0"/>
    <n v="15"/>
    <b v="0"/>
    <s v="music/faith"/>
    <n v="1.0285714285714285"/>
    <n v="24"/>
    <s v="music"/>
    <s v="faith"/>
    <x v="1685"/>
  </r>
  <r>
    <x v="3"/>
    <s v="CA"/>
    <s v="CAD"/>
    <n v="1493320519"/>
    <n v="1488140119"/>
    <b v="0"/>
    <n v="1"/>
    <b v="0"/>
    <s v="music/faith"/>
    <n v="3.5999999999999999E-3"/>
    <n v="18"/>
    <s v="music"/>
    <s v="faith"/>
    <x v="1686"/>
  </r>
  <r>
    <x v="3"/>
    <s v="US"/>
    <s v="USD"/>
    <n v="1491855300"/>
    <n v="1488935245"/>
    <b v="0"/>
    <n v="39"/>
    <b v="0"/>
    <s v="music/faith"/>
    <n v="0.3125"/>
    <n v="80.128205128205124"/>
    <s v="music"/>
    <s v="faith"/>
    <x v="1687"/>
  </r>
  <r>
    <x v="3"/>
    <s v="US"/>
    <s v="USD"/>
    <n v="1491738594"/>
    <n v="1489150194"/>
    <b v="0"/>
    <n v="7"/>
    <b v="0"/>
    <s v="music/faith"/>
    <n v="0.443"/>
    <n v="253.14285714285714"/>
    <s v="music"/>
    <s v="faith"/>
    <x v="1688"/>
  </r>
  <r>
    <x v="3"/>
    <s v="US"/>
    <s v="USD"/>
    <n v="1489700230"/>
    <n v="1487111830"/>
    <b v="0"/>
    <n v="14"/>
    <b v="0"/>
    <s v="music/faith"/>
    <n v="1"/>
    <n v="171.42857142857142"/>
    <s v="music"/>
    <s v="faith"/>
    <x v="1689"/>
  </r>
  <r>
    <x v="3"/>
    <s v="US"/>
    <s v="USD"/>
    <n v="1491470442"/>
    <n v="1488882042"/>
    <b v="0"/>
    <n v="11"/>
    <b v="0"/>
    <s v="music/faith"/>
    <n v="0.254"/>
    <n v="57.727272727272727"/>
    <s v="music"/>
    <s v="faith"/>
    <x v="1690"/>
  </r>
  <r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</r>
  <r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</r>
  <r>
    <x v="3"/>
    <s v="GB"/>
    <s v="GBP"/>
    <n v="1491768000"/>
    <n v="1489097112"/>
    <b v="0"/>
    <n v="8"/>
    <b v="0"/>
    <s v="music/faith"/>
    <n v="9.3333333333333338E-2"/>
    <n v="35"/>
    <s v="music"/>
    <s v="faith"/>
    <x v="1693"/>
  </r>
  <r>
    <x v="3"/>
    <s v="US"/>
    <s v="USD"/>
    <n v="1490589360"/>
    <n v="1488038674"/>
    <b v="0"/>
    <n v="1"/>
    <b v="0"/>
    <s v="music/faith"/>
    <n v="5.0000000000000001E-4"/>
    <n v="5"/>
    <s v="music"/>
    <s v="faith"/>
    <x v="1694"/>
  </r>
  <r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</r>
  <r>
    <x v="3"/>
    <s v="US"/>
    <s v="USD"/>
    <n v="1491007211"/>
    <n v="1488418811"/>
    <b v="0"/>
    <n v="0"/>
    <b v="0"/>
    <s v="music/faith"/>
    <n v="0"/>
    <e v="#DIV/0!"/>
    <s v="music"/>
    <s v="faith"/>
    <x v="1696"/>
  </r>
  <r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</r>
  <r>
    <x v="3"/>
    <s v="US"/>
    <s v="USD"/>
    <n v="1490499180"/>
    <n v="1488430760"/>
    <b v="0"/>
    <n v="0"/>
    <b v="0"/>
    <s v="music/faith"/>
    <n v="0"/>
    <e v="#DIV/0!"/>
    <s v="music"/>
    <s v="faith"/>
    <x v="1698"/>
  </r>
  <r>
    <x v="3"/>
    <s v="US"/>
    <s v="USD"/>
    <n v="1491943445"/>
    <n v="1489351445"/>
    <b v="0"/>
    <n v="4"/>
    <b v="0"/>
    <s v="music/faith"/>
    <n v="4.2311459353574929E-2"/>
    <n v="54"/>
    <s v="music"/>
    <s v="faith"/>
    <x v="1699"/>
  </r>
  <r>
    <x v="3"/>
    <s v="US"/>
    <s v="USD"/>
    <n v="1491019200"/>
    <n v="1488418990"/>
    <b v="0"/>
    <n v="79"/>
    <b v="0"/>
    <s v="music/faith"/>
    <n v="0.2606"/>
    <n v="65.974683544303801"/>
    <s v="music"/>
    <s v="faith"/>
    <x v="1700"/>
  </r>
  <r>
    <x v="2"/>
    <s v="US"/>
    <s v="USD"/>
    <n v="1421337405"/>
    <n v="1418745405"/>
    <b v="0"/>
    <n v="2"/>
    <b v="0"/>
    <s v="music/faith"/>
    <n v="1.9801980198019802E-3"/>
    <n v="5"/>
    <s v="music"/>
    <s v="faith"/>
    <x v="1701"/>
  </r>
  <r>
    <x v="2"/>
    <s v="US"/>
    <s v="USD"/>
    <n v="1427745150"/>
    <n v="1425156750"/>
    <b v="0"/>
    <n v="1"/>
    <b v="0"/>
    <s v="music/faith"/>
    <n v="6.0606060606060605E-5"/>
    <n v="1"/>
    <s v="music"/>
    <s v="faith"/>
    <x v="1702"/>
  </r>
  <r>
    <x v="2"/>
    <s v="US"/>
    <s v="USD"/>
    <n v="1441003537"/>
    <n v="1435819537"/>
    <b v="0"/>
    <n v="2"/>
    <b v="0"/>
    <s v="music/faith"/>
    <n v="1.0200000000000001E-2"/>
    <n v="25.5"/>
    <s v="music"/>
    <s v="faith"/>
    <x v="1703"/>
  </r>
  <r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</r>
  <r>
    <x v="2"/>
    <s v="US"/>
    <s v="USD"/>
    <n v="1441814400"/>
    <n v="1440807846"/>
    <b v="0"/>
    <n v="0"/>
    <b v="0"/>
    <s v="music/faith"/>
    <n v="0"/>
    <e v="#DIV/0!"/>
    <s v="music"/>
    <s v="faith"/>
    <x v="1705"/>
  </r>
  <r>
    <x v="2"/>
    <s v="DE"/>
    <s v="EUR"/>
    <n v="1440314472"/>
    <n v="1435130472"/>
    <b v="0"/>
    <n v="0"/>
    <b v="0"/>
    <s v="music/faith"/>
    <n v="0"/>
    <e v="#DIV/0!"/>
    <s v="music"/>
    <s v="faith"/>
    <x v="1706"/>
  </r>
  <r>
    <x v="2"/>
    <s v="US"/>
    <s v="USD"/>
    <n v="1459181895"/>
    <n v="1456593495"/>
    <b v="0"/>
    <n v="9"/>
    <b v="0"/>
    <s v="music/faith"/>
    <n v="9.74E-2"/>
    <n v="54.111111111111114"/>
    <s v="music"/>
    <s v="faith"/>
    <x v="1707"/>
  </r>
  <r>
    <x v="2"/>
    <s v="US"/>
    <s v="USD"/>
    <n v="1462135706"/>
    <n v="1458679706"/>
    <b v="0"/>
    <n v="0"/>
    <b v="0"/>
    <s v="music/faith"/>
    <n v="0"/>
    <e v="#DIV/0!"/>
    <s v="music"/>
    <s v="faith"/>
    <x v="1708"/>
  </r>
  <r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</r>
  <r>
    <x v="2"/>
    <s v="DE"/>
    <s v="EUR"/>
    <n v="1453122000"/>
    <n v="1449151888"/>
    <b v="0"/>
    <n v="1"/>
    <b v="0"/>
    <s v="music/faith"/>
    <n v="6.7999999999999996E-3"/>
    <n v="34"/>
    <s v="music"/>
    <s v="faith"/>
    <x v="1710"/>
  </r>
  <r>
    <x v="2"/>
    <s v="US"/>
    <s v="USD"/>
    <n v="1409585434"/>
    <n v="1406907034"/>
    <b v="0"/>
    <n v="2"/>
    <b v="0"/>
    <s v="music/faith"/>
    <n v="0.105"/>
    <n v="525"/>
    <s v="music"/>
    <s v="faith"/>
    <x v="1711"/>
  </r>
  <r>
    <x v="2"/>
    <s v="US"/>
    <s v="USD"/>
    <n v="1435701353"/>
    <n v="1430517353"/>
    <b v="0"/>
    <n v="0"/>
    <b v="0"/>
    <s v="music/faith"/>
    <n v="0"/>
    <e v="#DIV/0!"/>
    <s v="music"/>
    <s v="faith"/>
    <x v="1712"/>
  </r>
  <r>
    <x v="2"/>
    <s v="US"/>
    <s v="USD"/>
    <n v="1412536412"/>
    <n v="1409944412"/>
    <b v="0"/>
    <n v="1"/>
    <b v="0"/>
    <s v="music/faith"/>
    <n v="1.6666666666666666E-2"/>
    <n v="50"/>
    <s v="music"/>
    <s v="faith"/>
    <x v="1713"/>
  </r>
  <r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</r>
  <r>
    <x v="2"/>
    <s v="US"/>
    <s v="USD"/>
    <n v="1427772120"/>
    <n v="1425186785"/>
    <b v="0"/>
    <n v="2"/>
    <b v="0"/>
    <s v="music/faith"/>
    <n v="2.2000000000000001E-3"/>
    <n v="5.5"/>
    <s v="music"/>
    <s v="faith"/>
    <x v="1715"/>
  </r>
  <r>
    <x v="2"/>
    <s v="US"/>
    <s v="USD"/>
    <n v="1481295099"/>
    <n v="1477835499"/>
    <b v="0"/>
    <n v="3"/>
    <b v="0"/>
    <s v="music/faith"/>
    <n v="7.4999999999999997E-2"/>
    <n v="50"/>
    <s v="music"/>
    <s v="faith"/>
    <x v="1716"/>
  </r>
  <r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</r>
  <r>
    <x v="2"/>
    <s v="US"/>
    <s v="USD"/>
    <n v="1463201940"/>
    <n v="1459435149"/>
    <b v="0"/>
    <n v="2"/>
    <b v="0"/>
    <s v="music/faith"/>
    <n v="2.142857142857143E-3"/>
    <n v="37.5"/>
    <s v="music"/>
    <s v="faith"/>
    <x v="1718"/>
  </r>
  <r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</r>
  <r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</r>
  <r>
    <x v="2"/>
    <s v="US"/>
    <s v="USD"/>
    <n v="1449831863"/>
    <n v="1447239863"/>
    <b v="0"/>
    <n v="0"/>
    <b v="0"/>
    <s v="music/faith"/>
    <n v="0"/>
    <e v="#DIV/0!"/>
    <s v="music"/>
    <s v="faith"/>
    <x v="1721"/>
  </r>
  <r>
    <x v="2"/>
    <s v="US"/>
    <s v="USD"/>
    <n v="1459642200"/>
    <n v="1456441429"/>
    <b v="0"/>
    <n v="1"/>
    <b v="0"/>
    <s v="music/faith"/>
    <n v="3.4722222222222224E-4"/>
    <n v="1"/>
    <s v="music"/>
    <s v="faith"/>
    <x v="1722"/>
  </r>
  <r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</r>
  <r>
    <x v="2"/>
    <s v="US"/>
    <s v="USD"/>
    <n v="1414707762"/>
    <n v="1412115762"/>
    <b v="0"/>
    <n v="4"/>
    <b v="0"/>
    <s v="music/faith"/>
    <n v="5.8333333333333336E-3"/>
    <n v="8.75"/>
    <s v="music"/>
    <s v="faith"/>
    <x v="1724"/>
  </r>
  <r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</r>
  <r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</r>
  <r>
    <x v="2"/>
    <s v="GB"/>
    <s v="GBP"/>
    <n v="1428231600"/>
    <n v="1423520177"/>
    <b v="0"/>
    <n v="1"/>
    <b v="0"/>
    <s v="music/faith"/>
    <n v="3.3333333333333332E-4"/>
    <n v="1"/>
    <s v="music"/>
    <s v="faith"/>
    <x v="1727"/>
  </r>
  <r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</r>
  <r>
    <x v="2"/>
    <s v="US"/>
    <s v="USD"/>
    <n v="1465521306"/>
    <n v="1460337306"/>
    <b v="0"/>
    <n v="0"/>
    <b v="0"/>
    <s v="music/faith"/>
    <n v="0"/>
    <e v="#DIV/0!"/>
    <s v="music"/>
    <s v="faith"/>
    <x v="1729"/>
  </r>
  <r>
    <x v="2"/>
    <s v="US"/>
    <s v="USD"/>
    <n v="1445738783"/>
    <n v="1443146783"/>
    <b v="0"/>
    <n v="0"/>
    <b v="0"/>
    <s v="music/faith"/>
    <n v="0"/>
    <e v="#DIV/0!"/>
    <s v="music"/>
    <s v="faith"/>
    <x v="1730"/>
  </r>
  <r>
    <x v="2"/>
    <s v="US"/>
    <s v="USD"/>
    <n v="1434034800"/>
    <n v="1432849552"/>
    <b v="0"/>
    <n v="0"/>
    <b v="0"/>
    <s v="music/faith"/>
    <n v="0"/>
    <e v="#DIV/0!"/>
    <s v="music"/>
    <s v="faith"/>
    <x v="1731"/>
  </r>
  <r>
    <x v="2"/>
    <s v="US"/>
    <s v="USD"/>
    <n v="1452920400"/>
    <n v="1447777481"/>
    <b v="0"/>
    <n v="0"/>
    <b v="0"/>
    <s v="music/faith"/>
    <n v="0"/>
    <e v="#DIV/0!"/>
    <s v="music"/>
    <s v="faith"/>
    <x v="1732"/>
  </r>
  <r>
    <x v="2"/>
    <s v="US"/>
    <s v="USD"/>
    <n v="1473802200"/>
    <n v="1472746374"/>
    <b v="0"/>
    <n v="0"/>
    <b v="0"/>
    <s v="music/faith"/>
    <n v="0"/>
    <e v="#DIV/0!"/>
    <s v="music"/>
    <s v="faith"/>
    <x v="1733"/>
  </r>
  <r>
    <x v="2"/>
    <s v="US"/>
    <s v="USD"/>
    <n v="1431046356"/>
    <n v="1428454356"/>
    <b v="0"/>
    <n v="1"/>
    <b v="0"/>
    <s v="music/faith"/>
    <n v="2.2222222222222223E-4"/>
    <n v="1"/>
    <s v="music"/>
    <s v="faith"/>
    <x v="1734"/>
  </r>
  <r>
    <x v="2"/>
    <s v="US"/>
    <s v="USD"/>
    <n v="1470598345"/>
    <n v="1468006345"/>
    <b v="0"/>
    <n v="2"/>
    <b v="0"/>
    <s v="music/faith"/>
    <n v="0.11"/>
    <n v="55"/>
    <s v="music"/>
    <s v="faith"/>
    <x v="1735"/>
  </r>
  <r>
    <x v="2"/>
    <s v="US"/>
    <s v="USD"/>
    <n v="1447018833"/>
    <n v="1444423233"/>
    <b v="0"/>
    <n v="1"/>
    <b v="0"/>
    <s v="music/faith"/>
    <n v="7.3333333333333332E-3"/>
    <n v="22"/>
    <s v="music"/>
    <s v="faith"/>
    <x v="1736"/>
  </r>
  <r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</r>
  <r>
    <x v="2"/>
    <s v="US"/>
    <s v="USD"/>
    <n v="1412283542"/>
    <n v="1409691542"/>
    <b v="0"/>
    <n v="1"/>
    <b v="0"/>
    <s v="music/faith"/>
    <n v="4.0000000000000001E-3"/>
    <n v="20"/>
    <s v="music"/>
    <s v="faith"/>
    <x v="1738"/>
  </r>
  <r>
    <x v="2"/>
    <s v="US"/>
    <s v="USD"/>
    <n v="1462391932"/>
    <n v="1457297932"/>
    <b v="0"/>
    <n v="1"/>
    <b v="0"/>
    <s v="music/faith"/>
    <n v="1E-3"/>
    <n v="1"/>
    <s v="music"/>
    <s v="faith"/>
    <x v="1739"/>
  </r>
  <r>
    <x v="2"/>
    <s v="US"/>
    <s v="USD"/>
    <n v="1437075422"/>
    <n v="1434483422"/>
    <b v="0"/>
    <n v="0"/>
    <b v="0"/>
    <s v="music/faith"/>
    <n v="0"/>
    <e v="#DIV/0!"/>
    <s v="music"/>
    <s v="faith"/>
    <x v="1740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</r>
  <r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</r>
  <r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</r>
  <r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</r>
  <r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</r>
  <r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</r>
  <r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</r>
  <r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</r>
  <r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</r>
  <r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</r>
  <r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</r>
  <r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</r>
  <r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</r>
  <r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</r>
  <r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</r>
  <r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</r>
  <r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</r>
  <r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</r>
  <r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</r>
  <r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</r>
  <r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</r>
  <r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</r>
  <r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</r>
  <r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</r>
  <r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</r>
  <r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</r>
  <r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</r>
  <r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</r>
  <r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</r>
  <r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</r>
  <r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</r>
  <r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</r>
  <r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</r>
  <r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</r>
  <r>
    <x v="0"/>
    <s v="US"/>
    <s v="USD"/>
    <n v="1330760367"/>
    <n v="1326872367"/>
    <b v="0"/>
    <n v="57"/>
    <b v="1"/>
    <s v="music/rock"/>
    <n v="1.3489"/>
    <n v="59.162280701754383"/>
    <s v="music"/>
    <s v="rock"/>
    <x v="1821"/>
  </r>
  <r>
    <x v="0"/>
    <s v="CA"/>
    <s v="CAD"/>
    <n v="1391194860"/>
    <n v="1388084862"/>
    <b v="0"/>
    <n v="11"/>
    <b v="1"/>
    <s v="music/rock"/>
    <n v="1"/>
    <n v="27.272727272727273"/>
    <s v="music"/>
    <s v="rock"/>
    <x v="1822"/>
  </r>
  <r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</r>
  <r>
    <x v="0"/>
    <s v="US"/>
    <s v="USD"/>
    <n v="1389146880"/>
    <n v="1387403967"/>
    <b v="0"/>
    <n v="40"/>
    <b v="1"/>
    <s v="music/rock"/>
    <n v="1.0006666666666666"/>
    <n v="75.05"/>
    <s v="music"/>
    <s v="rock"/>
    <x v="1824"/>
  </r>
  <r>
    <x v="0"/>
    <s v="US"/>
    <s v="USD"/>
    <n v="1373572903"/>
    <n v="1371585703"/>
    <b v="0"/>
    <n v="50"/>
    <b v="1"/>
    <s v="music/rock"/>
    <n v="1.0505"/>
    <n v="42.02"/>
    <s v="music"/>
    <s v="rock"/>
    <x v="1825"/>
  </r>
  <r>
    <x v="0"/>
    <s v="US"/>
    <s v="USD"/>
    <n v="1392675017"/>
    <n v="1390083017"/>
    <b v="0"/>
    <n v="38"/>
    <b v="1"/>
    <s v="music/rock"/>
    <n v="1.01"/>
    <n v="53.157894736842103"/>
    <s v="music"/>
    <s v="rock"/>
    <x v="1826"/>
  </r>
  <r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</r>
  <r>
    <x v="0"/>
    <s v="US"/>
    <s v="USD"/>
    <n v="1399672800"/>
    <n v="1396906530"/>
    <b v="0"/>
    <n v="48"/>
    <b v="1"/>
    <s v="music/rock"/>
    <n v="1.0016"/>
    <n v="417.33333333333331"/>
    <s v="music"/>
    <s v="rock"/>
    <x v="1828"/>
  </r>
  <r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</r>
  <r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</r>
  <r>
    <x v="0"/>
    <s v="US"/>
    <s v="USD"/>
    <n v="1336866863"/>
    <n v="1335570863"/>
    <b v="0"/>
    <n v="14"/>
    <b v="1"/>
    <s v="music/rock"/>
    <n v="1.03"/>
    <n v="73.571428571428569"/>
    <s v="music"/>
    <s v="rock"/>
    <x v="1831"/>
  </r>
  <r>
    <x v="0"/>
    <s v="US"/>
    <s v="USD"/>
    <n v="1299243427"/>
    <n v="1296651427"/>
    <b v="0"/>
    <n v="20"/>
    <b v="1"/>
    <s v="music/rock"/>
    <n v="1.4285714285714286"/>
    <n v="25"/>
    <s v="music"/>
    <s v="rock"/>
    <x v="1832"/>
  </r>
  <r>
    <x v="0"/>
    <s v="US"/>
    <s v="USD"/>
    <n v="1362211140"/>
    <n v="1359421403"/>
    <b v="0"/>
    <n v="25"/>
    <b v="1"/>
    <s v="music/rock"/>
    <n v="2.625"/>
    <n v="42"/>
    <s v="music"/>
    <s v="rock"/>
    <x v="1833"/>
  </r>
  <r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</r>
  <r>
    <x v="0"/>
    <s v="GB"/>
    <s v="GBP"/>
    <n v="1459439471"/>
    <n v="1456851071"/>
    <b v="0"/>
    <n v="11"/>
    <b v="1"/>
    <s v="music/rock"/>
    <n v="1.04"/>
    <n v="47.272727272727273"/>
    <s v="music"/>
    <s v="rock"/>
    <x v="1835"/>
  </r>
  <r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</r>
  <r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</r>
  <r>
    <x v="0"/>
    <s v="US"/>
    <s v="USD"/>
    <n v="1317438000"/>
    <n v="1314989557"/>
    <b v="0"/>
    <n v="28"/>
    <b v="1"/>
    <s v="music/rock"/>
    <n v="1.00149"/>
    <n v="35.767499999999998"/>
    <s v="music"/>
    <s v="rock"/>
    <x v="1838"/>
  </r>
  <r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</r>
  <r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</r>
  <r>
    <x v="0"/>
    <s v="US"/>
    <s v="USD"/>
    <n v="1400561940"/>
    <n v="1397679445"/>
    <b v="0"/>
    <n v="40"/>
    <b v="1"/>
    <s v="music/rock"/>
    <n v="1.0175000000000001"/>
    <n v="50.875"/>
    <s v="music"/>
    <s v="rock"/>
    <x v="1841"/>
  </r>
  <r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</r>
  <r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</r>
  <r>
    <x v="0"/>
    <s v="US"/>
    <s v="USD"/>
    <n v="1307761200"/>
    <n v="1304464914"/>
    <b v="0"/>
    <n v="20"/>
    <b v="1"/>
    <s v="music/rock"/>
    <n v="1.014"/>
    <n v="76.05"/>
    <s v="music"/>
    <s v="rock"/>
    <x v="1844"/>
  </r>
  <r>
    <x v="0"/>
    <s v="US"/>
    <s v="USD"/>
    <n v="1466139300"/>
    <n v="1464854398"/>
    <b v="0"/>
    <n v="19"/>
    <b v="1"/>
    <s v="music/rock"/>
    <n v="1"/>
    <n v="52.631578947368418"/>
    <s v="music"/>
    <s v="rock"/>
    <x v="1845"/>
  </r>
  <r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</r>
  <r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</r>
  <r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</r>
  <r>
    <x v="0"/>
    <s v="US"/>
    <s v="USD"/>
    <n v="1350505059"/>
    <n v="1347913059"/>
    <b v="0"/>
    <n v="8"/>
    <b v="1"/>
    <s v="music/rock"/>
    <n v="1.0033333333333334"/>
    <n v="37.625"/>
    <s v="music"/>
    <s v="rock"/>
    <x v="1849"/>
  </r>
  <r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</r>
  <r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</r>
  <r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</r>
  <r>
    <x v="0"/>
    <s v="US"/>
    <s v="USD"/>
    <n v="1352860017"/>
    <n v="1348536417"/>
    <b v="0"/>
    <n v="14"/>
    <b v="1"/>
    <s v="music/rock"/>
    <n v="1.01875"/>
    <n v="58.214285714285715"/>
    <s v="music"/>
    <s v="rock"/>
    <x v="1853"/>
  </r>
  <r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</r>
  <r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</r>
  <r>
    <x v="0"/>
    <s v="US"/>
    <s v="USD"/>
    <n v="1405715472"/>
    <n v="1403901072"/>
    <b v="0"/>
    <n v="38"/>
    <b v="1"/>
    <s v="music/rock"/>
    <n v="1.0125"/>
    <n v="53.289473684210527"/>
    <s v="music"/>
    <s v="rock"/>
    <x v="1856"/>
  </r>
  <r>
    <x v="0"/>
    <s v="US"/>
    <s v="USD"/>
    <n v="1410546413"/>
    <n v="1407954413"/>
    <b v="0"/>
    <n v="22"/>
    <b v="1"/>
    <s v="music/rock"/>
    <n v="1"/>
    <n v="136.36363636363637"/>
    <s v="music"/>
    <s v="rock"/>
    <x v="1857"/>
  </r>
  <r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</r>
  <r>
    <x v="0"/>
    <s v="US"/>
    <s v="USD"/>
    <n v="1316716129"/>
    <n v="1314124129"/>
    <b v="0"/>
    <n v="56"/>
    <b v="1"/>
    <s v="music/rock"/>
    <n v="1.3183333333333334"/>
    <n v="70.625"/>
    <s v="music"/>
    <s v="rock"/>
    <x v="1859"/>
  </r>
  <r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</r>
  <r>
    <x v="2"/>
    <s v="GB"/>
    <s v="GBP"/>
    <n v="1422256341"/>
    <n v="1419664341"/>
    <b v="0"/>
    <n v="0"/>
    <b v="0"/>
    <s v="games/mobile games"/>
    <n v="0"/>
    <e v="#DIV/0!"/>
    <s v="games"/>
    <s v="mobile games"/>
    <x v="1861"/>
  </r>
  <r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</r>
  <r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</r>
  <r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</r>
  <r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</r>
  <r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</r>
  <r>
    <x v="2"/>
    <s v="US"/>
    <s v="USD"/>
    <n v="1483488249"/>
    <n v="1480896249"/>
    <b v="0"/>
    <n v="0"/>
    <b v="0"/>
    <s v="games/mobile games"/>
    <n v="0"/>
    <e v="#DIV/0!"/>
    <s v="games"/>
    <s v="mobile games"/>
    <x v="1869"/>
  </r>
  <r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</r>
  <r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</r>
  <r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</r>
  <r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</r>
  <r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</r>
  <r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</r>
  <r>
    <x v="2"/>
    <s v="AU"/>
    <s v="AUD"/>
    <n v="1402901405"/>
    <n v="1400309405"/>
    <b v="0"/>
    <n v="0"/>
    <b v="0"/>
    <s v="games/mobile games"/>
    <n v="0"/>
    <e v="#DIV/0!"/>
    <s v="games"/>
    <s v="mobile games"/>
    <x v="1876"/>
  </r>
  <r>
    <x v="2"/>
    <s v="US"/>
    <s v="USD"/>
    <n v="1425170525"/>
    <n v="1422664925"/>
    <b v="0"/>
    <n v="0"/>
    <b v="0"/>
    <s v="games/mobile games"/>
    <n v="0"/>
    <e v="#DIV/0!"/>
    <s v="games"/>
    <s v="mobile games"/>
    <x v="1877"/>
  </r>
  <r>
    <x v="2"/>
    <s v="AU"/>
    <s v="AUD"/>
    <n v="1402618355"/>
    <n v="1400026355"/>
    <b v="0"/>
    <n v="0"/>
    <b v="0"/>
    <s v="games/mobile games"/>
    <n v="0"/>
    <e v="#DIV/0!"/>
    <s v="games"/>
    <s v="mobile games"/>
    <x v="1878"/>
  </r>
  <r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</r>
  <r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</r>
  <r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</r>
  <r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</r>
  <r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</r>
  <r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</r>
  <r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</r>
  <r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</r>
  <r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</r>
  <r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</r>
  <r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</r>
  <r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</r>
  <r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</r>
  <r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</r>
  <r>
    <x v="0"/>
    <s v="US"/>
    <s v="USD"/>
    <n v="1329082983"/>
    <n v="1326404583"/>
    <b v="0"/>
    <n v="20"/>
    <b v="1"/>
    <s v="music/indie rock"/>
    <n v="1.145"/>
    <n v="57.25"/>
    <s v="music"/>
    <s v="indie rock"/>
    <x v="1894"/>
  </r>
  <r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</r>
  <r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</r>
  <r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</r>
  <r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</r>
  <r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</r>
  <r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</r>
  <r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</r>
  <r>
    <x v="2"/>
    <s v="NL"/>
    <s v="EUR"/>
    <n v="1425495447"/>
    <n v="1422903447"/>
    <b v="0"/>
    <n v="3"/>
    <b v="0"/>
    <s v="technology/gadgets"/>
    <n v="1.2E-2"/>
    <n v="4"/>
    <s v="technology"/>
    <s v="gadgets"/>
    <x v="1902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</r>
  <r>
    <x v="2"/>
    <s v="US"/>
    <s v="USD"/>
    <n v="1451752021"/>
    <n v="1447864021"/>
    <b v="0"/>
    <n v="2"/>
    <b v="0"/>
    <s v="technology/gadgets"/>
    <n v="1E-3"/>
    <n v="25"/>
    <s v="technology"/>
    <s v="gadgets"/>
    <x v="1904"/>
  </r>
  <r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</r>
  <r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</r>
  <r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</r>
  <r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</r>
  <r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</r>
  <r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</r>
  <r>
    <x v="2"/>
    <s v="US"/>
    <s v="USD"/>
    <n v="1409620222"/>
    <n v="1407892222"/>
    <b v="0"/>
    <n v="4"/>
    <b v="0"/>
    <s v="technology/gadgets"/>
    <n v="1.6E-2"/>
    <n v="2"/>
    <s v="technology"/>
    <s v="gadgets"/>
    <x v="1915"/>
  </r>
  <r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</r>
  <r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</r>
  <r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</r>
  <r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</r>
  <r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</r>
  <r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</r>
  <r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</r>
  <r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</r>
  <r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</r>
  <r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</r>
  <r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</r>
  <r>
    <x v="0"/>
    <s v="US"/>
    <s v="USD"/>
    <n v="1309825866"/>
    <n v="1306197066"/>
    <b v="0"/>
    <n v="75"/>
    <b v="1"/>
    <s v="music/indie rock"/>
    <n v="1.003125"/>
    <n v="42.8"/>
    <s v="music"/>
    <s v="indie rock"/>
    <x v="1929"/>
  </r>
  <r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</r>
  <r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</r>
  <r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</r>
  <r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</r>
  <r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</r>
  <r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</r>
  <r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</r>
  <r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</r>
  <r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</r>
  <r>
    <x v="0"/>
    <s v="US"/>
    <s v="USD"/>
    <n v="1362955108"/>
    <n v="1360366708"/>
    <b v="0"/>
    <n v="96"/>
    <b v="1"/>
    <s v="music/indie rock"/>
    <n v="1.107"/>
    <n v="115.3125"/>
    <s v="music"/>
    <s v="indie rock"/>
    <x v="1939"/>
  </r>
  <r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</r>
  <r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</r>
  <r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</r>
  <r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</r>
  <r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</r>
  <r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</r>
  <r>
    <x v="2"/>
    <s v="HK"/>
    <s v="HKD"/>
    <n v="1480863887"/>
    <n v="1478268287"/>
    <b v="0"/>
    <n v="0"/>
    <b v="0"/>
    <s v="photography/people"/>
    <n v="0"/>
    <e v="#DIV/0!"/>
    <s v="photography"/>
    <s v="people"/>
    <x v="1982"/>
  </r>
  <r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</r>
  <r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</r>
  <r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</r>
  <r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</r>
  <r>
    <x v="2"/>
    <s v="US"/>
    <s v="USD"/>
    <n v="1481473208"/>
    <n v="1478881208"/>
    <b v="0"/>
    <n v="1"/>
    <b v="0"/>
    <s v="photography/people"/>
    <n v="0.01"/>
    <n v="50"/>
    <s v="photography"/>
    <s v="people"/>
    <x v="1989"/>
  </r>
  <r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</r>
  <r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</r>
  <r>
    <x v="2"/>
    <s v="GB"/>
    <s v="GBP"/>
    <n v="1450706837"/>
    <n v="1448114837"/>
    <b v="0"/>
    <n v="0"/>
    <b v="0"/>
    <s v="photography/people"/>
    <n v="0"/>
    <e v="#DIV/0!"/>
    <s v="photography"/>
    <s v="people"/>
    <x v="1993"/>
  </r>
  <r>
    <x v="2"/>
    <s v="US"/>
    <s v="USD"/>
    <n v="1481072942"/>
    <n v="1475885342"/>
    <b v="0"/>
    <n v="0"/>
    <b v="0"/>
    <s v="photography/people"/>
    <n v="0"/>
    <e v="#DIV/0!"/>
    <s v="photography"/>
    <s v="people"/>
    <x v="1994"/>
  </r>
  <r>
    <x v="2"/>
    <s v="CA"/>
    <s v="CAD"/>
    <n v="1437082736"/>
    <n v="1435354736"/>
    <b v="0"/>
    <n v="3"/>
    <b v="0"/>
    <s v="photography/people"/>
    <n v="7.8E-2"/>
    <n v="26"/>
    <s v="photography"/>
    <s v="people"/>
    <x v="1995"/>
  </r>
  <r>
    <x v="2"/>
    <s v="US"/>
    <s v="USD"/>
    <n v="1405021211"/>
    <n v="1402429211"/>
    <b v="0"/>
    <n v="0"/>
    <b v="0"/>
    <s v="photography/people"/>
    <n v="0"/>
    <e v="#DIV/0!"/>
    <s v="photography"/>
    <s v="people"/>
    <x v="1996"/>
  </r>
  <r>
    <x v="2"/>
    <s v="US"/>
    <s v="USD"/>
    <n v="1409091612"/>
    <n v="1406499612"/>
    <b v="0"/>
    <n v="0"/>
    <b v="0"/>
    <s v="photography/people"/>
    <n v="0"/>
    <e v="#DIV/0!"/>
    <s v="photography"/>
    <s v="people"/>
    <x v="1997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</r>
  <r>
    <x v="2"/>
    <s v="CA"/>
    <s v="CAD"/>
    <n v="1452120613"/>
    <n v="1449528613"/>
    <b v="0"/>
    <n v="25"/>
    <b v="0"/>
    <s v="photography/people"/>
    <n v="0.125"/>
    <n v="25"/>
    <s v="photography"/>
    <s v="people"/>
    <x v="2000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</r>
  <r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</r>
  <r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</r>
  <r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</r>
  <r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</r>
  <r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</r>
  <r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</r>
  <r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</r>
  <r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</r>
  <r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</r>
  <r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</r>
  <r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</r>
  <r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</r>
  <r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</r>
  <r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</r>
  <r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</r>
  <r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</r>
  <r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</r>
  <r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</r>
  <r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</r>
  <r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</r>
  <r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</r>
  <r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</r>
  <r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</r>
  <r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</r>
  <r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</r>
  <r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</r>
  <r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</r>
  <r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</r>
  <r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</r>
  <r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</r>
  <r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</r>
  <r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</r>
  <r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</r>
  <r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</r>
  <r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</r>
  <r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</r>
  <r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</r>
  <r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</r>
  <r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</r>
  <r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</r>
  <r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</r>
  <r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</r>
  <r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</r>
  <r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</r>
  <r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</r>
  <r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</r>
  <r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</r>
  <r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</r>
  <r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</r>
  <r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</r>
  <r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</r>
  <r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</r>
  <r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</r>
  <r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</r>
  <r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</r>
  <r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</r>
  <r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</r>
  <r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</r>
  <r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</r>
  <r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</r>
  <r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</r>
  <r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</r>
  <r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</r>
  <r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</r>
  <r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</r>
  <r>
    <x v="2"/>
    <s v="US"/>
    <s v="USD"/>
    <n v="1268636340"/>
    <n v="1263982307"/>
    <b v="0"/>
    <n v="5"/>
    <b v="0"/>
    <s v="games/video games"/>
    <n v="0.1"/>
    <n v="10"/>
    <s v="games"/>
    <s v="video games"/>
    <x v="2123"/>
  </r>
  <r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</r>
  <r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</r>
  <r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</r>
  <r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</r>
  <r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</r>
  <r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</r>
  <r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</r>
  <r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</r>
  <r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</r>
  <r>
    <x v="2"/>
    <s v="US"/>
    <s v="USD"/>
    <n v="1415947159"/>
    <n v="1413351559"/>
    <b v="0"/>
    <n v="0"/>
    <b v="0"/>
    <s v="games/video games"/>
    <n v="0"/>
    <e v="#DIV/0!"/>
    <s v="games"/>
    <s v="video games"/>
    <x v="2141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</r>
  <r>
    <x v="2"/>
    <s v="US"/>
    <s v="USD"/>
    <n v="1279738800"/>
    <n v="1275599812"/>
    <b v="0"/>
    <n v="5"/>
    <b v="0"/>
    <s v="games/video games"/>
    <n v="0.1125"/>
    <n v="45"/>
    <s v="games"/>
    <s v="video games"/>
    <x v="2143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</r>
  <r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</r>
  <r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</r>
  <r>
    <x v="2"/>
    <s v="GB"/>
    <s v="GBP"/>
    <n v="1427992582"/>
    <n v="1425404182"/>
    <b v="0"/>
    <n v="2"/>
    <b v="0"/>
    <s v="games/video games"/>
    <n v="0.02"/>
    <n v="1"/>
    <s v="games"/>
    <s v="video games"/>
    <x v="2148"/>
  </r>
  <r>
    <x v="2"/>
    <s v="US"/>
    <s v="USD"/>
    <n v="1280534400"/>
    <n v="1277512556"/>
    <b v="0"/>
    <n v="0"/>
    <b v="0"/>
    <s v="games/video games"/>
    <n v="0"/>
    <e v="#DIV/0!"/>
    <s v="games"/>
    <s v="video games"/>
    <x v="2149"/>
  </r>
  <r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</r>
  <r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</r>
  <r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</r>
  <r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</r>
  <r>
    <x v="2"/>
    <s v="GB"/>
    <s v="GBP"/>
    <n v="1459443385"/>
    <n v="1456854985"/>
    <b v="0"/>
    <n v="5"/>
    <b v="0"/>
    <s v="games/video games"/>
    <n v="2.3E-2"/>
    <n v="23"/>
    <s v="games"/>
    <s v="video games"/>
    <x v="2155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</r>
  <r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</r>
  <r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</r>
  <r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</r>
  <r>
    <x v="0"/>
    <s v="US"/>
    <s v="USD"/>
    <n v="1443040059"/>
    <n v="1440448059"/>
    <b v="0"/>
    <n v="13"/>
    <b v="1"/>
    <s v="music/rock"/>
    <n v="1.1575"/>
    <n v="35.615384615384613"/>
    <s v="music"/>
    <s v="rock"/>
    <x v="2161"/>
  </r>
  <r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</r>
  <r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</r>
  <r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</r>
  <r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</r>
  <r>
    <x v="0"/>
    <s v="US"/>
    <s v="USD"/>
    <n v="1417813618"/>
    <n v="1413922018"/>
    <b v="0"/>
    <n v="32"/>
    <b v="1"/>
    <s v="music/rock"/>
    <n v="1.466"/>
    <n v="91.625"/>
    <s v="music"/>
    <s v="rock"/>
    <x v="2166"/>
  </r>
  <r>
    <x v="0"/>
    <s v="US"/>
    <s v="USD"/>
    <n v="1347672937"/>
    <n v="1346463337"/>
    <b v="0"/>
    <n v="8"/>
    <b v="1"/>
    <s v="music/rock"/>
    <n v="1.2"/>
    <n v="22.5"/>
    <s v="music"/>
    <s v="rock"/>
    <x v="2167"/>
  </r>
  <r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</r>
  <r>
    <x v="0"/>
    <s v="US"/>
    <s v="USD"/>
    <n v="1488473351"/>
    <n v="1488214151"/>
    <b v="0"/>
    <n v="7"/>
    <b v="1"/>
    <s v="music/rock"/>
    <n v="1"/>
    <n v="21.857142857142858"/>
    <s v="music"/>
    <s v="rock"/>
    <x v="2169"/>
  </r>
  <r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</r>
  <r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</r>
  <r>
    <x v="0"/>
    <s v="US"/>
    <s v="USD"/>
    <n v="1429365320"/>
    <n v="1426773320"/>
    <b v="0"/>
    <n v="13"/>
    <b v="1"/>
    <s v="music/rock"/>
    <n v="1"/>
    <n v="76.92307692307692"/>
    <s v="music"/>
    <s v="rock"/>
    <x v="2172"/>
  </r>
  <r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</r>
  <r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</r>
  <r>
    <x v="0"/>
    <s v="US"/>
    <s v="USD"/>
    <n v="1469059986"/>
    <n v="1468455186"/>
    <b v="0"/>
    <n v="26"/>
    <b v="1"/>
    <s v="music/rock"/>
    <n v="2.5"/>
    <n v="67.307692307692307"/>
    <s v="music"/>
    <s v="rock"/>
    <x v="2175"/>
  </r>
  <r>
    <x v="0"/>
    <s v="US"/>
    <s v="USD"/>
    <n v="1430579509"/>
    <n v="1427987509"/>
    <b v="0"/>
    <n v="71"/>
    <b v="1"/>
    <s v="music/rock"/>
    <n v="1.2602"/>
    <n v="88.74647887323944"/>
    <s v="music"/>
    <s v="rock"/>
    <x v="2176"/>
  </r>
  <r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</r>
  <r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</r>
  <r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</r>
  <r>
    <x v="0"/>
    <s v="US"/>
    <s v="USD"/>
    <n v="1447434268"/>
    <n v="1443801868"/>
    <b v="0"/>
    <n v="78"/>
    <b v="1"/>
    <s v="music/rock"/>
    <n v="1.071842"/>
    <n v="68.707820512820518"/>
    <s v="music"/>
    <s v="rock"/>
    <x v="2180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</r>
  <r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</r>
  <r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</r>
  <r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</r>
  <r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</r>
  <r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</r>
  <r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</r>
  <r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</r>
  <r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</r>
  <r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</r>
  <r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</r>
  <r>
    <x v="0"/>
    <s v="US"/>
    <s v="USD"/>
    <n v="1431719379"/>
    <n v="1429127379"/>
    <b v="0"/>
    <n v="1"/>
    <b v="1"/>
    <s v="music/electronic music"/>
    <n v="2"/>
    <n v="10"/>
    <s v="music"/>
    <s v="electronic music"/>
    <x v="2213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</r>
  <r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</r>
  <r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</r>
  <r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</r>
  <r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</r>
  <r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</r>
  <r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</r>
  <r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</r>
  <r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</r>
  <r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</r>
  <r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</r>
  <r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</r>
  <r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</r>
  <r>
    <x v="0"/>
    <s v="US"/>
    <s v="USD"/>
    <n v="1311576600"/>
    <n v="1306219897"/>
    <b v="0"/>
    <n v="11"/>
    <b v="1"/>
    <s v="music/rock"/>
    <n v="1.85"/>
    <n v="50.454545454545453"/>
    <s v="music"/>
    <s v="rock"/>
    <x v="2281"/>
  </r>
  <r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</r>
  <r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</r>
  <r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</r>
  <r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</r>
  <r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</r>
  <r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</r>
  <r>
    <x v="0"/>
    <s v="US"/>
    <s v="USD"/>
    <n v="1340733600"/>
    <n v="1339098689"/>
    <b v="0"/>
    <n v="25"/>
    <b v="1"/>
    <s v="music/rock"/>
    <n v="1.0009999999999999"/>
    <n v="40.04"/>
    <s v="music"/>
    <s v="rock"/>
    <x v="2288"/>
  </r>
  <r>
    <x v="0"/>
    <s v="US"/>
    <s v="USD"/>
    <n v="1386372120"/>
    <n v="1382659060"/>
    <b v="0"/>
    <n v="25"/>
    <b v="1"/>
    <s v="music/rock"/>
    <n v="1.0740000000000001"/>
    <n v="64.44"/>
    <s v="music"/>
    <s v="rock"/>
    <x v="2289"/>
  </r>
  <r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</r>
  <r>
    <x v="0"/>
    <s v="US"/>
    <s v="USD"/>
    <n v="1335153600"/>
    <n v="1332199618"/>
    <b v="0"/>
    <n v="43"/>
    <b v="1"/>
    <s v="music/rock"/>
    <n v="1.728"/>
    <n v="100.46511627906976"/>
    <s v="music"/>
    <s v="rock"/>
    <x v="2291"/>
  </r>
  <r>
    <x v="0"/>
    <s v="US"/>
    <s v="USD"/>
    <n v="1334767476"/>
    <n v="1332175476"/>
    <b v="0"/>
    <n v="46"/>
    <b v="1"/>
    <s v="music/rock"/>
    <n v="1.072505"/>
    <n v="46.630652173913049"/>
    <s v="music"/>
    <s v="rock"/>
    <x v="2292"/>
  </r>
  <r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</r>
  <r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</r>
  <r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</r>
  <r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</r>
  <r>
    <x v="0"/>
    <s v="US"/>
    <s v="USD"/>
    <n v="1331697540"/>
    <n v="1328749249"/>
    <b v="0"/>
    <n v="19"/>
    <b v="1"/>
    <s v="music/rock"/>
    <n v="1.006"/>
    <n v="52.94736842105263"/>
    <s v="music"/>
    <s v="rock"/>
    <x v="2297"/>
  </r>
  <r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</r>
  <r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</r>
  <r>
    <x v="0"/>
    <s v="US"/>
    <s v="USD"/>
    <n v="1340904416"/>
    <n v="1339694816"/>
    <b v="0"/>
    <n v="7"/>
    <b v="1"/>
    <s v="music/rock"/>
    <n v="1.0125"/>
    <n v="115.71428571428571"/>
    <s v="music"/>
    <s v="rock"/>
    <x v="2300"/>
  </r>
  <r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</r>
  <r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</r>
  <r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</r>
  <r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</r>
  <r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</r>
  <r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</r>
  <r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</r>
  <r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</r>
  <r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</r>
  <r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</r>
  <r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</r>
  <r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</r>
  <r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</r>
  <r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</r>
  <r>
    <x v="0"/>
    <s v="US"/>
    <s v="USD"/>
    <n v="1336238743"/>
    <n v="1333646743"/>
    <b v="1"/>
    <n v="64"/>
    <b v="1"/>
    <s v="music/indie rock"/>
    <n v="1.026"/>
    <n v="40.078125"/>
    <s v="music"/>
    <s v="indie rock"/>
    <x v="2315"/>
  </r>
  <r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</r>
  <r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</r>
  <r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</r>
  <r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</r>
  <r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</r>
  <r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</r>
  <r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</r>
  <r>
    <x v="3"/>
    <s v="US"/>
    <s v="USD"/>
    <n v="1490033247"/>
    <n v="1489428447"/>
    <b v="0"/>
    <n v="4"/>
    <b v="0"/>
    <s v="food/small batch"/>
    <n v="0.48"/>
    <n v="30"/>
    <s v="food"/>
    <s v="small batch"/>
    <x v="2323"/>
  </r>
  <r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</r>
  <r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</r>
  <r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</r>
  <r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</r>
  <r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</r>
  <r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</r>
  <r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</r>
  <r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</r>
  <r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</r>
  <r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</r>
  <r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</r>
  <r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</r>
  <r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</r>
  <r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</r>
  <r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</r>
  <r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</r>
  <r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</r>
  <r>
    <x v="1"/>
    <s v="US"/>
    <s v="USD"/>
    <n v="1436729504"/>
    <n v="1434137504"/>
    <b v="0"/>
    <n v="0"/>
    <b v="0"/>
    <s v="technology/web"/>
    <n v="0"/>
    <e v="#DIV/0!"/>
    <s v="technology"/>
    <s v="web"/>
    <x v="2341"/>
  </r>
  <r>
    <x v="1"/>
    <s v="US"/>
    <s v="USD"/>
    <n v="1412571600"/>
    <n v="1410799870"/>
    <b v="0"/>
    <n v="0"/>
    <b v="0"/>
    <s v="technology/web"/>
    <n v="0"/>
    <e v="#DIV/0!"/>
    <s v="technology"/>
    <s v="web"/>
    <x v="2342"/>
  </r>
  <r>
    <x v="1"/>
    <s v="US"/>
    <s v="USD"/>
    <n v="1452282420"/>
    <n v="1447962505"/>
    <b v="0"/>
    <n v="1"/>
    <b v="0"/>
    <s v="technology/web"/>
    <n v="0.03"/>
    <n v="300"/>
    <s v="technology"/>
    <s v="web"/>
    <x v="2343"/>
  </r>
  <r>
    <x v="1"/>
    <s v="CA"/>
    <s v="CAD"/>
    <n v="1466789269"/>
    <n v="1464197269"/>
    <b v="0"/>
    <n v="1"/>
    <b v="0"/>
    <s v="technology/web"/>
    <n v="1E-3"/>
    <n v="1"/>
    <s v="technology"/>
    <s v="web"/>
    <x v="2344"/>
  </r>
  <r>
    <x v="1"/>
    <s v="US"/>
    <s v="USD"/>
    <n v="1427845140"/>
    <n v="1424822556"/>
    <b v="0"/>
    <n v="0"/>
    <b v="0"/>
    <s v="technology/web"/>
    <n v="0"/>
    <e v="#DIV/0!"/>
    <s v="technology"/>
    <s v="web"/>
    <x v="2345"/>
  </r>
  <r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</r>
  <r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</r>
  <r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</r>
  <r>
    <x v="1"/>
    <s v="SE"/>
    <s v="SEK"/>
    <n v="1439318228"/>
    <n v="1436812628"/>
    <b v="0"/>
    <n v="0"/>
    <b v="0"/>
    <s v="technology/web"/>
    <n v="0"/>
    <e v="#DIV/0!"/>
    <s v="technology"/>
    <s v="web"/>
    <x v="2349"/>
  </r>
  <r>
    <x v="1"/>
    <s v="IE"/>
    <s v="EUR"/>
    <n v="1483474370"/>
    <n v="1480882370"/>
    <b v="0"/>
    <n v="0"/>
    <b v="0"/>
    <s v="technology/web"/>
    <n v="0"/>
    <e v="#DIV/0!"/>
    <s v="technology"/>
    <s v="web"/>
    <x v="2350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</r>
  <r>
    <x v="1"/>
    <s v="US"/>
    <s v="USD"/>
    <n v="1433603552"/>
    <n v="1428419552"/>
    <b v="0"/>
    <n v="0"/>
    <b v="0"/>
    <s v="technology/web"/>
    <n v="0"/>
    <e v="#DIV/0!"/>
    <s v="technology"/>
    <s v="web"/>
    <x v="2352"/>
  </r>
  <r>
    <x v="1"/>
    <s v="US"/>
    <s v="USD"/>
    <n v="1429632822"/>
    <n v="1428596022"/>
    <b v="0"/>
    <n v="0"/>
    <b v="0"/>
    <s v="technology/web"/>
    <n v="0"/>
    <e v="#DIV/0!"/>
    <s v="technology"/>
    <s v="web"/>
    <x v="2353"/>
  </r>
  <r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</r>
  <r>
    <x v="1"/>
    <s v="AU"/>
    <s v="AUD"/>
    <n v="1430604136"/>
    <n v="1428012136"/>
    <b v="0"/>
    <n v="2"/>
    <b v="0"/>
    <s v="technology/web"/>
    <n v="6.875E-3"/>
    <n v="27.5"/>
    <s v="technology"/>
    <s v="web"/>
    <x v="2355"/>
  </r>
  <r>
    <x v="1"/>
    <s v="NL"/>
    <s v="EUR"/>
    <n v="1433530104"/>
    <n v="1430938104"/>
    <b v="0"/>
    <n v="0"/>
    <b v="0"/>
    <s v="technology/web"/>
    <n v="0"/>
    <e v="#DIV/0!"/>
    <s v="technology"/>
    <s v="web"/>
    <x v="2356"/>
  </r>
  <r>
    <x v="1"/>
    <s v="GB"/>
    <s v="GBP"/>
    <n v="1445093578"/>
    <n v="1442501578"/>
    <b v="0"/>
    <n v="0"/>
    <b v="0"/>
    <s v="technology/web"/>
    <n v="0"/>
    <e v="#DIV/0!"/>
    <s v="technology"/>
    <s v="web"/>
    <x v="2357"/>
  </r>
  <r>
    <x v="1"/>
    <s v="GB"/>
    <s v="GBP"/>
    <n v="1422664740"/>
    <n v="1417818036"/>
    <b v="0"/>
    <n v="0"/>
    <b v="0"/>
    <s v="technology/web"/>
    <n v="0"/>
    <e v="#DIV/0!"/>
    <s v="technology"/>
    <s v="web"/>
    <x v="2358"/>
  </r>
  <r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</r>
  <r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</r>
  <r>
    <x v="1"/>
    <s v="CA"/>
    <s v="CAD"/>
    <n v="1462053600"/>
    <n v="1459975008"/>
    <b v="0"/>
    <n v="0"/>
    <b v="0"/>
    <s v="technology/web"/>
    <n v="0"/>
    <e v="#DIV/0!"/>
    <s v="technology"/>
    <s v="web"/>
    <x v="2361"/>
  </r>
  <r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</r>
  <r>
    <x v="1"/>
    <s v="US"/>
    <s v="USD"/>
    <n v="1451348200"/>
    <n v="1447460200"/>
    <b v="0"/>
    <n v="0"/>
    <b v="0"/>
    <s v="technology/web"/>
    <n v="0"/>
    <e v="#DIV/0!"/>
    <s v="technology"/>
    <s v="web"/>
    <x v="2363"/>
  </r>
  <r>
    <x v="1"/>
    <s v="US"/>
    <s v="USD"/>
    <n v="1445898356"/>
    <n v="1441146356"/>
    <b v="0"/>
    <n v="0"/>
    <b v="0"/>
    <s v="technology/web"/>
    <n v="0"/>
    <e v="#DIV/0!"/>
    <s v="technology"/>
    <s v="web"/>
    <x v="2364"/>
  </r>
  <r>
    <x v="1"/>
    <s v="IT"/>
    <s v="EUR"/>
    <n v="1453071600"/>
    <n v="1449596425"/>
    <b v="0"/>
    <n v="0"/>
    <b v="0"/>
    <s v="technology/web"/>
    <n v="0"/>
    <e v="#DIV/0!"/>
    <s v="technology"/>
    <s v="web"/>
    <x v="2365"/>
  </r>
  <r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</r>
  <r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</r>
  <r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</r>
  <r>
    <x v="1"/>
    <s v="US"/>
    <s v="USD"/>
    <n v="1455132611"/>
    <n v="1452540611"/>
    <b v="0"/>
    <n v="0"/>
    <b v="0"/>
    <s v="technology/web"/>
    <n v="0"/>
    <e v="#DIV/0!"/>
    <s v="technology"/>
    <s v="web"/>
    <x v="2369"/>
  </r>
  <r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</r>
  <r>
    <x v="1"/>
    <s v="US"/>
    <s v="USD"/>
    <n v="1435257596"/>
    <n v="1432665596"/>
    <b v="0"/>
    <n v="0"/>
    <b v="0"/>
    <s v="technology/web"/>
    <n v="0"/>
    <e v="#DIV/0!"/>
    <s v="technology"/>
    <s v="web"/>
    <x v="2371"/>
  </r>
  <r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</r>
  <r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</r>
  <r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</r>
  <r>
    <x v="1"/>
    <s v="US"/>
    <s v="USD"/>
    <n v="1473451437"/>
    <n v="1470859437"/>
    <b v="0"/>
    <n v="0"/>
    <b v="0"/>
    <s v="technology/web"/>
    <n v="0"/>
    <e v="#DIV/0!"/>
    <s v="technology"/>
    <s v="web"/>
    <x v="2375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</r>
  <r>
    <x v="1"/>
    <s v="CA"/>
    <s v="CAD"/>
    <n v="1480110783"/>
    <n v="1477515183"/>
    <b v="0"/>
    <n v="0"/>
    <b v="0"/>
    <s v="technology/web"/>
    <n v="0"/>
    <e v="#DIV/0!"/>
    <s v="technology"/>
    <s v="web"/>
    <x v="2377"/>
  </r>
  <r>
    <x v="1"/>
    <s v="US"/>
    <s v="USD"/>
    <n v="1440548330"/>
    <n v="1438042730"/>
    <b v="0"/>
    <n v="0"/>
    <b v="0"/>
    <s v="technology/web"/>
    <n v="0"/>
    <e v="#DIV/0!"/>
    <s v="technology"/>
    <s v="web"/>
    <x v="2378"/>
  </r>
  <r>
    <x v="1"/>
    <s v="US"/>
    <s v="USD"/>
    <n v="1444004616"/>
    <n v="1440116616"/>
    <b v="0"/>
    <n v="0"/>
    <b v="0"/>
    <s v="technology/web"/>
    <n v="0"/>
    <e v="#DIV/0!"/>
    <s v="technology"/>
    <s v="web"/>
    <x v="2379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</r>
  <r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</r>
  <r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</r>
  <r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</r>
  <r>
    <x v="1"/>
    <s v="CA"/>
    <s v="CAD"/>
    <n v="1420920424"/>
    <n v="1415736424"/>
    <b v="0"/>
    <n v="0"/>
    <b v="0"/>
    <s v="technology/web"/>
    <n v="0"/>
    <e v="#DIV/0!"/>
    <s v="technology"/>
    <s v="web"/>
    <x v="2386"/>
  </r>
  <r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</r>
  <r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</r>
  <r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</r>
  <r>
    <x v="1"/>
    <s v="AU"/>
    <s v="AUD"/>
    <n v="1420352264"/>
    <n v="1416896264"/>
    <b v="0"/>
    <n v="0"/>
    <b v="0"/>
    <s v="technology/web"/>
    <n v="0"/>
    <e v="#DIV/0!"/>
    <s v="technology"/>
    <s v="web"/>
    <x v="2390"/>
  </r>
  <r>
    <x v="1"/>
    <s v="US"/>
    <s v="USD"/>
    <n v="1427825044"/>
    <n v="1425236644"/>
    <b v="0"/>
    <n v="1"/>
    <b v="0"/>
    <s v="technology/web"/>
    <n v="1.25E-3"/>
    <n v="25"/>
    <s v="technology"/>
    <s v="web"/>
    <x v="2391"/>
  </r>
  <r>
    <x v="1"/>
    <s v="US"/>
    <s v="USD"/>
    <n v="1446087223"/>
    <n v="1443495223"/>
    <b v="0"/>
    <n v="0"/>
    <b v="0"/>
    <s v="technology/web"/>
    <n v="0"/>
    <e v="#DIV/0!"/>
    <s v="technology"/>
    <s v="web"/>
    <x v="2392"/>
  </r>
  <r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</r>
  <r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</r>
  <r>
    <x v="1"/>
    <s v="US"/>
    <s v="USD"/>
    <n v="1484038620"/>
    <n v="1481597687"/>
    <b v="0"/>
    <n v="0"/>
    <b v="0"/>
    <s v="technology/web"/>
    <n v="0"/>
    <e v="#DIV/0!"/>
    <s v="technology"/>
    <s v="web"/>
    <x v="2395"/>
  </r>
  <r>
    <x v="1"/>
    <s v="CH"/>
    <s v="CHF"/>
    <n v="1444940558"/>
    <n v="1442348558"/>
    <b v="0"/>
    <n v="1"/>
    <b v="0"/>
    <s v="technology/web"/>
    <n v="2E-3"/>
    <n v="10"/>
    <s v="technology"/>
    <s v="web"/>
    <x v="2396"/>
  </r>
  <r>
    <x v="1"/>
    <s v="US"/>
    <s v="USD"/>
    <n v="1420233256"/>
    <n v="1417641256"/>
    <b v="0"/>
    <n v="0"/>
    <b v="0"/>
    <s v="technology/web"/>
    <n v="0"/>
    <e v="#DIV/0!"/>
    <s v="technology"/>
    <s v="web"/>
    <x v="2397"/>
  </r>
  <r>
    <x v="1"/>
    <s v="US"/>
    <s v="USD"/>
    <n v="1435874384"/>
    <n v="1433282384"/>
    <b v="0"/>
    <n v="0"/>
    <b v="0"/>
    <s v="technology/web"/>
    <n v="0"/>
    <e v="#DIV/0!"/>
    <s v="technology"/>
    <s v="web"/>
    <x v="2398"/>
  </r>
  <r>
    <x v="1"/>
    <s v="SE"/>
    <s v="SEK"/>
    <n v="1418934506"/>
    <n v="1415910506"/>
    <b v="0"/>
    <n v="0"/>
    <b v="0"/>
    <s v="technology/web"/>
    <n v="0"/>
    <e v="#DIV/0!"/>
    <s v="technology"/>
    <s v="web"/>
    <x v="2399"/>
  </r>
  <r>
    <x v="1"/>
    <s v="AU"/>
    <s v="AUD"/>
    <n v="1460615164"/>
    <n v="1458023164"/>
    <b v="0"/>
    <n v="0"/>
    <b v="0"/>
    <s v="technology/web"/>
    <n v="0"/>
    <e v="#DIV/0!"/>
    <s v="technology"/>
    <s v="web"/>
    <x v="2400"/>
  </r>
  <r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</r>
  <r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</r>
  <r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</r>
  <r>
    <x v="2"/>
    <s v="US"/>
    <s v="USD"/>
    <n v="1451782607"/>
    <n v="1449190607"/>
    <b v="0"/>
    <n v="0"/>
    <b v="0"/>
    <s v="food/food trucks"/>
    <n v="0"/>
    <e v="#DIV/0!"/>
    <s v="food"/>
    <s v="food trucks"/>
    <x v="2404"/>
  </r>
  <r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</r>
  <r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</r>
  <r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</r>
  <r>
    <x v="2"/>
    <s v="US"/>
    <s v="USD"/>
    <n v="1415247757"/>
    <n v="1412652157"/>
    <b v="0"/>
    <n v="2"/>
    <b v="0"/>
    <s v="food/food trucks"/>
    <n v="2E-3"/>
    <n v="15"/>
    <s v="food"/>
    <s v="food trucks"/>
    <x v="2408"/>
  </r>
  <r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</r>
  <r>
    <x v="2"/>
    <s v="AU"/>
    <s v="AUD"/>
    <n v="1441619275"/>
    <n v="1439027275"/>
    <b v="0"/>
    <n v="0"/>
    <b v="0"/>
    <s v="food/food trucks"/>
    <n v="0"/>
    <e v="#DIV/0!"/>
    <s v="food"/>
    <s v="food trucks"/>
    <x v="2410"/>
  </r>
  <r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</r>
  <r>
    <x v="2"/>
    <s v="FR"/>
    <s v="EUR"/>
    <n v="1480185673"/>
    <n v="1476294073"/>
    <b v="0"/>
    <n v="0"/>
    <b v="0"/>
    <s v="food/food trucks"/>
    <n v="0"/>
    <e v="#DIV/0!"/>
    <s v="food"/>
    <s v="food trucks"/>
    <x v="2412"/>
  </r>
  <r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</r>
  <r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</r>
  <r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</r>
  <r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</r>
  <r>
    <x v="2"/>
    <s v="US"/>
    <s v="USD"/>
    <n v="1407705187"/>
    <n v="1405113187"/>
    <b v="0"/>
    <n v="0"/>
    <b v="0"/>
    <s v="food/food trucks"/>
    <n v="0"/>
    <e v="#DIV/0!"/>
    <s v="food"/>
    <s v="food trucks"/>
    <x v="2417"/>
  </r>
  <r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</r>
  <r>
    <x v="2"/>
    <s v="US"/>
    <s v="USD"/>
    <n v="1424281389"/>
    <n v="1419097389"/>
    <b v="0"/>
    <n v="0"/>
    <b v="0"/>
    <s v="food/food trucks"/>
    <n v="0"/>
    <e v="#DIV/0!"/>
    <s v="food"/>
    <s v="food trucks"/>
    <x v="2419"/>
  </r>
  <r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</r>
  <r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</r>
  <r>
    <x v="2"/>
    <s v="US"/>
    <s v="USD"/>
    <n v="1426091036"/>
    <n v="1423502636"/>
    <b v="0"/>
    <n v="1"/>
    <b v="0"/>
    <s v="food/food trucks"/>
    <n v="2E-3"/>
    <n v="1"/>
    <s v="food"/>
    <s v="food trucks"/>
    <x v="2422"/>
  </r>
  <r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</r>
  <r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</r>
  <r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</r>
  <r>
    <x v="2"/>
    <s v="US"/>
    <s v="USD"/>
    <n v="1439006692"/>
    <n v="1433822692"/>
    <b v="0"/>
    <n v="0"/>
    <b v="0"/>
    <s v="food/food trucks"/>
    <n v="0"/>
    <e v="#DIV/0!"/>
    <s v="food"/>
    <s v="food trucks"/>
    <x v="2426"/>
  </r>
  <r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</r>
  <r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</r>
  <r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</r>
  <r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</r>
  <r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</r>
  <r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</r>
  <r>
    <x v="2"/>
    <s v="US"/>
    <s v="USD"/>
    <n v="1456608943"/>
    <n v="1454016943"/>
    <b v="0"/>
    <n v="0"/>
    <b v="0"/>
    <s v="food/food trucks"/>
    <n v="0"/>
    <e v="#DIV/0!"/>
    <s v="food"/>
    <s v="food trucks"/>
    <x v="2433"/>
  </r>
  <r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</r>
  <r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</r>
  <r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</r>
  <r>
    <x v="2"/>
    <s v="US"/>
    <s v="USD"/>
    <n v="1426615200"/>
    <n v="1422400188"/>
    <b v="0"/>
    <n v="0"/>
    <b v="0"/>
    <s v="food/food trucks"/>
    <n v="0"/>
    <e v="#DIV/0!"/>
    <s v="food"/>
    <s v="food trucks"/>
    <x v="2437"/>
  </r>
  <r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</r>
  <r>
    <x v="2"/>
    <s v="US"/>
    <s v="USD"/>
    <n v="1445197129"/>
    <n v="1442605129"/>
    <b v="0"/>
    <n v="0"/>
    <b v="0"/>
    <s v="food/food trucks"/>
    <n v="0"/>
    <e v="#DIV/0!"/>
    <s v="food"/>
    <s v="food trucks"/>
    <x v="2439"/>
  </r>
  <r>
    <x v="2"/>
    <s v="BE"/>
    <s v="EUR"/>
    <n v="1455399313"/>
    <n v="1452807313"/>
    <b v="0"/>
    <n v="2"/>
    <b v="0"/>
    <s v="food/food trucks"/>
    <n v="2E-3"/>
    <n v="5"/>
    <s v="food"/>
    <s v="food trucks"/>
    <x v="2440"/>
  </r>
  <r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</r>
  <r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</r>
  <r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</r>
  <r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</r>
  <r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</r>
  <r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</r>
  <r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</r>
  <r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</r>
  <r>
    <x v="0"/>
    <s v="US"/>
    <s v="USD"/>
    <n v="1417321515"/>
    <n v="1414725915"/>
    <b v="0"/>
    <n v="120"/>
    <b v="1"/>
    <s v="food/small batch"/>
    <n v="1.08"/>
    <n v="90"/>
    <s v="food"/>
    <s v="small batch"/>
    <x v="2449"/>
  </r>
  <r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</r>
  <r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</r>
  <r>
    <x v="0"/>
    <s v="US"/>
    <s v="USD"/>
    <n v="1451430000"/>
    <n v="1448914500"/>
    <b v="0"/>
    <n v="15"/>
    <b v="1"/>
    <s v="food/small batch"/>
    <n v="1.335"/>
    <n v="53.4"/>
    <s v="food"/>
    <s v="small batch"/>
    <x v="2452"/>
  </r>
  <r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</r>
  <r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</r>
  <r>
    <x v="0"/>
    <s v="US"/>
    <s v="USD"/>
    <n v="1461177950"/>
    <n v="1458758750"/>
    <b v="0"/>
    <n v="16"/>
    <b v="1"/>
    <s v="food/small batch"/>
    <n v="1.82"/>
    <n v="34.125"/>
    <s v="food"/>
    <s v="small batch"/>
    <x v="2455"/>
  </r>
  <r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</r>
  <r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</r>
  <r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</r>
  <r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</r>
  <r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</r>
  <r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</r>
  <r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</r>
  <r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</r>
  <r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</r>
  <r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</r>
  <r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</r>
  <r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</r>
  <r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</r>
  <r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</r>
  <r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</r>
  <r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</r>
  <r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</r>
  <r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</r>
  <r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</r>
  <r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</r>
  <r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</r>
  <r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</r>
  <r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</r>
  <r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</r>
  <r>
    <x v="0"/>
    <s v="US"/>
    <s v="USD"/>
    <n v="1444516084"/>
    <n v="1439332084"/>
    <b v="0"/>
    <n v="8"/>
    <b v="1"/>
    <s v="music/indie rock"/>
    <n v="1"/>
    <n v="250"/>
    <s v="music"/>
    <s v="indie rock"/>
    <x v="2480"/>
  </r>
  <r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</r>
  <r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</r>
  <r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</r>
  <r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</r>
  <r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</r>
  <r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</r>
  <r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</r>
  <r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</r>
  <r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</r>
  <r>
    <x v="0"/>
    <s v="US"/>
    <s v="USD"/>
    <n v="1340429276"/>
    <n v="1335245276"/>
    <b v="0"/>
    <n v="16"/>
    <b v="1"/>
    <s v="music/indie rock"/>
    <n v="1.214"/>
    <n v="37.9375"/>
    <s v="music"/>
    <s v="indie rock"/>
    <x v="2490"/>
  </r>
  <r>
    <x v="0"/>
    <s v="US"/>
    <s v="USD"/>
    <n v="1295142660"/>
    <n v="1293739714"/>
    <b v="0"/>
    <n v="10"/>
    <b v="1"/>
    <s v="music/indie rock"/>
    <n v="1.032"/>
    <n v="51.6"/>
    <s v="music"/>
    <s v="indie rock"/>
    <x v="2491"/>
  </r>
  <r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</r>
  <r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</r>
  <r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</r>
  <r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</r>
  <r>
    <x v="0"/>
    <s v="US"/>
    <s v="USD"/>
    <n v="1364597692"/>
    <n v="1361577292"/>
    <b v="0"/>
    <n v="10"/>
    <b v="1"/>
    <s v="music/indie rock"/>
    <n v="1"/>
    <n v="600"/>
    <s v="music"/>
    <s v="indie rock"/>
    <x v="2496"/>
  </r>
  <r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</r>
  <r>
    <x v="0"/>
    <s v="US"/>
    <s v="USD"/>
    <n v="1422400387"/>
    <n v="1421190787"/>
    <b v="0"/>
    <n v="20"/>
    <b v="1"/>
    <s v="music/indie rock"/>
    <n v="1.056"/>
    <n v="52.8"/>
    <s v="music"/>
    <s v="indie rock"/>
    <x v="2498"/>
  </r>
  <r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</r>
  <r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</r>
  <r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</r>
  <r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</r>
  <r>
    <x v="2"/>
    <s v="US"/>
    <s v="USD"/>
    <n v="1465333560"/>
    <n v="1462743308"/>
    <b v="0"/>
    <n v="0"/>
    <b v="0"/>
    <s v="food/restaurants"/>
    <n v="0"/>
    <e v="#DIV/0!"/>
    <s v="food"/>
    <s v="restaurants"/>
    <x v="2503"/>
  </r>
  <r>
    <x v="2"/>
    <s v="US"/>
    <s v="USD"/>
    <n v="1416014534"/>
    <n v="1413418934"/>
    <b v="0"/>
    <n v="0"/>
    <b v="0"/>
    <s v="food/restaurants"/>
    <n v="0"/>
    <e v="#DIV/0!"/>
    <s v="food"/>
    <s v="restaurants"/>
    <x v="2504"/>
  </r>
  <r>
    <x v="2"/>
    <s v="US"/>
    <s v="USD"/>
    <n v="1426292416"/>
    <n v="1423704016"/>
    <b v="0"/>
    <n v="0"/>
    <b v="0"/>
    <s v="food/restaurants"/>
    <n v="0"/>
    <e v="#DIV/0!"/>
    <s v="food"/>
    <s v="restaurants"/>
    <x v="2505"/>
  </r>
  <r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</r>
  <r>
    <x v="2"/>
    <s v="US"/>
    <s v="USD"/>
    <n v="1431308704"/>
    <n v="1428716704"/>
    <b v="0"/>
    <n v="0"/>
    <b v="0"/>
    <s v="food/restaurants"/>
    <n v="0"/>
    <e v="#DIV/0!"/>
    <s v="food"/>
    <s v="restaurants"/>
    <x v="2507"/>
  </r>
  <r>
    <x v="2"/>
    <s v="US"/>
    <s v="USD"/>
    <n v="1408056634"/>
    <n v="1405464634"/>
    <b v="0"/>
    <n v="0"/>
    <b v="0"/>
    <s v="food/restaurants"/>
    <n v="0"/>
    <e v="#DIV/0!"/>
    <s v="food"/>
    <s v="restaurants"/>
    <x v="2508"/>
  </r>
  <r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</r>
  <r>
    <x v="2"/>
    <s v="US"/>
    <s v="USD"/>
    <n v="1431647772"/>
    <n v="1426463772"/>
    <b v="0"/>
    <n v="2"/>
    <b v="0"/>
    <s v="food/restaurants"/>
    <n v="1.5E-3"/>
    <n v="37.5"/>
    <s v="food"/>
    <s v="restaurants"/>
    <x v="2510"/>
  </r>
  <r>
    <x v="2"/>
    <s v="GB"/>
    <s v="GBP"/>
    <n v="1454323413"/>
    <n v="1451731413"/>
    <b v="0"/>
    <n v="0"/>
    <b v="0"/>
    <s v="food/restaurants"/>
    <n v="0"/>
    <e v="#DIV/0!"/>
    <s v="food"/>
    <s v="restaurants"/>
    <x v="2511"/>
  </r>
  <r>
    <x v="2"/>
    <s v="US"/>
    <s v="USD"/>
    <n v="1418504561"/>
    <n v="1417208561"/>
    <b v="0"/>
    <n v="0"/>
    <b v="0"/>
    <s v="food/restaurants"/>
    <n v="0"/>
    <e v="#DIV/0!"/>
    <s v="food"/>
    <s v="restaurants"/>
    <x v="2512"/>
  </r>
  <r>
    <x v="2"/>
    <s v="DE"/>
    <s v="EUR"/>
    <n v="1488067789"/>
    <n v="1482883789"/>
    <b v="0"/>
    <n v="0"/>
    <b v="0"/>
    <s v="food/restaurants"/>
    <n v="0"/>
    <e v="#DIV/0!"/>
    <s v="food"/>
    <s v="restaurants"/>
    <x v="2513"/>
  </r>
  <r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</r>
  <r>
    <x v="2"/>
    <s v="US"/>
    <s v="USD"/>
    <n v="1424635753"/>
    <n v="1422043753"/>
    <b v="0"/>
    <n v="12"/>
    <b v="0"/>
    <s v="food/restaurants"/>
    <n v="0.186"/>
    <n v="77.5"/>
    <s v="food"/>
    <s v="restaurants"/>
    <x v="2515"/>
  </r>
  <r>
    <x v="2"/>
    <s v="US"/>
    <s v="USD"/>
    <n v="1417279252"/>
    <n v="1414683652"/>
    <b v="0"/>
    <n v="0"/>
    <b v="0"/>
    <s v="food/restaurants"/>
    <n v="0"/>
    <e v="#DIV/0!"/>
    <s v="food"/>
    <s v="restaurants"/>
    <x v="2516"/>
  </r>
  <r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</r>
  <r>
    <x v="2"/>
    <s v="US"/>
    <s v="USD"/>
    <n v="1415899228"/>
    <n v="1413303628"/>
    <b v="0"/>
    <n v="0"/>
    <b v="0"/>
    <s v="food/restaurants"/>
    <n v="0"/>
    <e v="#DIV/0!"/>
    <s v="food"/>
    <s v="restaurants"/>
    <x v="2518"/>
  </r>
  <r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</r>
  <r>
    <x v="2"/>
    <s v="US"/>
    <s v="USD"/>
    <n v="1476559260"/>
    <n v="1472567085"/>
    <b v="0"/>
    <n v="0"/>
    <b v="0"/>
    <s v="food/restaurants"/>
    <n v="0"/>
    <e v="#DIV/0!"/>
    <s v="food"/>
    <s v="restaurants"/>
    <x v="2520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</r>
  <r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</r>
  <r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</r>
  <r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</r>
  <r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</r>
  <r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</r>
  <r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</r>
  <r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</r>
  <r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</r>
  <r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</r>
  <r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</r>
  <r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</r>
  <r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</r>
  <r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</r>
  <r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</r>
  <r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</r>
  <r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</r>
  <r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</r>
  <r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</r>
  <r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</r>
  <r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</r>
  <r>
    <x v="1"/>
    <s v="CA"/>
    <s v="CAD"/>
    <n v="1444740089"/>
    <n v="1442148089"/>
    <b v="0"/>
    <n v="0"/>
    <b v="0"/>
    <s v="food/food trucks"/>
    <n v="0"/>
    <e v="#DIV/0!"/>
    <s v="food"/>
    <s v="food trucks"/>
    <x v="2561"/>
  </r>
  <r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</r>
  <r>
    <x v="1"/>
    <s v="US"/>
    <s v="USD"/>
    <n v="1438226451"/>
    <n v="1433042451"/>
    <b v="0"/>
    <n v="0"/>
    <b v="0"/>
    <s v="food/food trucks"/>
    <n v="0"/>
    <e v="#DIV/0!"/>
    <s v="food"/>
    <s v="food trucks"/>
    <x v="2563"/>
  </r>
  <r>
    <x v="1"/>
    <s v="CA"/>
    <s v="CAD"/>
    <n v="1406854699"/>
    <n v="1404262699"/>
    <b v="0"/>
    <n v="0"/>
    <b v="0"/>
    <s v="food/food trucks"/>
    <n v="0"/>
    <e v="#DIV/0!"/>
    <s v="food"/>
    <s v="food trucks"/>
    <x v="2564"/>
  </r>
  <r>
    <x v="1"/>
    <s v="US"/>
    <s v="USD"/>
    <n v="1462827000"/>
    <n v="1457710589"/>
    <b v="0"/>
    <n v="1"/>
    <b v="0"/>
    <s v="food/food trucks"/>
    <n v="0.01"/>
    <n v="100"/>
    <s v="food"/>
    <s v="food trucks"/>
    <x v="2565"/>
  </r>
  <r>
    <x v="1"/>
    <s v="US"/>
    <s v="USD"/>
    <n v="1408663948"/>
    <n v="1406071948"/>
    <b v="0"/>
    <n v="0"/>
    <b v="0"/>
    <s v="food/food trucks"/>
    <n v="0"/>
    <e v="#DIV/0!"/>
    <s v="food"/>
    <s v="food trucks"/>
    <x v="2566"/>
  </r>
  <r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</r>
  <r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</r>
  <r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</r>
  <r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</r>
  <r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</r>
  <r>
    <x v="1"/>
    <s v="US"/>
    <s v="USD"/>
    <n v="1428893517"/>
    <n v="1426301517"/>
    <b v="0"/>
    <n v="0"/>
    <b v="0"/>
    <s v="food/food trucks"/>
    <n v="0"/>
    <e v="#DIV/0!"/>
    <s v="food"/>
    <s v="food trucks"/>
    <x v="2572"/>
  </r>
  <r>
    <x v="1"/>
    <s v="US"/>
    <s v="USD"/>
    <n v="1408803149"/>
    <n v="1404915149"/>
    <b v="0"/>
    <n v="0"/>
    <b v="0"/>
    <s v="food/food trucks"/>
    <n v="0"/>
    <e v="#DIV/0!"/>
    <s v="food"/>
    <s v="food trucks"/>
    <x v="2573"/>
  </r>
  <r>
    <x v="1"/>
    <s v="US"/>
    <s v="USD"/>
    <n v="1463600945"/>
    <n v="1461786545"/>
    <b v="0"/>
    <n v="0"/>
    <b v="0"/>
    <s v="food/food trucks"/>
    <n v="0"/>
    <e v="#DIV/0!"/>
    <s v="food"/>
    <s v="food trucks"/>
    <x v="2574"/>
  </r>
  <r>
    <x v="1"/>
    <s v="US"/>
    <s v="USD"/>
    <n v="1421030194"/>
    <n v="1418438194"/>
    <b v="0"/>
    <n v="0"/>
    <b v="0"/>
    <s v="food/food trucks"/>
    <n v="0"/>
    <e v="#DIV/0!"/>
    <s v="food"/>
    <s v="food trucks"/>
    <x v="2575"/>
  </r>
  <r>
    <x v="1"/>
    <s v="US"/>
    <s v="USD"/>
    <n v="1428707647"/>
    <n v="1424823247"/>
    <b v="0"/>
    <n v="0"/>
    <b v="0"/>
    <s v="food/food trucks"/>
    <n v="0"/>
    <e v="#DIV/0!"/>
    <s v="food"/>
    <s v="food trucks"/>
    <x v="2576"/>
  </r>
  <r>
    <x v="1"/>
    <s v="US"/>
    <s v="USD"/>
    <n v="1407181297"/>
    <n v="1405021297"/>
    <b v="0"/>
    <n v="0"/>
    <b v="0"/>
    <s v="food/food trucks"/>
    <n v="0"/>
    <e v="#DIV/0!"/>
    <s v="food"/>
    <s v="food trucks"/>
    <x v="2577"/>
  </r>
  <r>
    <x v="1"/>
    <s v="US"/>
    <s v="USD"/>
    <n v="1444410000"/>
    <n v="1440203579"/>
    <b v="0"/>
    <n v="0"/>
    <b v="0"/>
    <s v="food/food trucks"/>
    <n v="0"/>
    <e v="#DIV/0!"/>
    <s v="food"/>
    <s v="food trucks"/>
    <x v="2578"/>
  </r>
  <r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</r>
  <r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</r>
  <r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</r>
  <r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</r>
  <r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</r>
  <r>
    <x v="2"/>
    <s v="US"/>
    <s v="USD"/>
    <n v="1434341369"/>
    <n v="1431749369"/>
    <b v="0"/>
    <n v="0"/>
    <b v="0"/>
    <s v="food/food trucks"/>
    <n v="0"/>
    <e v="#DIV/0!"/>
    <s v="food"/>
    <s v="food trucks"/>
    <x v="2584"/>
  </r>
  <r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</r>
  <r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</r>
  <r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</r>
  <r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</r>
  <r>
    <x v="2"/>
    <s v="DK"/>
    <s v="DKK"/>
    <n v="1458733927"/>
    <n v="1456145527"/>
    <b v="0"/>
    <n v="1"/>
    <b v="0"/>
    <s v="food/food trucks"/>
    <n v="1E-4"/>
    <n v="5"/>
    <s v="food"/>
    <s v="food trucks"/>
    <x v="2589"/>
  </r>
  <r>
    <x v="2"/>
    <s v="AU"/>
    <s v="AUD"/>
    <n v="1453817297"/>
    <n v="1453212497"/>
    <b v="0"/>
    <n v="0"/>
    <b v="0"/>
    <s v="food/food trucks"/>
    <n v="0"/>
    <e v="#DIV/0!"/>
    <s v="food"/>
    <s v="food trucks"/>
    <x v="2590"/>
  </r>
  <r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</r>
  <r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</r>
  <r>
    <x v="2"/>
    <s v="US"/>
    <s v="USD"/>
    <n v="1429993026"/>
    <n v="1427401026"/>
    <b v="0"/>
    <n v="0"/>
    <b v="0"/>
    <s v="food/food trucks"/>
    <n v="0"/>
    <e v="#DIV/0!"/>
    <s v="food"/>
    <s v="food trucks"/>
    <x v="2593"/>
  </r>
  <r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</r>
  <r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</r>
  <r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</r>
  <r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</r>
  <r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</r>
  <r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</r>
  <r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</r>
  <r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</r>
  <r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</r>
  <r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</r>
  <r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</r>
  <r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</r>
  <r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</r>
  <r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</r>
  <r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</r>
  <r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</r>
  <r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</r>
  <r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</r>
  <r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</r>
  <r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</r>
  <r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</r>
  <r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</r>
  <r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</r>
  <r>
    <x v="2"/>
    <s v="US"/>
    <s v="USD"/>
    <n v="1405027750"/>
    <n v="1402867750"/>
    <b v="0"/>
    <n v="2"/>
    <b v="0"/>
    <s v="food/food trucks"/>
    <n v="6.875E-3"/>
    <n v="27.5"/>
    <s v="food"/>
    <s v="food trucks"/>
    <x v="2681"/>
  </r>
  <r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</r>
  <r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</r>
  <r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</r>
  <r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</r>
  <r>
    <x v="2"/>
    <s v="US"/>
    <s v="USD"/>
    <n v="1412119423"/>
    <n v="1410391423"/>
    <b v="0"/>
    <n v="0"/>
    <b v="0"/>
    <s v="food/food trucks"/>
    <n v="0"/>
    <e v="#DIV/0!"/>
    <s v="food"/>
    <s v="food trucks"/>
    <x v="2686"/>
  </r>
  <r>
    <x v="2"/>
    <s v="US"/>
    <s v="USD"/>
    <n v="1435591318"/>
    <n v="1432999318"/>
    <b v="0"/>
    <n v="0"/>
    <b v="0"/>
    <s v="food/food trucks"/>
    <n v="0"/>
    <e v="#DIV/0!"/>
    <s v="food"/>
    <s v="food trucks"/>
    <x v="2687"/>
  </r>
  <r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</r>
  <r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</r>
  <r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</r>
  <r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</r>
  <r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</r>
  <r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</r>
  <r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</r>
  <r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</r>
  <r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</r>
  <r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</r>
  <r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</r>
  <r>
    <x v="2"/>
    <s v="CA"/>
    <s v="CAD"/>
    <n v="1407533463"/>
    <n v="1404941463"/>
    <b v="0"/>
    <n v="0"/>
    <b v="0"/>
    <s v="food/food trucks"/>
    <n v="0"/>
    <e v="#DIV/0!"/>
    <s v="food"/>
    <s v="food trucks"/>
    <x v="2699"/>
  </r>
  <r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</r>
  <r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</r>
  <r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</r>
  <r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</r>
  <r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</r>
  <r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</r>
  <r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</r>
  <r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</r>
  <r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</r>
  <r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</r>
  <r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</r>
  <r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</r>
  <r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</r>
  <r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</r>
  <r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</r>
  <r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</r>
  <r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</r>
  <r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</r>
  <r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</r>
  <r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</r>
  <r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</r>
  <r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</r>
  <r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</r>
  <r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</r>
  <r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</r>
  <r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</r>
  <r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</r>
  <r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</r>
  <r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</r>
  <r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</r>
  <r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</r>
  <r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</r>
  <r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</r>
  <r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</r>
  <r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</r>
  <r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</r>
  <r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</r>
  <r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</r>
  <r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</r>
  <r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</r>
  <r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</r>
  <r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</r>
  <r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</r>
  <r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</r>
  <r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</r>
  <r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</r>
  <r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</r>
  <r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</r>
  <r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</r>
  <r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</r>
  <r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</r>
  <r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</r>
  <r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</r>
  <r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</r>
  <r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</r>
  <r>
    <x v="0"/>
    <s v="US"/>
    <s v="USD"/>
    <n v="1423724400"/>
    <n v="1421274954"/>
    <b v="0"/>
    <n v="28"/>
    <b v="1"/>
    <s v="theater/plays"/>
    <n v="1.0528"/>
    <n v="47"/>
    <s v="theater"/>
    <s v="plays"/>
    <x v="2781"/>
  </r>
  <r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</r>
  <r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</r>
  <r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</r>
  <r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</r>
  <r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</r>
  <r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</r>
  <r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</r>
  <r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</r>
  <r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</r>
  <r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</r>
  <r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</r>
  <r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</r>
  <r>
    <x v="0"/>
    <s v="GB"/>
    <s v="GBP"/>
    <n v="1457031600"/>
    <n v="1455640559"/>
    <b v="0"/>
    <n v="3"/>
    <b v="1"/>
    <s v="theater/plays"/>
    <n v="1.5"/>
    <n v="25"/>
    <s v="theater"/>
    <s v="plays"/>
    <x v="2794"/>
  </r>
  <r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</r>
  <r>
    <x v="0"/>
    <s v="GB"/>
    <s v="GBP"/>
    <n v="1404564028"/>
    <n v="1401972028"/>
    <b v="0"/>
    <n v="21"/>
    <b v="1"/>
    <s v="theater/plays"/>
    <n v="1.155"/>
    <n v="44"/>
    <s v="theater"/>
    <s v="plays"/>
    <x v="2796"/>
  </r>
  <r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</r>
  <r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</r>
  <r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</r>
  <r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</r>
  <r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</r>
  <r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</r>
  <r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</r>
  <r>
    <x v="0"/>
    <s v="GB"/>
    <s v="GBP"/>
    <n v="1411987990"/>
    <n v="1409395990"/>
    <b v="0"/>
    <n v="23"/>
    <b v="1"/>
    <s v="theater/plays"/>
    <n v="1.1499999999999999"/>
    <n v="50"/>
    <s v="theater"/>
    <s v="plays"/>
    <x v="2804"/>
  </r>
  <r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</r>
  <r>
    <x v="0"/>
    <s v="GB"/>
    <s v="GBP"/>
    <n v="1438772400"/>
    <n v="1435645490"/>
    <b v="0"/>
    <n v="76"/>
    <b v="1"/>
    <s v="theater/plays"/>
    <n v="1.121"/>
    <n v="44.25"/>
    <s v="theater"/>
    <s v="plays"/>
    <x v="2806"/>
  </r>
  <r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</r>
  <r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</r>
  <r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</r>
  <r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</r>
  <r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</r>
  <r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</r>
  <r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</r>
  <r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</r>
  <r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</r>
  <r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</r>
  <r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</r>
  <r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</r>
  <r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</r>
  <r>
    <x v="0"/>
    <s v="GB"/>
    <s v="GBP"/>
    <n v="1456444800"/>
    <n v="1454337589"/>
    <b v="0"/>
    <n v="20"/>
    <b v="1"/>
    <s v="theater/plays"/>
    <n v="1.36"/>
    <n v="13.6"/>
    <s v="theater"/>
    <s v="plays"/>
    <x v="2820"/>
  </r>
  <r>
    <x v="0"/>
    <s v="GB"/>
    <s v="GBP"/>
    <n v="1411510135"/>
    <n v="1408918135"/>
    <b v="0"/>
    <n v="35"/>
    <b v="1"/>
    <s v="theater/plays"/>
    <n v="1"/>
    <n v="28.571428571428573"/>
    <s v="theater"/>
    <s v="plays"/>
    <x v="2821"/>
  </r>
  <r>
    <x v="0"/>
    <s v="US"/>
    <s v="USD"/>
    <n v="1427469892"/>
    <n v="1424881492"/>
    <b v="0"/>
    <n v="94"/>
    <b v="1"/>
    <s v="theater/plays"/>
    <n v="1"/>
    <n v="63.829787234042556"/>
    <s v="theater"/>
    <s v="plays"/>
    <x v="2822"/>
  </r>
  <r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</r>
  <r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</r>
  <r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</r>
  <r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</r>
  <r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</r>
  <r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</r>
  <r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</r>
  <r>
    <x v="0"/>
    <s v="US"/>
    <s v="USD"/>
    <n v="1399867140"/>
    <n v="1398802148"/>
    <b v="0"/>
    <n v="11"/>
    <b v="1"/>
    <s v="theater/plays"/>
    <n v="1"/>
    <n v="272.72727272727275"/>
    <s v="theater"/>
    <s v="plays"/>
    <x v="2830"/>
  </r>
  <r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</r>
  <r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</r>
  <r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</r>
  <r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</r>
  <r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</r>
  <r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</r>
  <r>
    <x v="0"/>
    <s v="CA"/>
    <s v="CAD"/>
    <n v="1449701284"/>
    <n v="1446241684"/>
    <b v="0"/>
    <n v="21"/>
    <b v="1"/>
    <s v="theater/plays"/>
    <n v="1"/>
    <n v="40.476190476190474"/>
    <s v="theater"/>
    <s v="plays"/>
    <x v="2837"/>
  </r>
  <r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</r>
  <r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</r>
  <r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</r>
  <r>
    <x v="2"/>
    <s v="GB"/>
    <s v="GBP"/>
    <n v="1450032297"/>
    <n v="1444844697"/>
    <b v="0"/>
    <n v="1"/>
    <b v="0"/>
    <s v="theater/plays"/>
    <n v="0.01"/>
    <n v="10"/>
    <s v="theater"/>
    <s v="plays"/>
    <x v="2841"/>
  </r>
  <r>
    <x v="2"/>
    <s v="GB"/>
    <s v="GBP"/>
    <n v="1403348400"/>
    <n v="1401058295"/>
    <b v="0"/>
    <n v="0"/>
    <b v="0"/>
    <s v="theater/plays"/>
    <n v="0"/>
    <e v="#DIV/0!"/>
    <s v="theater"/>
    <s v="plays"/>
    <x v="2842"/>
  </r>
  <r>
    <x v="2"/>
    <s v="US"/>
    <s v="USD"/>
    <n v="1465790400"/>
    <n v="1462210950"/>
    <b v="0"/>
    <n v="0"/>
    <b v="0"/>
    <s v="theater/plays"/>
    <n v="0"/>
    <e v="#DIV/0!"/>
    <s v="theater"/>
    <s v="plays"/>
    <x v="2843"/>
  </r>
  <r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</r>
  <r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</r>
  <r>
    <x v="2"/>
    <s v="US"/>
    <s v="USD"/>
    <n v="1432917394"/>
    <n v="1429029394"/>
    <b v="0"/>
    <n v="0"/>
    <b v="0"/>
    <s v="theater/plays"/>
    <n v="0"/>
    <e v="#DIV/0!"/>
    <s v="theater"/>
    <s v="plays"/>
    <x v="2846"/>
  </r>
  <r>
    <x v="2"/>
    <s v="US"/>
    <s v="USD"/>
    <n v="1464031265"/>
    <n v="1458847265"/>
    <b v="0"/>
    <n v="0"/>
    <b v="0"/>
    <s v="theater/plays"/>
    <n v="0"/>
    <e v="#DIV/0!"/>
    <s v="theater"/>
    <s v="plays"/>
    <x v="2847"/>
  </r>
  <r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</r>
  <r>
    <x v="2"/>
    <s v="GB"/>
    <s v="GBP"/>
    <n v="1461406600"/>
    <n v="1458814600"/>
    <b v="0"/>
    <n v="1"/>
    <b v="0"/>
    <s v="theater/plays"/>
    <n v="0.01"/>
    <n v="5"/>
    <s v="theater"/>
    <s v="plays"/>
    <x v="2849"/>
  </r>
  <r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</r>
  <r>
    <x v="2"/>
    <s v="IE"/>
    <s v="EUR"/>
    <n v="1454109420"/>
    <n v="1453334629"/>
    <b v="0"/>
    <n v="0"/>
    <b v="0"/>
    <s v="theater/plays"/>
    <n v="0"/>
    <e v="#DIV/0!"/>
    <s v="theater"/>
    <s v="plays"/>
    <x v="2851"/>
  </r>
  <r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</r>
  <r>
    <x v="2"/>
    <s v="CA"/>
    <s v="CAD"/>
    <n v="1410669297"/>
    <n v="1405485297"/>
    <b v="0"/>
    <n v="0"/>
    <b v="0"/>
    <s v="theater/plays"/>
    <n v="0"/>
    <e v="#DIV/0!"/>
    <s v="theater"/>
    <s v="plays"/>
    <x v="2853"/>
  </r>
  <r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</r>
  <r>
    <x v="2"/>
    <s v="US"/>
    <s v="USD"/>
    <n v="1454110440"/>
    <n v="1451607071"/>
    <b v="0"/>
    <n v="5"/>
    <b v="0"/>
    <s v="theater/plays"/>
    <n v="0.5"/>
    <n v="60"/>
    <s v="theater"/>
    <s v="plays"/>
    <x v="2855"/>
  </r>
  <r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</r>
  <r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</r>
  <r>
    <x v="2"/>
    <s v="NL"/>
    <s v="EUR"/>
    <n v="1417778880"/>
    <n v="1415711095"/>
    <b v="0"/>
    <n v="0"/>
    <b v="0"/>
    <s v="theater/plays"/>
    <n v="0"/>
    <e v="#DIV/0!"/>
    <s v="theater"/>
    <s v="plays"/>
    <x v="2858"/>
  </r>
  <r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</r>
  <r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</r>
  <r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</r>
  <r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</r>
  <r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</r>
  <r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</r>
  <r>
    <x v="2"/>
    <s v="US"/>
    <s v="USD"/>
    <n v="1420512259"/>
    <n v="1415328259"/>
    <b v="0"/>
    <n v="0"/>
    <b v="0"/>
    <s v="theater/plays"/>
    <n v="0"/>
    <e v="#DIV/0!"/>
    <s v="theater"/>
    <s v="plays"/>
    <x v="2865"/>
  </r>
  <r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</r>
  <r>
    <x v="2"/>
    <s v="US"/>
    <s v="USD"/>
    <n v="1467604800"/>
    <n v="1465533672"/>
    <b v="0"/>
    <n v="10"/>
    <b v="0"/>
    <s v="theater/plays"/>
    <n v="0.2016"/>
    <n v="50.4"/>
    <s v="theater"/>
    <s v="plays"/>
    <x v="2867"/>
  </r>
  <r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</r>
  <r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</r>
  <r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</r>
  <r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</r>
  <r>
    <x v="2"/>
    <s v="US"/>
    <s v="USD"/>
    <n v="1434768438"/>
    <n v="1429584438"/>
    <b v="0"/>
    <n v="0"/>
    <b v="0"/>
    <s v="theater/plays"/>
    <n v="0"/>
    <e v="#DIV/0!"/>
    <s v="theater"/>
    <s v="plays"/>
    <x v="2872"/>
  </r>
  <r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</r>
  <r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</r>
  <r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</r>
  <r>
    <x v="2"/>
    <s v="US"/>
    <s v="USD"/>
    <n v="1437069079"/>
    <n v="1434477079"/>
    <b v="0"/>
    <n v="0"/>
    <b v="0"/>
    <s v="theater/plays"/>
    <n v="0"/>
    <e v="#DIV/0!"/>
    <s v="theater"/>
    <s v="plays"/>
    <x v="2876"/>
  </r>
  <r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</r>
  <r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</r>
  <r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</r>
  <r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</r>
  <r>
    <x v="2"/>
    <s v="US"/>
    <s v="USD"/>
    <n v="1417620036"/>
    <n v="1412432436"/>
    <b v="0"/>
    <n v="0"/>
    <b v="0"/>
    <s v="theater/plays"/>
    <n v="0"/>
    <e v="#DIV/0!"/>
    <s v="theater"/>
    <s v="plays"/>
    <x v="2881"/>
  </r>
  <r>
    <x v="2"/>
    <s v="US"/>
    <s v="USD"/>
    <n v="1462112318"/>
    <n v="1459520318"/>
    <b v="0"/>
    <n v="4"/>
    <b v="0"/>
    <s v="theater/plays"/>
    <n v="0.33600000000000002"/>
    <n v="63"/>
    <s v="theater"/>
    <s v="plays"/>
    <x v="2882"/>
  </r>
  <r>
    <x v="2"/>
    <s v="US"/>
    <s v="USD"/>
    <n v="1454734740"/>
    <n v="1451684437"/>
    <b v="0"/>
    <n v="5"/>
    <b v="0"/>
    <s v="theater/plays"/>
    <n v="0.1908"/>
    <n v="381.6"/>
    <s v="theater"/>
    <s v="plays"/>
    <x v="2883"/>
  </r>
  <r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</r>
  <r>
    <x v="2"/>
    <s v="US"/>
    <s v="USD"/>
    <n v="1426294201"/>
    <n v="1423705801"/>
    <b v="0"/>
    <n v="5"/>
    <b v="0"/>
    <s v="theater/plays"/>
    <n v="0.32500000000000001"/>
    <n v="26"/>
    <s v="theater"/>
    <s v="plays"/>
    <x v="2885"/>
  </r>
  <r>
    <x v="2"/>
    <s v="US"/>
    <s v="USD"/>
    <n v="1442635140"/>
    <n v="1442243484"/>
    <b v="0"/>
    <n v="1"/>
    <b v="0"/>
    <s v="theater/plays"/>
    <n v="0.05"/>
    <n v="10"/>
    <s v="theater"/>
    <s v="plays"/>
    <x v="2886"/>
  </r>
  <r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</r>
  <r>
    <x v="2"/>
    <s v="US"/>
    <s v="USD"/>
    <n v="1413608340"/>
    <n v="1412945440"/>
    <b v="0"/>
    <n v="0"/>
    <b v="0"/>
    <s v="theater/plays"/>
    <n v="0"/>
    <e v="#DIV/0!"/>
    <s v="theater"/>
    <s v="plays"/>
    <x v="2888"/>
  </r>
  <r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</r>
  <r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</r>
  <r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</r>
  <r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</r>
  <r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</r>
  <r>
    <x v="2"/>
    <s v="US"/>
    <s v="USD"/>
    <n v="1428100815"/>
    <n v="1422920415"/>
    <b v="0"/>
    <n v="0"/>
    <b v="0"/>
    <s v="theater/plays"/>
    <n v="0"/>
    <e v="#DIV/0!"/>
    <s v="theater"/>
    <s v="plays"/>
    <x v="2894"/>
  </r>
  <r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</r>
  <r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</r>
  <r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</r>
  <r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</r>
  <r>
    <x v="2"/>
    <s v="US"/>
    <s v="USD"/>
    <n v="1469325158"/>
    <n v="1464141158"/>
    <b v="0"/>
    <n v="0"/>
    <b v="0"/>
    <s v="theater/plays"/>
    <n v="0"/>
    <e v="#DIV/0!"/>
    <s v="theater"/>
    <s v="plays"/>
    <x v="2899"/>
  </r>
  <r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</r>
  <r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</r>
  <r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</r>
  <r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</r>
  <r>
    <x v="2"/>
    <s v="GB"/>
    <s v="GBP"/>
    <n v="1415534400"/>
    <n v="1414538031"/>
    <b v="0"/>
    <n v="4"/>
    <b v="0"/>
    <s v="theater/plays"/>
    <n v="0.05"/>
    <n v="18.75"/>
    <s v="theater"/>
    <s v="plays"/>
    <x v="2904"/>
  </r>
  <r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</r>
  <r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</r>
  <r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</r>
  <r>
    <x v="2"/>
    <s v="US"/>
    <s v="USD"/>
    <n v="1465407219"/>
    <n v="1462815219"/>
    <b v="0"/>
    <n v="5"/>
    <b v="0"/>
    <s v="theater/plays"/>
    <n v="2.75E-2"/>
    <n v="52.8"/>
    <s v="theater"/>
    <s v="plays"/>
    <x v="2908"/>
  </r>
  <r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</r>
  <r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</r>
  <r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</r>
  <r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</r>
  <r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</r>
  <r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</r>
  <r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</r>
  <r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</r>
  <r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</r>
  <r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</r>
  <r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</r>
  <r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</r>
  <r>
    <x v="0"/>
    <s v="US"/>
    <s v="USD"/>
    <n v="1411679804"/>
    <n v="1409087804"/>
    <b v="0"/>
    <n v="3"/>
    <b v="1"/>
    <s v="theater/musical"/>
    <n v="1.29"/>
    <n v="43"/>
    <s v="theater"/>
    <s v="musical"/>
    <x v="2921"/>
  </r>
  <r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</r>
  <r>
    <x v="0"/>
    <s v="US"/>
    <s v="USD"/>
    <n v="1422068400"/>
    <n v="1420774779"/>
    <b v="0"/>
    <n v="10"/>
    <b v="1"/>
    <s v="theater/musical"/>
    <n v="1"/>
    <n v="30"/>
    <s v="theater"/>
    <s v="musical"/>
    <x v="2923"/>
  </r>
  <r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</r>
  <r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</r>
  <r>
    <x v="0"/>
    <s v="US"/>
    <s v="USD"/>
    <n v="1424715779"/>
    <n v="1423506179"/>
    <b v="0"/>
    <n v="50"/>
    <b v="1"/>
    <s v="theater/musical"/>
    <n v="1.25"/>
    <n v="75"/>
    <s v="theater"/>
    <s v="musical"/>
    <x v="2926"/>
  </r>
  <r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</r>
  <r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</r>
  <r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</r>
  <r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</r>
  <r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</r>
  <r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</r>
  <r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</r>
  <r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</r>
  <r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</r>
  <r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</r>
  <r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</r>
  <r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</r>
  <r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</r>
  <r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</r>
  <r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</r>
  <r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</r>
  <r>
    <x v="2"/>
    <s v="US"/>
    <s v="USD"/>
    <n v="1428894380"/>
    <n v="1426302380"/>
    <b v="0"/>
    <n v="0"/>
    <b v="0"/>
    <s v="theater/spaces"/>
    <n v="0"/>
    <e v="#DIV/0!"/>
    <s v="theater"/>
    <s v="spaces"/>
    <x v="2943"/>
  </r>
  <r>
    <x v="2"/>
    <s v="US"/>
    <s v="USD"/>
    <n v="1433714198"/>
    <n v="1431122198"/>
    <b v="0"/>
    <n v="1"/>
    <b v="0"/>
    <s v="theater/spaces"/>
    <n v="0.01"/>
    <n v="100"/>
    <s v="theater"/>
    <s v="spaces"/>
    <x v="2944"/>
  </r>
  <r>
    <x v="2"/>
    <s v="US"/>
    <s v="USD"/>
    <n v="1432437660"/>
    <n v="1429845660"/>
    <b v="0"/>
    <n v="0"/>
    <b v="0"/>
    <s v="theater/spaces"/>
    <n v="0"/>
    <e v="#DIV/0!"/>
    <s v="theater"/>
    <s v="spaces"/>
    <x v="2945"/>
  </r>
  <r>
    <x v="2"/>
    <s v="GB"/>
    <s v="GBP"/>
    <n v="1471265092"/>
    <n v="1468673092"/>
    <b v="0"/>
    <n v="2"/>
    <b v="0"/>
    <s v="theater/spaces"/>
    <n v="1E-3"/>
    <n v="1"/>
    <s v="theater"/>
    <s v="spaces"/>
    <x v="2946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</r>
  <r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</r>
  <r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</r>
  <r>
    <x v="2"/>
    <s v="US"/>
    <s v="USD"/>
    <n v="1453538752"/>
    <n v="1450946752"/>
    <b v="0"/>
    <n v="0"/>
    <b v="0"/>
    <s v="theater/spaces"/>
    <n v="0"/>
    <e v="#DIV/0!"/>
    <s v="theater"/>
    <s v="spaces"/>
    <x v="2950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</r>
  <r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</r>
  <r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</r>
  <r>
    <x v="1"/>
    <s v="US"/>
    <s v="USD"/>
    <n v="1489669203"/>
    <n v="1487944803"/>
    <b v="0"/>
    <n v="0"/>
    <b v="0"/>
    <s v="theater/spaces"/>
    <n v="0"/>
    <e v="#DIV/0!"/>
    <s v="theater"/>
    <s v="spaces"/>
    <x v="2954"/>
  </r>
  <r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</r>
  <r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</r>
  <r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</r>
  <r>
    <x v="1"/>
    <s v="US"/>
    <s v="USD"/>
    <n v="1462729317"/>
    <n v="1457548917"/>
    <b v="0"/>
    <n v="0"/>
    <b v="0"/>
    <s v="theater/spaces"/>
    <n v="0"/>
    <e v="#DIV/0!"/>
    <s v="theater"/>
    <s v="spaces"/>
    <x v="2958"/>
  </r>
  <r>
    <x v="1"/>
    <s v="GB"/>
    <s v="GBP"/>
    <n v="1465258325"/>
    <n v="1462666325"/>
    <b v="0"/>
    <n v="0"/>
    <b v="0"/>
    <s v="theater/spaces"/>
    <n v="0"/>
    <e v="#DIV/0!"/>
    <s v="theater"/>
    <s v="spaces"/>
    <x v="2959"/>
  </r>
  <r>
    <x v="1"/>
    <s v="US"/>
    <s v="USD"/>
    <n v="1410459023"/>
    <n v="1407867023"/>
    <b v="0"/>
    <n v="0"/>
    <b v="0"/>
    <s v="theater/spaces"/>
    <n v="0"/>
    <e v="#DIV/0!"/>
    <s v="theater"/>
    <s v="spaces"/>
    <x v="2960"/>
  </r>
  <r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</r>
  <r>
    <x v="0"/>
    <s v="US"/>
    <s v="USD"/>
    <n v="1425193140"/>
    <n v="1422769906"/>
    <b v="0"/>
    <n v="20"/>
    <b v="1"/>
    <s v="theater/plays"/>
    <n v="1.218"/>
    <n v="60.9"/>
    <s v="theater"/>
    <s v="plays"/>
    <x v="2962"/>
  </r>
  <r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</r>
  <r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</r>
  <r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</r>
  <r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</r>
  <r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</r>
  <r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</r>
  <r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</r>
  <r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</r>
  <r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</r>
  <r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</r>
  <r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</r>
  <r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</r>
  <r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</r>
  <r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</r>
  <r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</r>
  <r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</r>
  <r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</r>
  <r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</r>
  <r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</r>
  <r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</r>
  <r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</r>
  <r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</r>
  <r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</r>
  <r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</r>
  <r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</r>
  <r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</r>
  <r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</r>
  <r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</r>
  <r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</r>
  <r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</r>
  <r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</r>
  <r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</r>
  <r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</r>
  <r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</r>
  <r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</r>
  <r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</r>
  <r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</r>
  <r>
    <x v="0"/>
    <s v="US"/>
    <s v="USD"/>
    <n v="1485885600"/>
    <n v="1484682670"/>
    <b v="0"/>
    <n v="8"/>
    <b v="1"/>
    <s v="theater/spaces"/>
    <n v="1"/>
    <n v="62.5"/>
    <s v="theater"/>
    <s v="spaces"/>
    <x v="3000"/>
  </r>
  <r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</r>
  <r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</r>
  <r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</r>
  <r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</r>
  <r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</r>
  <r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</r>
  <r>
    <x v="0"/>
    <s v="US"/>
    <s v="USD"/>
    <n v="1429938683"/>
    <n v="1428124283"/>
    <b v="0"/>
    <n v="20"/>
    <b v="1"/>
    <s v="theater/spaces"/>
    <n v="1.8"/>
    <n v="54"/>
    <s v="theater"/>
    <s v="spaces"/>
    <x v="3007"/>
  </r>
  <r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</r>
  <r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</r>
  <r>
    <x v="0"/>
    <s v="US"/>
    <s v="USD"/>
    <n v="1424548719"/>
    <n v="1419364719"/>
    <b v="0"/>
    <n v="15"/>
    <b v="1"/>
    <s v="theater/spaces"/>
    <n v="1.58"/>
    <n v="158"/>
    <s v="theater"/>
    <s v="spaces"/>
    <x v="3010"/>
  </r>
  <r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</r>
  <r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</r>
  <r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</r>
  <r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</r>
  <r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</r>
  <r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</r>
  <r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</r>
  <r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</r>
  <r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</r>
  <r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</r>
  <r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</r>
  <r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</r>
  <r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</r>
  <r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</r>
  <r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</r>
  <r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</r>
  <r>
    <x v="0"/>
    <s v="US"/>
    <s v="USD"/>
    <n v="1426866851"/>
    <n v="1424278451"/>
    <b v="0"/>
    <n v="320"/>
    <b v="1"/>
    <s v="theater/spaces"/>
    <n v="1.3144"/>
    <n v="164.3"/>
    <s v="theater"/>
    <s v="spaces"/>
    <x v="3027"/>
  </r>
  <r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</r>
  <r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</r>
  <r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</r>
  <r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</r>
  <r>
    <x v="0"/>
    <s v="US"/>
    <s v="USD"/>
    <n v="1441933459"/>
    <n v="1439341459"/>
    <b v="0"/>
    <n v="25"/>
    <b v="1"/>
    <s v="theater/spaces"/>
    <n v="1.272"/>
    <n v="50.88"/>
    <s v="theater"/>
    <s v="spaces"/>
    <x v="3032"/>
  </r>
  <r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</r>
  <r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</r>
  <r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</r>
  <r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</r>
  <r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</r>
  <r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</r>
  <r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</r>
  <r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</r>
  <r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</r>
  <r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</r>
  <r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</r>
  <r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</r>
  <r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</r>
  <r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</r>
  <r>
    <x v="0"/>
    <s v="US"/>
    <s v="USD"/>
    <n v="1461762960"/>
    <n v="1457999054"/>
    <b v="0"/>
    <n v="20"/>
    <b v="1"/>
    <s v="theater/spaces"/>
    <n v="1.49"/>
    <n v="37.25"/>
    <s v="theater"/>
    <s v="spaces"/>
    <x v="3047"/>
  </r>
  <r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</r>
  <r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</r>
  <r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</r>
  <r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</r>
  <r>
    <x v="2"/>
    <s v="US"/>
    <s v="USD"/>
    <n v="1432828740"/>
    <n v="1430237094"/>
    <b v="0"/>
    <n v="2"/>
    <b v="0"/>
    <s v="theater/spaces"/>
    <n v="1.5E-3"/>
    <n v="37.5"/>
    <s v="theater"/>
    <s v="spaces"/>
    <x v="3052"/>
  </r>
  <r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</r>
  <r>
    <x v="2"/>
    <s v="US"/>
    <s v="USD"/>
    <n v="1425258240"/>
    <n v="1422043154"/>
    <b v="0"/>
    <n v="0"/>
    <b v="0"/>
    <s v="theater/spaces"/>
    <n v="0"/>
    <e v="#DIV/0!"/>
    <s v="theater"/>
    <s v="spaces"/>
    <x v="3054"/>
  </r>
  <r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</r>
  <r>
    <x v="2"/>
    <s v="US"/>
    <s v="USD"/>
    <n v="1412003784"/>
    <n v="1406819784"/>
    <b v="0"/>
    <n v="0"/>
    <b v="0"/>
    <s v="theater/spaces"/>
    <n v="0"/>
    <e v="#DIV/0!"/>
    <s v="theater"/>
    <s v="spaces"/>
    <x v="3056"/>
  </r>
  <r>
    <x v="2"/>
    <s v="GB"/>
    <s v="GBP"/>
    <n v="1459694211"/>
    <n v="1457105811"/>
    <b v="0"/>
    <n v="0"/>
    <b v="0"/>
    <s v="theater/spaces"/>
    <n v="0"/>
    <e v="#DIV/0!"/>
    <s v="theater"/>
    <s v="spaces"/>
    <x v="3057"/>
  </r>
  <r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</r>
  <r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</r>
  <r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</r>
  <r>
    <x v="2"/>
    <s v="US"/>
    <s v="USD"/>
    <n v="1407955748"/>
    <n v="1405363748"/>
    <b v="0"/>
    <n v="0"/>
    <b v="0"/>
    <s v="theater/spaces"/>
    <n v="0"/>
    <e v="#DIV/0!"/>
    <s v="theater"/>
    <s v="spaces"/>
    <x v="3061"/>
  </r>
  <r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</r>
  <r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</r>
  <r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</r>
  <r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</r>
  <r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</r>
  <r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</r>
  <r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</r>
  <r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</r>
  <r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</r>
  <r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</r>
  <r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</r>
  <r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</r>
  <r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</r>
  <r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</r>
  <r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</r>
  <r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</r>
  <r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</r>
  <r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</r>
  <r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</r>
  <r>
    <x v="2"/>
    <s v="US"/>
    <s v="USD"/>
    <n v="1447628946"/>
    <n v="1445033346"/>
    <b v="0"/>
    <n v="0"/>
    <b v="0"/>
    <s v="theater/spaces"/>
    <n v="0"/>
    <e v="#DIV/0!"/>
    <s v="theater"/>
    <s v="spaces"/>
    <x v="3082"/>
  </r>
  <r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</r>
  <r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</r>
  <r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</r>
  <r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</r>
  <r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</r>
  <r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</r>
  <r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</r>
  <r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</r>
  <r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</r>
  <r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</r>
  <r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</r>
  <r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</r>
  <r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</r>
  <r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</r>
  <r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</r>
  <r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</r>
  <r>
    <x v="2"/>
    <s v="FR"/>
    <s v="EUR"/>
    <n v="1437033360"/>
    <n v="1434445937"/>
    <b v="0"/>
    <n v="12"/>
    <b v="0"/>
    <s v="theater/spaces"/>
    <n v="0.12"/>
    <n v="25"/>
    <s v="theater"/>
    <s v="spaces"/>
    <x v="3101"/>
  </r>
  <r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</r>
  <r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</r>
  <r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</r>
  <r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</r>
  <r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</r>
  <r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</r>
  <r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</r>
  <r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</r>
  <r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</r>
  <r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</r>
  <r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</r>
  <r>
    <x v="2"/>
    <s v="US"/>
    <s v="USD"/>
    <n v="1411312250"/>
    <n v="1406128250"/>
    <b v="0"/>
    <n v="0"/>
    <b v="0"/>
    <s v="theater/spaces"/>
    <n v="0"/>
    <e v="#DIV/0!"/>
    <s v="theater"/>
    <s v="spaces"/>
    <x v="3114"/>
  </r>
  <r>
    <x v="2"/>
    <s v="SE"/>
    <s v="SEK"/>
    <n v="1465123427"/>
    <n v="1462531427"/>
    <b v="0"/>
    <n v="1"/>
    <b v="0"/>
    <s v="theater/spaces"/>
    <n v="0.03"/>
    <n v="300"/>
    <s v="theater"/>
    <s v="spaces"/>
    <x v="3115"/>
  </r>
  <r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</r>
  <r>
    <x v="2"/>
    <s v="GB"/>
    <s v="GBP"/>
    <n v="1464354720"/>
    <n v="1463648360"/>
    <b v="0"/>
    <n v="1"/>
    <b v="0"/>
    <s v="theater/spaces"/>
    <n v="1E-3"/>
    <n v="1"/>
    <s v="theater"/>
    <s v="spaces"/>
    <x v="3117"/>
  </r>
  <r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</r>
  <r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</r>
  <r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</r>
  <r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</r>
  <r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</r>
  <r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</r>
  <r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</r>
  <r>
    <x v="1"/>
    <s v="US"/>
    <s v="USD"/>
    <n v="1452142672"/>
    <n v="1449550672"/>
    <b v="0"/>
    <n v="0"/>
    <b v="0"/>
    <s v="theater/spaces"/>
    <n v="0"/>
    <e v="#DIV/0!"/>
    <s v="theater"/>
    <s v="spaces"/>
    <x v="3125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</r>
  <r>
    <x v="1"/>
    <s v="US"/>
    <s v="USD"/>
    <n v="1425242029"/>
    <n v="1422650029"/>
    <b v="0"/>
    <n v="0"/>
    <b v="0"/>
    <s v="theater/spaces"/>
    <n v="0"/>
    <e v="#DIV/0!"/>
    <s v="theater"/>
    <s v="spaces"/>
    <x v="3127"/>
  </r>
  <r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</r>
  <r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</r>
  <r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</r>
  <r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</r>
  <r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</r>
  <r>
    <x v="3"/>
    <s v="GB"/>
    <s v="GBP"/>
    <n v="1490358834"/>
    <n v="1487770434"/>
    <b v="0"/>
    <n v="16"/>
    <b v="0"/>
    <s v="theater/plays"/>
    <n v="1.08"/>
    <n v="33.75"/>
    <s v="theater"/>
    <s v="plays"/>
    <x v="3133"/>
  </r>
  <r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</r>
  <r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</r>
  <r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</r>
  <r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</r>
  <r>
    <x v="3"/>
    <s v="GB"/>
    <s v="GBP"/>
    <n v="1491233407"/>
    <n v="1489591807"/>
    <b v="0"/>
    <n v="0"/>
    <b v="0"/>
    <s v="theater/plays"/>
    <n v="0"/>
    <e v="#DIV/0!"/>
    <s v="theater"/>
    <s v="plays"/>
    <x v="3138"/>
  </r>
  <r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</r>
  <r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</r>
  <r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</r>
  <r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</r>
  <r>
    <x v="3"/>
    <s v="GB"/>
    <s v="GBP"/>
    <n v="1491726956"/>
    <n v="1489480556"/>
    <b v="0"/>
    <n v="0"/>
    <b v="0"/>
    <s v="theater/plays"/>
    <n v="0"/>
    <e v="#DIV/0!"/>
    <s v="theater"/>
    <s v="plays"/>
    <x v="3143"/>
  </r>
  <r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</r>
  <r>
    <x v="3"/>
    <s v="US"/>
    <s v="USD"/>
    <n v="1490659134"/>
    <n v="1485478734"/>
    <b v="0"/>
    <n v="0"/>
    <b v="0"/>
    <s v="theater/plays"/>
    <n v="0"/>
    <e v="#DIV/0!"/>
    <s v="theater"/>
    <s v="plays"/>
    <x v="3145"/>
  </r>
  <r>
    <x v="3"/>
    <s v="MX"/>
    <s v="MXN"/>
    <n v="1492356166"/>
    <n v="1488471766"/>
    <b v="0"/>
    <n v="12"/>
    <b v="0"/>
    <s v="theater/plays"/>
    <n v="0.105"/>
    <n v="437.5"/>
    <s v="theater"/>
    <s v="plays"/>
    <x v="3146"/>
  </r>
  <r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</r>
  <r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</r>
  <r>
    <x v="0"/>
    <s v="US"/>
    <s v="USD"/>
    <n v="1354845600"/>
    <n v="1352766300"/>
    <b v="1"/>
    <n v="25"/>
    <b v="1"/>
    <s v="theater/plays"/>
    <n v="1.04"/>
    <n v="52"/>
    <s v="theater"/>
    <s v="plays"/>
    <x v="3149"/>
  </r>
  <r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</r>
  <r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</r>
  <r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</r>
  <r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</r>
  <r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</r>
  <r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</r>
  <r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</r>
  <r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</r>
  <r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</r>
  <r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</r>
  <r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</r>
  <r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</r>
  <r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</r>
  <r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</r>
  <r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</r>
  <r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</r>
  <r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</r>
  <r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</r>
  <r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</r>
  <r>
    <x v="0"/>
    <s v="US"/>
    <s v="USD"/>
    <n v="1386910740"/>
    <n v="1384364561"/>
    <b v="1"/>
    <n v="82"/>
    <b v="1"/>
    <s v="theater/plays"/>
    <n v="1.030125"/>
    <n v="100.5"/>
    <s v="theater"/>
    <s v="plays"/>
    <x v="3169"/>
  </r>
  <r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</r>
  <r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</r>
  <r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</r>
  <r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</r>
  <r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</r>
  <r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</r>
  <r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</r>
  <r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</r>
  <r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</r>
  <r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</r>
  <r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</r>
  <r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</r>
  <r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</r>
  <r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</r>
  <r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</r>
  <r>
    <x v="0"/>
    <s v="GB"/>
    <s v="GBP"/>
    <n v="1405553241"/>
    <n v="1404948441"/>
    <b v="1"/>
    <n v="24"/>
    <b v="1"/>
    <s v="theater/plays"/>
    <n v="1"/>
    <n v="41.666666666666664"/>
    <s v="theater"/>
    <s v="plays"/>
    <x v="3185"/>
  </r>
  <r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</r>
  <r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</r>
  <r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</r>
  <r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</r>
  <r>
    <x v="2"/>
    <s v="CA"/>
    <s v="CAD"/>
    <n v="1481258275"/>
    <n v="1478662675"/>
    <b v="0"/>
    <n v="0"/>
    <b v="0"/>
    <s v="theater/musical"/>
    <n v="0"/>
    <e v="#DIV/0!"/>
    <s v="theater"/>
    <s v="musical"/>
    <x v="3190"/>
  </r>
  <r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</r>
  <r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</r>
  <r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</r>
  <r>
    <x v="2"/>
    <s v="US"/>
    <s v="USD"/>
    <n v="1437960598"/>
    <n v="1435368598"/>
    <b v="0"/>
    <n v="0"/>
    <b v="0"/>
    <s v="theater/musical"/>
    <n v="0"/>
    <e v="#DIV/0!"/>
    <s v="theater"/>
    <s v="musical"/>
    <x v="3194"/>
  </r>
  <r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</r>
  <r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</r>
  <r>
    <x v="2"/>
    <s v="NO"/>
    <s v="NOK"/>
    <n v="1423050618"/>
    <n v="1420458618"/>
    <b v="0"/>
    <n v="4"/>
    <b v="0"/>
    <s v="theater/musical"/>
    <n v="0.1145"/>
    <n v="286.25"/>
    <s v="theater"/>
    <s v="musical"/>
    <x v="3197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</r>
  <r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</r>
  <r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</r>
  <r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</r>
  <r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</r>
  <r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</r>
  <r>
    <x v="2"/>
    <s v="US"/>
    <s v="USD"/>
    <n v="1437149640"/>
    <n v="1434558479"/>
    <b v="0"/>
    <n v="0"/>
    <b v="0"/>
    <s v="theater/musical"/>
    <n v="0"/>
    <e v="#DIV/0!"/>
    <s v="theater"/>
    <s v="musical"/>
    <x v="3204"/>
  </r>
  <r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</r>
  <r>
    <x v="2"/>
    <s v="US"/>
    <s v="USD"/>
    <n v="1442644651"/>
    <n v="1440052651"/>
    <b v="0"/>
    <n v="0"/>
    <b v="0"/>
    <s v="theater/musical"/>
    <n v="0"/>
    <e v="#DIV/0!"/>
    <s v="theater"/>
    <s v="musical"/>
    <x v="3206"/>
  </r>
  <r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</r>
  <r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</r>
  <r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</r>
  <r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</r>
  <r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</r>
  <r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</r>
  <r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</r>
  <r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</r>
  <r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</r>
  <r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</r>
  <r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</r>
  <r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</r>
  <r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</r>
  <r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</r>
  <r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</r>
  <r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</r>
  <r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</r>
  <r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</r>
  <r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</r>
  <r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</r>
  <r>
    <x v="0"/>
    <s v="GB"/>
    <s v="GBP"/>
    <n v="1484687436"/>
    <n v="1482095436"/>
    <b v="0"/>
    <n v="30"/>
    <b v="1"/>
    <s v="theater/plays"/>
    <n v="1.25"/>
    <n v="50"/>
    <s v="theater"/>
    <s v="plays"/>
    <x v="3227"/>
  </r>
  <r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</r>
  <r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</r>
  <r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</r>
  <r>
    <x v="0"/>
    <s v="US"/>
    <s v="USD"/>
    <n v="1460846347"/>
    <n v="1458254347"/>
    <b v="0"/>
    <n v="28"/>
    <b v="1"/>
    <s v="theater/plays"/>
    <n v="1.61"/>
    <n v="57.5"/>
    <s v="theater"/>
    <s v="plays"/>
    <x v="3231"/>
  </r>
  <r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</r>
  <r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</r>
  <r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</r>
  <r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</r>
  <r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</r>
  <r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</r>
  <r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</r>
  <r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</r>
  <r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</r>
  <r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</r>
  <r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</r>
  <r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</r>
  <r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</r>
  <r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</r>
  <r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</r>
  <r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</r>
  <r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</r>
  <r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</r>
  <r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</r>
  <r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</r>
  <r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</r>
  <r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</r>
  <r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</r>
  <r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</r>
  <r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</r>
  <r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</r>
  <r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</r>
  <r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</r>
  <r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</r>
  <r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</r>
  <r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</r>
  <r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</r>
  <r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</r>
  <r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</r>
  <r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</r>
  <r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</r>
  <r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</r>
  <r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</r>
  <r>
    <x v="0"/>
    <s v="GB"/>
    <s v="GBP"/>
    <n v="1436705265"/>
    <n v="1434113265"/>
    <b v="1"/>
    <n v="30"/>
    <b v="1"/>
    <s v="theater/plays"/>
    <n v="1.0166666666666666"/>
    <n v="61"/>
    <s v="theater"/>
    <s v="plays"/>
    <x v="3270"/>
  </r>
  <r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</r>
  <r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</r>
  <r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</r>
  <r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</r>
  <r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</r>
  <r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</r>
  <r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</r>
  <r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</r>
  <r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</r>
  <r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</r>
  <r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</r>
  <r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</r>
  <r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</r>
  <r>
    <x v="0"/>
    <s v="US"/>
    <s v="USD"/>
    <n v="1454047140"/>
    <n v="1452546853"/>
    <b v="0"/>
    <n v="15"/>
    <b v="1"/>
    <s v="theater/plays"/>
    <n v="1.016"/>
    <n v="203.2"/>
    <s v="theater"/>
    <s v="plays"/>
    <x v="3284"/>
  </r>
  <r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</r>
  <r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</r>
  <r>
    <x v="0"/>
    <s v="CA"/>
    <s v="CAD"/>
    <n v="1448733628"/>
    <n v="1446573628"/>
    <b v="0"/>
    <n v="34"/>
    <b v="1"/>
    <s v="theater/plays"/>
    <n v="1"/>
    <n v="73.529411764705884"/>
    <s v="theater"/>
    <s v="plays"/>
    <x v="3287"/>
  </r>
  <r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</r>
  <r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</r>
  <r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</r>
  <r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</r>
  <r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</r>
  <r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</r>
  <r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</r>
  <r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</r>
  <r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</r>
  <r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</r>
  <r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</r>
  <r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</r>
  <r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</r>
  <r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</r>
  <r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</r>
  <r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</r>
  <r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</r>
  <r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</r>
  <r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</r>
  <r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</r>
  <r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</r>
  <r>
    <x v="0"/>
    <s v="GB"/>
    <s v="GBP"/>
    <n v="1476632178"/>
    <n v="1473953778"/>
    <b v="0"/>
    <n v="31"/>
    <b v="1"/>
    <s v="theater/plays"/>
    <n v="1.5942857142857143"/>
    <n v="18"/>
    <s v="theater"/>
    <s v="plays"/>
    <x v="3309"/>
  </r>
  <r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</r>
  <r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</r>
  <r>
    <x v="0"/>
    <s v="US"/>
    <s v="USD"/>
    <n v="1478901600"/>
    <n v="1477077946"/>
    <b v="0"/>
    <n v="41"/>
    <b v="1"/>
    <s v="theater/plays"/>
    <n v="1.0004"/>
    <n v="61"/>
    <s v="theater"/>
    <s v="plays"/>
    <x v="3312"/>
  </r>
  <r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</r>
  <r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</r>
  <r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</r>
  <r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</r>
  <r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</r>
  <r>
    <x v="0"/>
    <s v="CA"/>
    <s v="CAD"/>
    <n v="1460341800"/>
    <n v="1456902893"/>
    <b v="0"/>
    <n v="32"/>
    <b v="1"/>
    <s v="theater/plays"/>
    <n v="1.256"/>
    <n v="78.5"/>
    <s v="theater"/>
    <s v="plays"/>
    <x v="3318"/>
  </r>
  <r>
    <x v="0"/>
    <s v="GB"/>
    <s v="GBP"/>
    <n v="1422712986"/>
    <n v="1418824986"/>
    <b v="0"/>
    <n v="16"/>
    <b v="1"/>
    <s v="theater/plays"/>
    <n v="1.08"/>
    <n v="33.75"/>
    <s v="theater"/>
    <s v="plays"/>
    <x v="3319"/>
  </r>
  <r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</r>
  <r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</r>
  <r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</r>
  <r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</r>
  <r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</r>
  <r>
    <x v="0"/>
    <s v="GB"/>
    <s v="GBP"/>
    <n v="1428256277"/>
    <n v="1425235877"/>
    <b v="0"/>
    <n v="15"/>
    <b v="1"/>
    <s v="theater/plays"/>
    <n v="1.125"/>
    <n v="30"/>
    <s v="theater"/>
    <s v="plays"/>
    <x v="3325"/>
  </r>
  <r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</r>
  <r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</r>
  <r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</r>
  <r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</r>
  <r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</r>
  <r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</r>
  <r>
    <x v="0"/>
    <s v="US"/>
    <s v="USD"/>
    <n v="1405802330"/>
    <n v="1403210330"/>
    <b v="0"/>
    <n v="83"/>
    <b v="1"/>
    <s v="theater/plays"/>
    <n v="1"/>
    <n v="72.289156626506028"/>
    <s v="theater"/>
    <s v="plays"/>
    <x v="3332"/>
  </r>
  <r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</r>
  <r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</r>
  <r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</r>
  <r>
    <x v="0"/>
    <s v="GB"/>
    <s v="GBP"/>
    <n v="1459845246"/>
    <n v="1457429646"/>
    <b v="0"/>
    <n v="9"/>
    <b v="1"/>
    <s v="theater/plays"/>
    <n v="1"/>
    <n v="27.777777777777779"/>
    <s v="theater"/>
    <s v="plays"/>
    <x v="3336"/>
  </r>
  <r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</r>
  <r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</r>
  <r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</r>
  <r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</r>
  <r>
    <x v="0"/>
    <s v="GB"/>
    <s v="GBP"/>
    <n v="1465750800"/>
    <n v="1463771421"/>
    <b v="0"/>
    <n v="28"/>
    <b v="1"/>
    <s v="theater/plays"/>
    <n v="1"/>
    <n v="119.64285714285714"/>
    <s v="theater"/>
    <s v="plays"/>
    <x v="3341"/>
  </r>
  <r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</r>
  <r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</r>
  <r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</r>
  <r>
    <x v="0"/>
    <s v="US"/>
    <s v="USD"/>
    <n v="1429317420"/>
    <n v="1424226768"/>
    <b v="0"/>
    <n v="13"/>
    <b v="1"/>
    <s v="theater/plays"/>
    <n v="1.3"/>
    <n v="50"/>
    <s v="theater"/>
    <s v="plays"/>
    <x v="3345"/>
  </r>
  <r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</r>
  <r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</r>
  <r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</r>
  <r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</r>
  <r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</r>
  <r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</r>
  <r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</r>
  <r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</r>
  <r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</r>
  <r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</r>
  <r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</r>
  <r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</r>
  <r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</r>
  <r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</r>
  <r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</r>
  <r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</r>
  <r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</r>
  <r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</r>
  <r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</r>
  <r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</r>
  <r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</r>
  <r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</r>
  <r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</r>
  <r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</r>
  <r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</r>
  <r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</r>
  <r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</r>
  <r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</r>
  <r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</r>
  <r>
    <x v="0"/>
    <s v="GB"/>
    <s v="GBP"/>
    <n v="1400423973"/>
    <n v="1399387173"/>
    <b v="0"/>
    <n v="17"/>
    <b v="1"/>
    <s v="theater/plays"/>
    <n v="1"/>
    <n v="176.47058823529412"/>
    <s v="theater"/>
    <s v="plays"/>
    <x v="3375"/>
  </r>
  <r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</r>
  <r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</r>
  <r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</r>
  <r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</r>
  <r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</r>
  <r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</r>
  <r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</r>
  <r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</r>
  <r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</r>
  <r>
    <x v="0"/>
    <s v="US"/>
    <s v="USD"/>
    <n v="1418244552"/>
    <n v="1415652552"/>
    <b v="0"/>
    <n v="15"/>
    <b v="1"/>
    <s v="theater/plays"/>
    <n v="1"/>
    <n v="133.33333333333334"/>
    <s v="theater"/>
    <s v="plays"/>
    <x v="3385"/>
  </r>
  <r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</r>
  <r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</r>
  <r>
    <x v="0"/>
    <s v="GB"/>
    <s v="GBP"/>
    <n v="1434625441"/>
    <n v="1432033441"/>
    <b v="0"/>
    <n v="45"/>
    <b v="1"/>
    <s v="theater/plays"/>
    <n v="1.038"/>
    <n v="34.6"/>
    <s v="theater"/>
    <s v="plays"/>
    <x v="3388"/>
  </r>
  <r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</r>
  <r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</r>
  <r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</r>
  <r>
    <x v="0"/>
    <s v="GB"/>
    <s v="GBP"/>
    <n v="1462565855"/>
    <n v="1458245855"/>
    <b v="0"/>
    <n v="12"/>
    <b v="1"/>
    <s v="theater/plays"/>
    <n v="1"/>
    <n v="41.666666666666664"/>
    <s v="theater"/>
    <s v="plays"/>
    <x v="3392"/>
  </r>
  <r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</r>
  <r>
    <x v="0"/>
    <s v="GB"/>
    <s v="GBP"/>
    <n v="1406470645"/>
    <n v="1403878645"/>
    <b v="0"/>
    <n v="27"/>
    <b v="1"/>
    <s v="theater/plays"/>
    <n v="1.4236363636363636"/>
    <n v="29"/>
    <s v="theater"/>
    <s v="plays"/>
    <x v="3394"/>
  </r>
  <r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</r>
  <r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</r>
  <r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</r>
  <r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</r>
  <r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</r>
  <r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</r>
  <r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</r>
  <r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</r>
  <r>
    <x v="0"/>
    <s v="GB"/>
    <s v="GBP"/>
    <n v="1435230324"/>
    <n v="1432638324"/>
    <b v="0"/>
    <n v="17"/>
    <b v="1"/>
    <s v="theater/plays"/>
    <n v="1"/>
    <n v="117.64705882352941"/>
    <s v="theater"/>
    <s v="plays"/>
    <x v="3403"/>
  </r>
  <r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</r>
  <r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</r>
  <r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</r>
  <r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</r>
  <r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</r>
  <r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</r>
  <r>
    <x v="0"/>
    <s v="US"/>
    <s v="USD"/>
    <n v="1465196400"/>
    <n v="1462841990"/>
    <b v="0"/>
    <n v="40"/>
    <b v="1"/>
    <s v="theater/plays"/>
    <n v="1.085"/>
    <n v="81.375"/>
    <s v="theater"/>
    <s v="plays"/>
    <x v="3410"/>
  </r>
  <r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</r>
  <r>
    <x v="0"/>
    <s v="GB"/>
    <s v="GBP"/>
    <n v="1411858862"/>
    <n v="1409266862"/>
    <b v="0"/>
    <n v="26"/>
    <b v="1"/>
    <s v="theater/plays"/>
    <n v="1"/>
    <n v="115.38461538461539"/>
    <s v="theater"/>
    <s v="plays"/>
    <x v="3412"/>
  </r>
  <r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</r>
  <r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</r>
  <r>
    <x v="0"/>
    <s v="US"/>
    <s v="USD"/>
    <n v="1460935800"/>
    <n v="1459999656"/>
    <b v="0"/>
    <n v="9"/>
    <b v="1"/>
    <s v="theater/plays"/>
    <n v="1"/>
    <n v="22.222222222222221"/>
    <s v="theater"/>
    <s v="plays"/>
    <x v="3415"/>
  </r>
  <r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</r>
  <r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</r>
  <r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</r>
  <r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</r>
  <r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</r>
  <r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</r>
  <r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</r>
  <r>
    <x v="0"/>
    <s v="US"/>
    <s v="USD"/>
    <n v="1429912341"/>
    <n v="1427320341"/>
    <b v="0"/>
    <n v="10"/>
    <b v="1"/>
    <s v="theater/plays"/>
    <n v="1.4"/>
    <n v="35"/>
    <s v="theater"/>
    <s v="plays"/>
    <x v="3423"/>
  </r>
  <r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</r>
  <r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</r>
  <r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</r>
  <r>
    <x v="0"/>
    <s v="GB"/>
    <s v="GBP"/>
    <n v="1404314952"/>
    <n v="1401722952"/>
    <b v="0"/>
    <n v="29"/>
    <b v="1"/>
    <s v="theater/plays"/>
    <n v="1"/>
    <n v="51.724137931034484"/>
    <s v="theater"/>
    <s v="plays"/>
    <x v="3427"/>
  </r>
  <r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</r>
  <r>
    <x v="0"/>
    <s v="GB"/>
    <s v="GBP"/>
    <n v="1478046661"/>
    <n v="1476837061"/>
    <b v="0"/>
    <n v="12"/>
    <b v="1"/>
    <s v="theater/plays"/>
    <n v="1.3"/>
    <n v="16.25"/>
    <s v="theater"/>
    <s v="plays"/>
    <x v="3429"/>
  </r>
  <r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</r>
  <r>
    <x v="0"/>
    <s v="US"/>
    <s v="USD"/>
    <n v="1408383153"/>
    <n v="1405791153"/>
    <b v="0"/>
    <n v="21"/>
    <b v="1"/>
    <s v="theater/plays"/>
    <n v="1"/>
    <n v="95.238095238095241"/>
    <s v="theater"/>
    <s v="plays"/>
    <x v="3431"/>
  </r>
  <r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</r>
  <r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</r>
  <r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</r>
  <r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</r>
  <r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</r>
  <r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</r>
  <r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</r>
  <r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</r>
  <r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</r>
  <r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</r>
  <r>
    <x v="0"/>
    <s v="US"/>
    <s v="USD"/>
    <n v="1433016672"/>
    <n v="1430424672"/>
    <b v="0"/>
    <n v="8"/>
    <b v="1"/>
    <s v="theater/plays"/>
    <n v="1"/>
    <n v="31.25"/>
    <s v="theater"/>
    <s v="plays"/>
    <x v="3442"/>
  </r>
  <r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</r>
  <r>
    <x v="0"/>
    <s v="AU"/>
    <s v="AUD"/>
    <n v="1465394340"/>
    <n v="1464677986"/>
    <b v="0"/>
    <n v="20"/>
    <b v="1"/>
    <s v="theater/plays"/>
    <n v="2.89"/>
    <n v="43.35"/>
    <s v="theater"/>
    <s v="plays"/>
    <x v="3444"/>
  </r>
  <r>
    <x v="0"/>
    <s v="GB"/>
    <s v="GBP"/>
    <n v="1445604236"/>
    <n v="1443185036"/>
    <b v="0"/>
    <n v="31"/>
    <b v="1"/>
    <s v="theater/plays"/>
    <n v="1"/>
    <n v="64.516129032258064"/>
    <s v="theater"/>
    <s v="plays"/>
    <x v="3445"/>
  </r>
  <r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</r>
  <r>
    <x v="0"/>
    <s v="US"/>
    <s v="USD"/>
    <n v="1458332412"/>
    <n v="1454448012"/>
    <b v="0"/>
    <n v="14"/>
    <b v="1"/>
    <s v="theater/plays"/>
    <n v="1.0780000000000001"/>
    <n v="77"/>
    <s v="theater"/>
    <s v="plays"/>
    <x v="3447"/>
  </r>
  <r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</r>
  <r>
    <x v="0"/>
    <s v="US"/>
    <s v="USD"/>
    <n v="1468036800"/>
    <n v="1465607738"/>
    <b v="0"/>
    <n v="20"/>
    <b v="1"/>
    <s v="theater/plays"/>
    <n v="1.70625"/>
    <n v="68.25"/>
    <s v="theater"/>
    <s v="plays"/>
    <x v="3449"/>
  </r>
  <r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</r>
  <r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</r>
  <r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</r>
  <r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</r>
  <r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</r>
  <r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</r>
  <r>
    <x v="0"/>
    <s v="US"/>
    <s v="USD"/>
    <n v="1406876340"/>
    <n v="1404190567"/>
    <b v="0"/>
    <n v="16"/>
    <b v="1"/>
    <s v="theater/plays"/>
    <n v="1.913"/>
    <n v="358.6875"/>
    <s v="theater"/>
    <s v="plays"/>
    <x v="3456"/>
  </r>
  <r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</r>
  <r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</r>
  <r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</r>
  <r>
    <x v="0"/>
    <s v="GB"/>
    <s v="GBP"/>
    <n v="1408106352"/>
    <n v="1406896752"/>
    <b v="0"/>
    <n v="19"/>
    <b v="1"/>
    <s v="theater/plays"/>
    <n v="1.9"/>
    <n v="50"/>
    <s v="theater"/>
    <s v="plays"/>
    <x v="3460"/>
  </r>
  <r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</r>
  <r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</r>
  <r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</r>
  <r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</r>
  <r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</r>
  <r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</r>
  <r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</r>
  <r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</r>
  <r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</r>
  <r>
    <x v="0"/>
    <s v="US"/>
    <s v="USD"/>
    <n v="1468618680"/>
    <n v="1465345902"/>
    <b v="0"/>
    <n v="9"/>
    <b v="1"/>
    <s v="theater/plays"/>
    <n v="1.5"/>
    <n v="41.666666666666664"/>
    <s v="theater"/>
    <s v="plays"/>
    <x v="3470"/>
  </r>
  <r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</r>
  <r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</r>
  <r>
    <x v="0"/>
    <s v="US"/>
    <s v="USD"/>
    <n v="1426883220"/>
    <n v="1425067296"/>
    <b v="0"/>
    <n v="33"/>
    <b v="1"/>
    <s v="theater/plays"/>
    <n v="1"/>
    <n v="148.4848484848485"/>
    <s v="theater"/>
    <s v="plays"/>
    <x v="3473"/>
  </r>
  <r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</r>
  <r>
    <x v="0"/>
    <s v="GB"/>
    <s v="GBP"/>
    <n v="1414972800"/>
    <n v="1412629704"/>
    <b v="0"/>
    <n v="17"/>
    <b v="1"/>
    <s v="theater/plays"/>
    <n v="1.1333333333333333"/>
    <n v="20"/>
    <s v="theater"/>
    <s v="plays"/>
    <x v="3475"/>
  </r>
  <r>
    <x v="0"/>
    <s v="US"/>
    <s v="USD"/>
    <n v="1414378800"/>
    <n v="1412836990"/>
    <b v="0"/>
    <n v="6"/>
    <b v="1"/>
    <s v="theater/plays"/>
    <n v="1.04"/>
    <n v="52"/>
    <s v="theater"/>
    <s v="plays"/>
    <x v="3476"/>
  </r>
  <r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</r>
  <r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</r>
  <r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</r>
  <r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</r>
  <r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</r>
  <r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</r>
  <r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</r>
  <r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</r>
  <r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</r>
  <r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</r>
  <r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</r>
  <r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</r>
  <r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</r>
  <r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</r>
  <r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</r>
  <r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</r>
  <r>
    <x v="0"/>
    <s v="US"/>
    <s v="USD"/>
    <n v="1408252260"/>
    <n v="1406580436"/>
    <b v="0"/>
    <n v="29"/>
    <b v="1"/>
    <s v="theater/plays"/>
    <n v="1"/>
    <n v="51.724137931034484"/>
    <s v="theater"/>
    <s v="plays"/>
    <x v="3493"/>
  </r>
  <r>
    <x v="0"/>
    <s v="US"/>
    <s v="USD"/>
    <n v="1480140000"/>
    <n v="1479186575"/>
    <b v="0"/>
    <n v="13"/>
    <b v="1"/>
    <s v="theater/plays"/>
    <n v="1"/>
    <n v="30.76923076923077"/>
    <s v="theater"/>
    <s v="plays"/>
    <x v="3494"/>
  </r>
  <r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</r>
  <r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</r>
  <r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</r>
  <r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</r>
  <r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</r>
  <r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</r>
  <r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</r>
  <r>
    <x v="0"/>
    <s v="US"/>
    <s v="USD"/>
    <n v="1458100740"/>
    <n v="1456862924"/>
    <b v="0"/>
    <n v="31"/>
    <b v="1"/>
    <s v="theater/plays"/>
    <n v="1.054"/>
    <n v="136"/>
    <s v="theater"/>
    <s v="plays"/>
    <x v="3502"/>
  </r>
  <r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</r>
  <r>
    <x v="0"/>
    <s v="US"/>
    <s v="USD"/>
    <n v="1447959491"/>
    <n v="1445363891"/>
    <b v="0"/>
    <n v="8"/>
    <b v="1"/>
    <s v="theater/plays"/>
    <n v="1"/>
    <n v="125"/>
    <s v="theater"/>
    <s v="plays"/>
    <x v="3504"/>
  </r>
  <r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</r>
  <r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</r>
  <r>
    <x v="0"/>
    <s v="US"/>
    <s v="USD"/>
    <n v="1464732537"/>
    <n v="1462140537"/>
    <b v="0"/>
    <n v="72"/>
    <b v="1"/>
    <s v="theater/plays"/>
    <n v="1.044"/>
    <n v="145"/>
    <s v="theater"/>
    <s v="plays"/>
    <x v="3507"/>
  </r>
  <r>
    <x v="0"/>
    <s v="GB"/>
    <s v="GBP"/>
    <n v="1462914000"/>
    <n v="1460914253"/>
    <b v="0"/>
    <n v="15"/>
    <b v="1"/>
    <s v="theater/plays"/>
    <n v="1.8"/>
    <n v="12"/>
    <s v="theater"/>
    <s v="plays"/>
    <x v="3508"/>
  </r>
  <r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</r>
  <r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</r>
  <r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</r>
  <r>
    <x v="0"/>
    <s v="GB"/>
    <s v="GBP"/>
    <n v="1429789992"/>
    <n v="1424609592"/>
    <b v="0"/>
    <n v="17"/>
    <b v="1"/>
    <s v="theater/plays"/>
    <n v="1"/>
    <n v="58.823529411764703"/>
    <s v="theater"/>
    <s v="plays"/>
    <x v="3512"/>
  </r>
  <r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</r>
  <r>
    <x v="0"/>
    <s v="US"/>
    <s v="USD"/>
    <n v="1422853140"/>
    <n v="1421439552"/>
    <b v="0"/>
    <n v="10"/>
    <b v="1"/>
    <s v="theater/plays"/>
    <n v="1.1000000000000001"/>
    <n v="55"/>
    <s v="theater"/>
    <s v="plays"/>
    <x v="3514"/>
  </r>
  <r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</r>
  <r>
    <x v="0"/>
    <s v="US"/>
    <s v="USD"/>
    <n v="1410145200"/>
    <n v="1407197670"/>
    <b v="0"/>
    <n v="11"/>
    <b v="1"/>
    <s v="theater/plays"/>
    <n v="1"/>
    <n v="227.27272727272728"/>
    <s v="theater"/>
    <s v="plays"/>
    <x v="3516"/>
  </r>
  <r>
    <x v="0"/>
    <s v="GB"/>
    <s v="GBP"/>
    <n v="1404471600"/>
    <n v="1401910634"/>
    <b v="0"/>
    <n v="13"/>
    <b v="1"/>
    <s v="theater/plays"/>
    <n v="1"/>
    <n v="307.69230769230768"/>
    <s v="theater"/>
    <s v="plays"/>
    <x v="3517"/>
  </r>
  <r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</r>
  <r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</r>
  <r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</r>
  <r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</r>
  <r>
    <x v="0"/>
    <s v="GB"/>
    <s v="GBP"/>
    <n v="1442311560"/>
    <n v="1439924246"/>
    <b v="0"/>
    <n v="34"/>
    <b v="1"/>
    <s v="theater/plays"/>
    <n v="1"/>
    <n v="41.029411764705884"/>
    <s v="theater"/>
    <s v="plays"/>
    <x v="3522"/>
  </r>
  <r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</r>
  <r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</r>
  <r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</r>
  <r>
    <x v="0"/>
    <s v="US"/>
    <s v="USD"/>
    <n v="1461823140"/>
    <n v="1459411371"/>
    <b v="0"/>
    <n v="34"/>
    <b v="1"/>
    <s v="theater/plays"/>
    <n v="1.02"/>
    <n v="99"/>
    <s v="theater"/>
    <s v="plays"/>
    <x v="3526"/>
  </r>
  <r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</r>
  <r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</r>
  <r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</r>
  <r>
    <x v="0"/>
    <s v="GB"/>
    <s v="GBP"/>
    <n v="1460318400"/>
    <n v="1457881057"/>
    <b v="0"/>
    <n v="22"/>
    <b v="1"/>
    <s v="theater/plays"/>
    <n v="1"/>
    <n v="125"/>
    <s v="theater"/>
    <s v="plays"/>
    <x v="3530"/>
  </r>
  <r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</r>
  <r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</r>
  <r>
    <x v="0"/>
    <s v="US"/>
    <s v="USD"/>
    <n v="1447269367"/>
    <n v="1444673767"/>
    <b v="0"/>
    <n v="8"/>
    <b v="1"/>
    <s v="theater/plays"/>
    <n v="1.262"/>
    <n v="78.875"/>
    <s v="theater"/>
    <s v="plays"/>
    <x v="3533"/>
  </r>
  <r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</r>
  <r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</r>
  <r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</r>
  <r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</r>
  <r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</r>
  <r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</r>
  <r>
    <x v="0"/>
    <s v="GB"/>
    <s v="GBP"/>
    <n v="1466899491"/>
    <n v="1464307491"/>
    <b v="0"/>
    <n v="8"/>
    <b v="1"/>
    <s v="theater/plays"/>
    <n v="1.23"/>
    <n v="46.125"/>
    <s v="theater"/>
    <s v="plays"/>
    <x v="3540"/>
  </r>
  <r>
    <x v="0"/>
    <s v="GB"/>
    <s v="GBP"/>
    <n v="1441042275"/>
    <n v="1438882275"/>
    <b v="0"/>
    <n v="32"/>
    <b v="1"/>
    <s v="theater/plays"/>
    <n v="1.05"/>
    <n v="39.375"/>
    <s v="theater"/>
    <s v="plays"/>
    <x v="3541"/>
  </r>
  <r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</r>
  <r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</r>
  <r>
    <x v="0"/>
    <s v="US"/>
    <s v="USD"/>
    <n v="1425758257"/>
    <n v="1423166257"/>
    <b v="0"/>
    <n v="24"/>
    <b v="1"/>
    <s v="theater/plays"/>
    <n v="1"/>
    <n v="104.16666666666667"/>
    <s v="theater"/>
    <s v="plays"/>
    <x v="3544"/>
  </r>
  <r>
    <x v="0"/>
    <s v="US"/>
    <s v="USD"/>
    <n v="1428780159"/>
    <n v="1426188159"/>
    <b v="0"/>
    <n v="8"/>
    <b v="1"/>
    <s v="theater/plays"/>
    <n v="1.004"/>
    <n v="31.375"/>
    <s v="theater"/>
    <s v="plays"/>
    <x v="3545"/>
  </r>
  <r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</r>
  <r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</r>
  <r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</r>
  <r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</r>
  <r>
    <x v="0"/>
    <s v="GB"/>
    <s v="GBP"/>
    <n v="1462224398"/>
    <n v="1459632398"/>
    <b v="0"/>
    <n v="64"/>
    <b v="1"/>
    <s v="theater/plays"/>
    <n v="1.048"/>
    <n v="40.9375"/>
    <s v="theater"/>
    <s v="plays"/>
    <x v="3550"/>
  </r>
  <r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</r>
  <r>
    <x v="0"/>
    <s v="GB"/>
    <s v="GBP"/>
    <n v="1403964324"/>
    <n v="1401372324"/>
    <b v="0"/>
    <n v="20"/>
    <b v="1"/>
    <s v="theater/plays"/>
    <n v="1"/>
    <n v="38.65"/>
    <s v="theater"/>
    <s v="plays"/>
    <x v="3552"/>
  </r>
  <r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</r>
  <r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</r>
  <r>
    <x v="0"/>
    <s v="IT"/>
    <s v="EUR"/>
    <n v="1479382594"/>
    <n v="1476786994"/>
    <b v="0"/>
    <n v="14"/>
    <b v="1"/>
    <s v="theater/plays"/>
    <n v="1"/>
    <n v="171.42857142857142"/>
    <s v="theater"/>
    <s v="plays"/>
    <x v="3555"/>
  </r>
  <r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</r>
  <r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</r>
  <r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</r>
  <r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</r>
  <r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</r>
  <r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</r>
  <r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</r>
  <r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</r>
  <r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</r>
  <r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</r>
  <r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</r>
  <r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</r>
  <r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</r>
  <r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</r>
  <r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</r>
  <r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</r>
  <r>
    <x v="0"/>
    <s v="GB"/>
    <s v="GBP"/>
    <n v="1434894082"/>
    <n v="1432302082"/>
    <b v="0"/>
    <n v="9"/>
    <b v="1"/>
    <s v="theater/plays"/>
    <n v="1"/>
    <n v="55.555555555555557"/>
    <s v="theater"/>
    <s v="plays"/>
    <x v="3572"/>
  </r>
  <r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</r>
  <r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</r>
  <r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</r>
  <r>
    <x v="0"/>
    <s v="US"/>
    <s v="USD"/>
    <n v="1480947054"/>
    <n v="1475759454"/>
    <b v="0"/>
    <n v="5"/>
    <b v="1"/>
    <s v="theater/plays"/>
    <n v="1"/>
    <n v="20"/>
    <s v="theater"/>
    <s v="plays"/>
    <x v="3576"/>
  </r>
  <r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</r>
  <r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</r>
  <r>
    <x v="0"/>
    <s v="GB"/>
    <s v="GBP"/>
    <n v="1459444656"/>
    <n v="1456856256"/>
    <b v="0"/>
    <n v="14"/>
    <b v="1"/>
    <s v="theater/plays"/>
    <n v="1"/>
    <n v="35.714285714285715"/>
    <s v="theater"/>
    <s v="plays"/>
    <x v="3579"/>
  </r>
  <r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</r>
  <r>
    <x v="0"/>
    <s v="GB"/>
    <s v="GBP"/>
    <n v="1406719110"/>
    <n v="1405509510"/>
    <b v="0"/>
    <n v="45"/>
    <b v="1"/>
    <s v="theater/plays"/>
    <n v="1"/>
    <n v="33.333333333333336"/>
    <s v="theater"/>
    <s v="plays"/>
    <x v="3581"/>
  </r>
  <r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</r>
  <r>
    <x v="0"/>
    <s v="US"/>
    <s v="USD"/>
    <n v="1460970805"/>
    <n v="1455790405"/>
    <b v="0"/>
    <n v="24"/>
    <b v="1"/>
    <s v="theater/plays"/>
    <n v="1.085"/>
    <n v="135.625"/>
    <s v="theater"/>
    <s v="plays"/>
    <x v="3583"/>
  </r>
  <r>
    <x v="0"/>
    <s v="GB"/>
    <s v="GBP"/>
    <n v="1436772944"/>
    <n v="1434180944"/>
    <b v="0"/>
    <n v="112"/>
    <b v="1"/>
    <s v="theater/plays"/>
    <n v="1.155"/>
    <n v="30.9375"/>
    <s v="theater"/>
    <s v="plays"/>
    <x v="3584"/>
  </r>
  <r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</r>
  <r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</r>
  <r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</r>
  <r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</r>
  <r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</r>
  <r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</r>
  <r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</r>
  <r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</r>
  <r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</r>
  <r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</r>
  <r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</r>
  <r>
    <x v="0"/>
    <s v="CA"/>
    <s v="CAD"/>
    <n v="1409072982"/>
    <n v="1407258582"/>
    <b v="0"/>
    <n v="15"/>
    <b v="1"/>
    <s v="theater/plays"/>
    <n v="1.0772727272727274"/>
    <n v="79"/>
    <s v="theater"/>
    <s v="plays"/>
    <x v="3596"/>
  </r>
  <r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</r>
  <r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</r>
  <r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</r>
  <r>
    <x v="0"/>
    <s v="US"/>
    <s v="USD"/>
    <n v="1476390164"/>
    <n v="1473970964"/>
    <b v="0"/>
    <n v="4"/>
    <b v="1"/>
    <s v="theater/plays"/>
    <n v="1.3"/>
    <n v="3.25"/>
    <s v="theater"/>
    <s v="plays"/>
    <x v="3600"/>
  </r>
  <r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</r>
  <r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</r>
  <r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</r>
  <r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</r>
  <r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</r>
  <r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</r>
  <r>
    <x v="0"/>
    <s v="GB"/>
    <s v="GBP"/>
    <n v="1450137600"/>
    <n v="1448924882"/>
    <b v="0"/>
    <n v="20"/>
    <b v="1"/>
    <s v="theater/plays"/>
    <n v="1.0545454545454545"/>
    <n v="29"/>
    <s v="theater"/>
    <s v="plays"/>
    <x v="3607"/>
  </r>
  <r>
    <x v="0"/>
    <s v="GB"/>
    <s v="GBP"/>
    <n v="1466172000"/>
    <n v="1463418090"/>
    <b v="0"/>
    <n v="27"/>
    <b v="1"/>
    <s v="theater/plays"/>
    <n v="1"/>
    <n v="29.62962962962963"/>
    <s v="theater"/>
    <s v="plays"/>
    <x v="3608"/>
  </r>
  <r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</r>
  <r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</r>
  <r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</r>
  <r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</r>
  <r>
    <x v="0"/>
    <s v="US"/>
    <s v="USD"/>
    <n v="1403964574"/>
    <n v="1401372574"/>
    <b v="0"/>
    <n v="20"/>
    <b v="1"/>
    <s v="theater/plays"/>
    <n v="1"/>
    <n v="62.5"/>
    <s v="theater"/>
    <s v="plays"/>
    <x v="3613"/>
  </r>
  <r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</r>
  <r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</r>
  <r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</r>
  <r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</r>
  <r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</r>
  <r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</r>
  <r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</r>
  <r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</r>
  <r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</r>
  <r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</r>
  <r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</r>
  <r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</r>
  <r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</r>
  <r>
    <x v="0"/>
    <s v="US"/>
    <s v="USD"/>
    <n v="1463803140"/>
    <n v="1459446487"/>
    <b v="0"/>
    <n v="29"/>
    <b v="1"/>
    <s v="theater/plays"/>
    <n v="1"/>
    <n v="68.965517241379317"/>
    <s v="theater"/>
    <s v="plays"/>
    <x v="3627"/>
  </r>
  <r>
    <x v="2"/>
    <s v="US"/>
    <s v="USD"/>
    <n v="1450040396"/>
    <n v="1444852796"/>
    <b v="0"/>
    <n v="0"/>
    <b v="0"/>
    <s v="theater/musical"/>
    <n v="0"/>
    <e v="#DIV/0!"/>
    <s v="theater"/>
    <s v="musical"/>
    <x v="3628"/>
  </r>
  <r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</r>
  <r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</r>
  <r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</r>
  <r>
    <x v="2"/>
    <s v="GB"/>
    <s v="GBP"/>
    <n v="1416781749"/>
    <n v="1415053749"/>
    <b v="0"/>
    <n v="1"/>
    <b v="0"/>
    <s v="theater/musical"/>
    <n v="0.2"/>
    <n v="100"/>
    <s v="theater"/>
    <s v="musical"/>
    <x v="3632"/>
  </r>
  <r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</r>
  <r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</r>
  <r>
    <x v="2"/>
    <s v="US"/>
    <s v="USD"/>
    <n v="1442248829"/>
    <n v="1439224829"/>
    <b v="0"/>
    <n v="0"/>
    <b v="0"/>
    <s v="theater/musical"/>
    <n v="0"/>
    <e v="#DIV/0!"/>
    <s v="theater"/>
    <s v="musical"/>
    <x v="3636"/>
  </r>
  <r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</r>
  <r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</r>
  <r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</r>
  <r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</r>
  <r>
    <x v="2"/>
    <s v="US"/>
    <s v="USD"/>
    <n v="1412485200"/>
    <n v="1410966179"/>
    <b v="0"/>
    <n v="0"/>
    <b v="0"/>
    <s v="theater/musical"/>
    <n v="0"/>
    <e v="#DIV/0!"/>
    <s v="theater"/>
    <s v="musical"/>
    <x v="3641"/>
  </r>
  <r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</r>
  <r>
    <x v="2"/>
    <s v="US"/>
    <s v="USD"/>
    <n v="1447734439"/>
    <n v="1444274839"/>
    <b v="0"/>
    <n v="0"/>
    <b v="0"/>
    <s v="theater/musical"/>
    <n v="0"/>
    <e v="#DIV/0!"/>
    <s v="theater"/>
    <s v="musical"/>
    <x v="3643"/>
  </r>
  <r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</r>
  <r>
    <x v="2"/>
    <s v="CA"/>
    <s v="CAD"/>
    <n v="1479773838"/>
    <n v="1477178238"/>
    <b v="0"/>
    <n v="1"/>
    <b v="0"/>
    <s v="theater/musical"/>
    <n v="1E-3"/>
    <n v="1"/>
    <s v="theater"/>
    <s v="musical"/>
    <x v="3645"/>
  </r>
  <r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</r>
  <r>
    <x v="2"/>
    <s v="GB"/>
    <s v="GBP"/>
    <n v="1475258327"/>
    <n v="1471370327"/>
    <b v="0"/>
    <n v="2"/>
    <b v="0"/>
    <s v="theater/musical"/>
    <n v="0.06"/>
    <n v="15"/>
    <s v="theater"/>
    <s v="musical"/>
    <x v="3647"/>
  </r>
  <r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</r>
  <r>
    <x v="0"/>
    <s v="CA"/>
    <s v="CAD"/>
    <n v="1402938394"/>
    <n v="1400691994"/>
    <b v="0"/>
    <n v="8"/>
    <b v="1"/>
    <s v="theater/plays"/>
    <n v="1.04"/>
    <n v="97.5"/>
    <s v="theater"/>
    <s v="plays"/>
    <x v="3649"/>
  </r>
  <r>
    <x v="0"/>
    <s v="GB"/>
    <s v="GBP"/>
    <n v="1454412584"/>
    <n v="1452598184"/>
    <b v="0"/>
    <n v="17"/>
    <b v="1"/>
    <s v="theater/plays"/>
    <n v="1"/>
    <n v="29.411764705882351"/>
    <s v="theater"/>
    <s v="plays"/>
    <x v="3650"/>
  </r>
  <r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</r>
  <r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</r>
  <r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</r>
  <r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</r>
  <r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</r>
  <r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</r>
  <r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</r>
  <r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</r>
  <r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</r>
  <r>
    <x v="0"/>
    <s v="GB"/>
    <s v="GBP"/>
    <n v="1419368925"/>
    <n v="1417208925"/>
    <b v="0"/>
    <n v="22"/>
    <b v="1"/>
    <s v="theater/plays"/>
    <n v="1"/>
    <n v="11.363636363636363"/>
    <s v="theater"/>
    <s v="plays"/>
    <x v="3660"/>
  </r>
  <r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</r>
  <r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</r>
  <r>
    <x v="0"/>
    <s v="GB"/>
    <s v="GBP"/>
    <n v="1482321030"/>
    <n v="1477133430"/>
    <b v="0"/>
    <n v="9"/>
    <b v="1"/>
    <s v="theater/plays"/>
    <n v="1.04"/>
    <n v="26"/>
    <s v="theater"/>
    <s v="plays"/>
    <x v="3663"/>
  </r>
  <r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</r>
  <r>
    <x v="0"/>
    <s v="FR"/>
    <s v="EUR"/>
    <n v="1446062040"/>
    <n v="1445109822"/>
    <b v="0"/>
    <n v="14"/>
    <b v="1"/>
    <s v="theater/plays"/>
    <n v="1.1516129032258065"/>
    <n v="51"/>
    <s v="theater"/>
    <s v="plays"/>
    <x v="3665"/>
  </r>
  <r>
    <x v="0"/>
    <s v="US"/>
    <s v="USD"/>
    <n v="1406185200"/>
    <n v="1404337382"/>
    <b v="0"/>
    <n v="38"/>
    <b v="1"/>
    <s v="theater/plays"/>
    <n v="1"/>
    <n v="31.578947368421051"/>
    <s v="theater"/>
    <s v="plays"/>
    <x v="3666"/>
  </r>
  <r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</r>
  <r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</r>
  <r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</r>
  <r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</r>
  <r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</r>
  <r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</r>
  <r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</r>
  <r>
    <x v="0"/>
    <s v="DE"/>
    <s v="EUR"/>
    <n v="1472936229"/>
    <n v="1467752229"/>
    <b v="0"/>
    <n v="31"/>
    <b v="1"/>
    <s v="theater/plays"/>
    <n v="1"/>
    <n v="145.16129032258064"/>
    <s v="theater"/>
    <s v="plays"/>
    <x v="3674"/>
  </r>
  <r>
    <x v="0"/>
    <s v="GB"/>
    <s v="GBP"/>
    <n v="1463353200"/>
    <n v="1462285182"/>
    <b v="0"/>
    <n v="3"/>
    <b v="1"/>
    <s v="theater/plays"/>
    <n v="1.4"/>
    <n v="23.333333333333332"/>
    <s v="theater"/>
    <s v="plays"/>
    <x v="3675"/>
  </r>
  <r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</r>
  <r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</r>
  <r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</r>
  <r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</r>
  <r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</r>
  <r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</r>
  <r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</r>
  <r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</r>
  <r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</r>
  <r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</r>
  <r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</r>
  <r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</r>
  <r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</r>
  <r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</r>
  <r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</r>
  <r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</r>
  <r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</r>
  <r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</r>
  <r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</r>
  <r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</r>
  <r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</r>
  <r>
    <x v="0"/>
    <s v="GB"/>
    <s v="GBP"/>
    <n v="1462878648"/>
    <n v="1461064248"/>
    <b v="0"/>
    <n v="30"/>
    <b v="1"/>
    <s v="theater/plays"/>
    <n v="1.08"/>
    <n v="72"/>
    <s v="theater"/>
    <s v="plays"/>
    <x v="3697"/>
  </r>
  <r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</r>
  <r>
    <x v="0"/>
    <s v="US"/>
    <s v="USD"/>
    <n v="1413383216"/>
    <n v="1410791216"/>
    <b v="0"/>
    <n v="40"/>
    <b v="1"/>
    <s v="theater/plays"/>
    <n v="1.008"/>
    <n v="63"/>
    <s v="theater"/>
    <s v="plays"/>
    <x v="3699"/>
  </r>
  <r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</r>
  <r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</r>
  <r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</r>
  <r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</r>
  <r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</r>
  <r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</r>
  <r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</r>
  <r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</r>
  <r>
    <x v="0"/>
    <s v="US"/>
    <s v="USD"/>
    <n v="1404444286"/>
    <n v="1403234686"/>
    <b v="0"/>
    <n v="39"/>
    <b v="1"/>
    <s v="theater/plays"/>
    <n v="3"/>
    <n v="53.846153846153847"/>
    <s v="theater"/>
    <s v="plays"/>
    <x v="3708"/>
  </r>
  <r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</r>
  <r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</r>
  <r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</r>
  <r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</r>
  <r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</r>
  <r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</r>
  <r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</r>
  <r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</r>
  <r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</r>
  <r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</r>
  <r>
    <x v="0"/>
    <s v="GB"/>
    <s v="GBP"/>
    <n v="1434994266"/>
    <n v="1432402266"/>
    <b v="0"/>
    <n v="4"/>
    <b v="1"/>
    <s v="theater/plays"/>
    <n v="2.1"/>
    <n v="105"/>
    <s v="theater"/>
    <s v="plays"/>
    <x v="3719"/>
  </r>
  <r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</r>
  <r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</r>
  <r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</r>
  <r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</r>
  <r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</r>
  <r>
    <x v="0"/>
    <s v="GB"/>
    <s v="GBP"/>
    <n v="1455831000"/>
    <n v="1454366467"/>
    <b v="0"/>
    <n v="15"/>
    <b v="1"/>
    <s v="theater/plays"/>
    <n v="1.27"/>
    <n v="25.4"/>
    <s v="theater"/>
    <s v="plays"/>
    <x v="3725"/>
  </r>
  <r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</r>
  <r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</r>
  <r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</r>
  <r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</r>
  <r>
    <x v="2"/>
    <s v="US"/>
    <s v="USD"/>
    <n v="1439828159"/>
    <n v="1437236159"/>
    <b v="0"/>
    <n v="1"/>
    <b v="0"/>
    <s v="theater/plays"/>
    <n v="0.1"/>
    <n v="100"/>
    <s v="theater"/>
    <s v="plays"/>
    <x v="3730"/>
  </r>
  <r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</r>
  <r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</r>
  <r>
    <x v="2"/>
    <s v="US"/>
    <s v="USD"/>
    <n v="1429396200"/>
    <n v="1428539708"/>
    <b v="0"/>
    <n v="0"/>
    <b v="0"/>
    <s v="theater/plays"/>
    <n v="0"/>
    <e v="#DIV/0!"/>
    <s v="theater"/>
    <s v="plays"/>
    <x v="3733"/>
  </r>
  <r>
    <x v="2"/>
    <s v="US"/>
    <s v="USD"/>
    <n v="1432589896"/>
    <n v="1427405896"/>
    <b v="0"/>
    <n v="7"/>
    <b v="0"/>
    <s v="theater/plays"/>
    <n v="0.28466666666666668"/>
    <n v="61"/>
    <s v="theater"/>
    <s v="plays"/>
    <x v="3734"/>
  </r>
  <r>
    <x v="2"/>
    <s v="GB"/>
    <s v="GBP"/>
    <n v="1432831089"/>
    <n v="1430239089"/>
    <b v="0"/>
    <n v="2"/>
    <b v="0"/>
    <s v="theater/plays"/>
    <n v="0.13333333333333333"/>
    <n v="10"/>
    <s v="theater"/>
    <s v="plays"/>
    <x v="3735"/>
  </r>
  <r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</r>
  <r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</r>
  <r>
    <x v="2"/>
    <s v="GB"/>
    <s v="GBP"/>
    <n v="1405461600"/>
    <n v="1403562705"/>
    <b v="0"/>
    <n v="6"/>
    <b v="0"/>
    <s v="theater/plays"/>
    <n v="0.18"/>
    <n v="45"/>
    <s v="theater"/>
    <s v="plays"/>
    <x v="3738"/>
  </r>
  <r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</r>
  <r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</r>
  <r>
    <x v="2"/>
    <s v="US"/>
    <s v="USD"/>
    <n v="1450389950"/>
    <n v="1447797950"/>
    <b v="0"/>
    <n v="0"/>
    <b v="0"/>
    <s v="theater/plays"/>
    <n v="0"/>
    <e v="#DIV/0!"/>
    <s v="theater"/>
    <s v="plays"/>
    <x v="3741"/>
  </r>
  <r>
    <x v="2"/>
    <s v="US"/>
    <s v="USD"/>
    <n v="1409980144"/>
    <n v="1407388144"/>
    <b v="0"/>
    <n v="4"/>
    <b v="0"/>
    <s v="theater/plays"/>
    <n v="0.02"/>
    <n v="25"/>
    <s v="theater"/>
    <s v="plays"/>
    <x v="3742"/>
  </r>
  <r>
    <x v="2"/>
    <s v="US"/>
    <s v="USD"/>
    <n v="1404406964"/>
    <n v="1401814964"/>
    <b v="0"/>
    <n v="0"/>
    <b v="0"/>
    <s v="theater/plays"/>
    <n v="0"/>
    <e v="#DIV/0!"/>
    <s v="theater"/>
    <s v="plays"/>
    <x v="3743"/>
  </r>
  <r>
    <x v="2"/>
    <s v="US"/>
    <s v="USD"/>
    <n v="1404532740"/>
    <n v="1401823952"/>
    <b v="0"/>
    <n v="0"/>
    <b v="0"/>
    <s v="theater/plays"/>
    <n v="0"/>
    <e v="#DIV/0!"/>
    <s v="theater"/>
    <s v="plays"/>
    <x v="3744"/>
  </r>
  <r>
    <x v="2"/>
    <s v="US"/>
    <s v="USD"/>
    <n v="1407689102"/>
    <n v="1405097102"/>
    <b v="0"/>
    <n v="1"/>
    <b v="0"/>
    <s v="theater/plays"/>
    <n v="0.1"/>
    <n v="10"/>
    <s v="theater"/>
    <s v="plays"/>
    <x v="3745"/>
  </r>
  <r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</r>
  <r>
    <x v="2"/>
    <s v="GB"/>
    <s v="GBP"/>
    <n v="1436137140"/>
    <n v="1433833896"/>
    <b v="0"/>
    <n v="1"/>
    <b v="0"/>
    <s v="theater/plays"/>
    <n v="0.01"/>
    <n v="25"/>
    <s v="theater"/>
    <s v="plays"/>
    <x v="3747"/>
  </r>
  <r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</r>
  <r>
    <x v="0"/>
    <s v="US"/>
    <s v="USD"/>
    <n v="1461902340"/>
    <n v="1459220588"/>
    <b v="0"/>
    <n v="7"/>
    <b v="1"/>
    <s v="theater/musical"/>
    <n v="1.05"/>
    <n v="75"/>
    <s v="theater"/>
    <s v="musical"/>
    <x v="3749"/>
  </r>
  <r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</r>
  <r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</r>
  <r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</r>
  <r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</r>
  <r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</r>
  <r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</r>
  <r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</r>
  <r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</r>
  <r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</r>
  <r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</r>
  <r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</r>
  <r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</r>
  <r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</r>
  <r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</r>
  <r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</r>
  <r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</r>
  <r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</r>
  <r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</r>
  <r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</r>
  <r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</r>
  <r>
    <x v="0"/>
    <s v="GB"/>
    <s v="GBP"/>
    <n v="1434234010"/>
    <n v="1431642010"/>
    <b v="0"/>
    <n v="20"/>
    <b v="1"/>
    <s v="theater/musical"/>
    <n v="1"/>
    <n v="100"/>
    <s v="theater"/>
    <s v="musical"/>
    <x v="3770"/>
  </r>
  <r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</r>
  <r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</r>
  <r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</r>
  <r>
    <x v="0"/>
    <s v="CA"/>
    <s v="CAD"/>
    <n v="1428606055"/>
    <n v="1427223655"/>
    <b v="0"/>
    <n v="25"/>
    <b v="1"/>
    <s v="theater/musical"/>
    <n v="1"/>
    <n v="100"/>
    <s v="theater"/>
    <s v="musical"/>
    <x v="3774"/>
  </r>
  <r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</r>
  <r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</r>
  <r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</r>
  <r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</r>
  <r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</r>
  <r>
    <x v="0"/>
    <s v="US"/>
    <s v="USD"/>
    <n v="1436817960"/>
    <n v="1433999785"/>
    <b v="0"/>
    <n v="30"/>
    <b v="1"/>
    <s v="theater/musical"/>
    <n v="1.2"/>
    <n v="100"/>
    <s v="theater"/>
    <s v="musical"/>
    <x v="3780"/>
  </r>
  <r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</r>
  <r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</r>
  <r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</r>
  <r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</r>
  <r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</r>
  <r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</r>
  <r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</r>
  <r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</r>
  <r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</r>
  <r>
    <x v="2"/>
    <s v="US"/>
    <s v="USD"/>
    <n v="1479834023"/>
    <n v="1477238423"/>
    <b v="0"/>
    <n v="0"/>
    <b v="0"/>
    <s v="theater/musical"/>
    <n v="0"/>
    <e v="#DIV/0!"/>
    <s v="theater"/>
    <s v="musical"/>
    <x v="3790"/>
  </r>
  <r>
    <x v="2"/>
    <s v="US"/>
    <s v="USD"/>
    <n v="1404664592"/>
    <n v="1399480592"/>
    <b v="0"/>
    <n v="0"/>
    <b v="0"/>
    <s v="theater/musical"/>
    <n v="0"/>
    <e v="#DIV/0!"/>
    <s v="theater"/>
    <s v="musical"/>
    <x v="3791"/>
  </r>
  <r>
    <x v="2"/>
    <s v="US"/>
    <s v="USD"/>
    <n v="1436957022"/>
    <n v="1434365022"/>
    <b v="0"/>
    <n v="2"/>
    <b v="0"/>
    <s v="theater/musical"/>
    <n v="2.8E-3"/>
    <n v="17.5"/>
    <s v="theater"/>
    <s v="musical"/>
    <x v="3792"/>
  </r>
  <r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</r>
  <r>
    <x v="2"/>
    <s v="GB"/>
    <s v="GBP"/>
    <n v="1433685354"/>
    <n v="1431093354"/>
    <b v="0"/>
    <n v="1"/>
    <b v="0"/>
    <s v="theater/musical"/>
    <n v="0.01"/>
    <n v="50"/>
    <s v="theater"/>
    <s v="musical"/>
    <x v="3794"/>
  </r>
  <r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</r>
  <r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</r>
  <r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</r>
  <r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</r>
  <r>
    <x v="2"/>
    <s v="US"/>
    <s v="USD"/>
    <n v="1457734843"/>
    <n v="1455142843"/>
    <b v="0"/>
    <n v="4"/>
    <b v="0"/>
    <s v="theater/musical"/>
    <n v="4.02E-2"/>
    <n v="100.5"/>
    <s v="theater"/>
    <s v="musical"/>
    <x v="3799"/>
  </r>
  <r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</r>
  <r>
    <x v="2"/>
    <s v="US"/>
    <s v="USD"/>
    <n v="1445482906"/>
    <n v="1442890906"/>
    <b v="0"/>
    <n v="0"/>
    <b v="0"/>
    <s v="theater/musical"/>
    <n v="0"/>
    <e v="#DIV/0!"/>
    <s v="theater"/>
    <s v="musical"/>
    <x v="3802"/>
  </r>
  <r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</r>
  <r>
    <x v="2"/>
    <s v="US"/>
    <s v="USD"/>
    <n v="1469948400"/>
    <n v="1465172024"/>
    <b v="0"/>
    <n v="0"/>
    <b v="0"/>
    <s v="theater/musical"/>
    <n v="0"/>
    <e v="#DIV/0!"/>
    <s v="theater"/>
    <s v="musical"/>
    <x v="3804"/>
  </r>
  <r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</r>
  <r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</r>
  <r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</r>
  <r>
    <x v="0"/>
    <s v="GB"/>
    <s v="GBP"/>
    <n v="1429955619"/>
    <n v="1424775219"/>
    <b v="0"/>
    <n v="24"/>
    <b v="1"/>
    <s v="theater/plays"/>
    <n v="1"/>
    <n v="41.666666666666664"/>
    <s v="theater"/>
    <s v="plays"/>
    <x v="3808"/>
  </r>
  <r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</r>
  <r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</r>
  <r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</r>
  <r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</r>
  <r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</r>
  <r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</r>
  <r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</r>
  <r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</r>
  <r>
    <x v="0"/>
    <s v="US"/>
    <s v="USD"/>
    <n v="1445659140"/>
    <n v="1444236216"/>
    <b v="0"/>
    <n v="20"/>
    <b v="1"/>
    <s v="theater/plays"/>
    <n v="1.0725"/>
    <n v="107.25"/>
    <s v="theater"/>
    <s v="plays"/>
    <x v="3817"/>
  </r>
  <r>
    <x v="0"/>
    <s v="US"/>
    <s v="USD"/>
    <n v="1426187582"/>
    <n v="1423599182"/>
    <b v="0"/>
    <n v="10"/>
    <b v="1"/>
    <s v="theater/plays"/>
    <n v="2.2799999999999998"/>
    <n v="57"/>
    <s v="theater"/>
    <s v="plays"/>
    <x v="3818"/>
  </r>
  <r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</r>
  <r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</r>
  <r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</r>
  <r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</r>
  <r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</r>
  <r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</r>
  <r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</r>
  <r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</r>
  <r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</r>
  <r>
    <x v="0"/>
    <s v="US"/>
    <s v="USD"/>
    <n v="1420033187"/>
    <n v="1414845587"/>
    <b v="0"/>
    <n v="28"/>
    <b v="1"/>
    <s v="theater/plays"/>
    <n v="1"/>
    <n v="178.57142857142858"/>
    <s v="theater"/>
    <s v="plays"/>
    <x v="3828"/>
  </r>
  <r>
    <x v="0"/>
    <s v="US"/>
    <s v="USD"/>
    <n v="1472676371"/>
    <n v="1470948371"/>
    <b v="0"/>
    <n v="8"/>
    <b v="1"/>
    <s v="theater/plays"/>
    <n v="1.002"/>
    <n v="62.625"/>
    <s v="theater"/>
    <s v="plays"/>
    <x v="3829"/>
  </r>
  <r>
    <x v="0"/>
    <s v="US"/>
    <s v="USD"/>
    <n v="1464371211"/>
    <n v="1463161611"/>
    <b v="0"/>
    <n v="3"/>
    <b v="1"/>
    <s v="theater/plays"/>
    <n v="2.25"/>
    <n v="75"/>
    <s v="theater"/>
    <s v="plays"/>
    <x v="3830"/>
  </r>
  <r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</r>
  <r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</r>
  <r>
    <x v="0"/>
    <s v="CA"/>
    <s v="CAD"/>
    <n v="1417460940"/>
    <n v="1416516972"/>
    <b v="0"/>
    <n v="20"/>
    <b v="1"/>
    <s v="theater/plays"/>
    <n v="1.1666666666666667"/>
    <n v="70"/>
    <s v="theater"/>
    <s v="plays"/>
    <x v="3833"/>
  </r>
  <r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</r>
  <r>
    <x v="0"/>
    <s v="GB"/>
    <s v="GBP"/>
    <n v="1461278208"/>
    <n v="1459463808"/>
    <b v="0"/>
    <n v="8"/>
    <b v="1"/>
    <s v="theater/plays"/>
    <n v="1.6"/>
    <n v="40"/>
    <s v="theater"/>
    <s v="plays"/>
    <x v="3835"/>
  </r>
  <r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</r>
  <r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</r>
  <r>
    <x v="0"/>
    <s v="SE"/>
    <s v="SEK"/>
    <n v="1432314209"/>
    <n v="1429722209"/>
    <b v="0"/>
    <n v="100"/>
    <b v="1"/>
    <s v="theater/plays"/>
    <n v="1.00824"/>
    <n v="1008.24"/>
    <s v="theater"/>
    <s v="plays"/>
    <x v="3838"/>
  </r>
  <r>
    <x v="0"/>
    <s v="US"/>
    <s v="USD"/>
    <n v="1438226724"/>
    <n v="1433042724"/>
    <b v="0"/>
    <n v="32"/>
    <b v="1"/>
    <s v="theater/plays"/>
    <n v="1.0125"/>
    <n v="63.28125"/>
    <s v="theater"/>
    <s v="plays"/>
    <x v="3839"/>
  </r>
  <r>
    <x v="0"/>
    <s v="GB"/>
    <s v="GBP"/>
    <n v="1459180229"/>
    <n v="1457023829"/>
    <b v="0"/>
    <n v="3"/>
    <b v="1"/>
    <s v="theater/plays"/>
    <n v="65"/>
    <n v="21.666666666666668"/>
    <s v="theater"/>
    <s v="plays"/>
    <x v="3840"/>
  </r>
  <r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</r>
  <r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</r>
  <r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</r>
  <r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</r>
  <r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</r>
  <r>
    <x v="2"/>
    <s v="US"/>
    <s v="USD"/>
    <n v="1412405940"/>
    <n v="1409721542"/>
    <b v="1"/>
    <n v="8"/>
    <b v="0"/>
    <s v="theater/plays"/>
    <n v="2.7E-2"/>
    <n v="23.625"/>
    <s v="theater"/>
    <s v="plays"/>
    <x v="3846"/>
  </r>
  <r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</r>
  <r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</r>
  <r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</r>
  <r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</r>
  <r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</r>
  <r>
    <x v="2"/>
    <s v="US"/>
    <s v="USD"/>
    <n v="1427427276"/>
    <n v="1425270876"/>
    <b v="0"/>
    <n v="2"/>
    <b v="0"/>
    <s v="theater/plays"/>
    <n v="2E-3"/>
    <n v="10"/>
    <s v="theater"/>
    <s v="plays"/>
    <x v="3852"/>
  </r>
  <r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</r>
  <r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</r>
  <r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</r>
  <r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</r>
  <r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</r>
  <r>
    <x v="2"/>
    <s v="GB"/>
    <s v="GBP"/>
    <n v="1432328400"/>
    <n v="1430734844"/>
    <b v="0"/>
    <n v="1"/>
    <b v="0"/>
    <s v="theater/plays"/>
    <n v="0.02"/>
    <n v="10"/>
    <s v="theater"/>
    <s v="plays"/>
    <x v="3858"/>
  </r>
  <r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</r>
  <r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</r>
  <r>
    <x v="2"/>
    <s v="US"/>
    <s v="USD"/>
    <n v="1415828820"/>
    <n v="1412258977"/>
    <b v="0"/>
    <n v="1"/>
    <b v="0"/>
    <s v="theater/plays"/>
    <n v="0.05"/>
    <n v="100"/>
    <s v="theater"/>
    <s v="plays"/>
    <x v="3861"/>
  </r>
  <r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</r>
  <r>
    <x v="2"/>
    <s v="US"/>
    <s v="USD"/>
    <n v="1446739905"/>
    <n v="1441552305"/>
    <b v="0"/>
    <n v="0"/>
    <b v="0"/>
    <s v="theater/plays"/>
    <n v="0"/>
    <e v="#DIV/0!"/>
    <s v="theater"/>
    <s v="plays"/>
    <x v="3863"/>
  </r>
  <r>
    <x v="2"/>
    <s v="US"/>
    <s v="USD"/>
    <n v="1447799054"/>
    <n v="1445203454"/>
    <b v="0"/>
    <n v="3"/>
    <b v="0"/>
    <s v="theater/plays"/>
    <n v="1.2E-2"/>
    <n v="20"/>
    <s v="theater"/>
    <s v="plays"/>
    <x v="3864"/>
  </r>
  <r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</r>
  <r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</r>
  <r>
    <x v="2"/>
    <s v="US"/>
    <s v="USD"/>
    <n v="1466278339"/>
    <n v="1463686339"/>
    <b v="0"/>
    <n v="5"/>
    <b v="0"/>
    <s v="theater/plays"/>
    <n v="0.1255"/>
    <n v="50.2"/>
    <s v="theater"/>
    <s v="plays"/>
    <x v="3867"/>
  </r>
  <r>
    <x v="1"/>
    <s v="GB"/>
    <s v="GBP"/>
    <n v="1410191405"/>
    <n v="1408031405"/>
    <b v="0"/>
    <n v="1"/>
    <b v="0"/>
    <s v="theater/musical"/>
    <n v="2E-3"/>
    <n v="10"/>
    <s v="theater"/>
    <s v="musical"/>
    <x v="3868"/>
  </r>
  <r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</r>
  <r>
    <x v="1"/>
    <s v="US"/>
    <s v="USD"/>
    <n v="1404360478"/>
    <n v="1401768478"/>
    <b v="0"/>
    <n v="10"/>
    <b v="0"/>
    <s v="theater/musical"/>
    <n v="0.15"/>
    <n v="150"/>
    <s v="theater"/>
    <s v="musical"/>
    <x v="3870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</r>
  <r>
    <x v="1"/>
    <s v="US"/>
    <s v="USD"/>
    <n v="1439522996"/>
    <n v="1435202996"/>
    <b v="0"/>
    <n v="0"/>
    <b v="0"/>
    <s v="theater/musical"/>
    <n v="0"/>
    <e v="#DIV/0!"/>
    <s v="theater"/>
    <s v="musical"/>
    <x v="3872"/>
  </r>
  <r>
    <x v="1"/>
    <s v="US"/>
    <s v="USD"/>
    <n v="1444322535"/>
    <n v="1441730535"/>
    <b v="0"/>
    <n v="0"/>
    <b v="0"/>
    <s v="theater/musical"/>
    <n v="0"/>
    <e v="#DIV/0!"/>
    <s v="theater"/>
    <s v="musical"/>
    <x v="3873"/>
  </r>
  <r>
    <x v="1"/>
    <s v="NZ"/>
    <s v="NZD"/>
    <n v="1422061200"/>
    <n v="1420244622"/>
    <b v="0"/>
    <n v="0"/>
    <b v="0"/>
    <s v="theater/musical"/>
    <n v="0"/>
    <e v="#DIV/0!"/>
    <s v="theater"/>
    <s v="musical"/>
    <x v="3874"/>
  </r>
  <r>
    <x v="1"/>
    <s v="DK"/>
    <s v="DKK"/>
    <n v="1472896800"/>
    <n v="1472804365"/>
    <b v="0"/>
    <n v="0"/>
    <b v="0"/>
    <s v="theater/musical"/>
    <n v="0"/>
    <e v="#DIV/0!"/>
    <s v="theater"/>
    <s v="musical"/>
    <x v="3875"/>
  </r>
  <r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</r>
  <r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</r>
  <r>
    <x v="1"/>
    <s v="GB"/>
    <s v="GBP"/>
    <n v="1422218396"/>
    <n v="1419626396"/>
    <b v="0"/>
    <n v="0"/>
    <b v="0"/>
    <s v="theater/musical"/>
    <n v="0"/>
    <e v="#DIV/0!"/>
    <s v="theater"/>
    <s v="musical"/>
    <x v="3879"/>
  </r>
  <r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</r>
  <r>
    <x v="1"/>
    <s v="US"/>
    <s v="USD"/>
    <n v="1487550399"/>
    <n v="1484958399"/>
    <b v="0"/>
    <n v="1"/>
    <b v="0"/>
    <s v="theater/musical"/>
    <n v="0.05"/>
    <n v="25"/>
    <s v="theater"/>
    <s v="musical"/>
    <x v="3881"/>
  </r>
  <r>
    <x v="1"/>
    <s v="AU"/>
    <s v="AUD"/>
    <n v="1454281380"/>
    <n v="1451950570"/>
    <b v="0"/>
    <n v="0"/>
    <b v="0"/>
    <s v="theater/musical"/>
    <n v="0"/>
    <e v="#DIV/0!"/>
    <s v="theater"/>
    <s v="musical"/>
    <x v="3882"/>
  </r>
  <r>
    <x v="1"/>
    <s v="GB"/>
    <s v="GBP"/>
    <n v="1409668069"/>
    <n v="1407076069"/>
    <b v="0"/>
    <n v="0"/>
    <b v="0"/>
    <s v="theater/musical"/>
    <n v="0"/>
    <e v="#DIV/0!"/>
    <s v="theater"/>
    <s v="musical"/>
    <x v="3883"/>
  </r>
  <r>
    <x v="1"/>
    <s v="US"/>
    <s v="USD"/>
    <n v="1427479192"/>
    <n v="1425322792"/>
    <b v="0"/>
    <n v="0"/>
    <b v="0"/>
    <s v="theater/musical"/>
    <n v="0"/>
    <e v="#DIV/0!"/>
    <s v="theater"/>
    <s v="musical"/>
    <x v="3884"/>
  </r>
  <r>
    <x v="1"/>
    <s v="US"/>
    <s v="USD"/>
    <n v="1462834191"/>
    <n v="1460242191"/>
    <b v="0"/>
    <n v="0"/>
    <b v="0"/>
    <s v="theater/musical"/>
    <n v="0"/>
    <e v="#DIV/0!"/>
    <s v="theater"/>
    <s v="musical"/>
    <x v="3885"/>
  </r>
  <r>
    <x v="1"/>
    <s v="AU"/>
    <s v="AUD"/>
    <n v="1418275702"/>
    <n v="1415683702"/>
    <b v="0"/>
    <n v="0"/>
    <b v="0"/>
    <s v="theater/musical"/>
    <n v="0"/>
    <e v="#DIV/0!"/>
    <s v="theater"/>
    <s v="musical"/>
    <x v="3886"/>
  </r>
  <r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</r>
  <r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</r>
  <r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</r>
  <r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</r>
  <r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</r>
  <r>
    <x v="2"/>
    <s v="US"/>
    <s v="USD"/>
    <n v="1408863600"/>
    <n v="1408203557"/>
    <b v="0"/>
    <n v="0"/>
    <b v="0"/>
    <s v="theater/plays"/>
    <n v="0"/>
    <e v="#DIV/0!"/>
    <s v="theater"/>
    <s v="plays"/>
    <x v="3892"/>
  </r>
  <r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</r>
  <r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</r>
  <r>
    <x v="2"/>
    <s v="US"/>
    <s v="USD"/>
    <n v="1425103218"/>
    <n v="1422424818"/>
    <b v="0"/>
    <n v="1"/>
    <b v="0"/>
    <s v="theater/plays"/>
    <n v="0.05"/>
    <n v="50"/>
    <s v="theater"/>
    <s v="plays"/>
    <x v="3895"/>
  </r>
  <r>
    <x v="2"/>
    <s v="US"/>
    <s v="USD"/>
    <n v="1402979778"/>
    <n v="1401770178"/>
    <b v="0"/>
    <n v="4"/>
    <b v="0"/>
    <s v="theater/plays"/>
    <n v="0.10625"/>
    <n v="42.5"/>
    <s v="theater"/>
    <s v="plays"/>
    <x v="3896"/>
  </r>
  <r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</r>
  <r>
    <x v="2"/>
    <s v="GB"/>
    <s v="GBP"/>
    <n v="1439827200"/>
    <n v="1436355270"/>
    <b v="0"/>
    <n v="16"/>
    <b v="0"/>
    <s v="theater/plays"/>
    <n v="0.3256"/>
    <n v="50.875"/>
    <s v="theater"/>
    <s v="plays"/>
    <x v="3898"/>
  </r>
  <r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</r>
  <r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</r>
  <r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</r>
  <r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</r>
  <r>
    <x v="2"/>
    <s v="US"/>
    <s v="USD"/>
    <n v="1439581080"/>
    <n v="1435709765"/>
    <b v="0"/>
    <n v="0"/>
    <b v="0"/>
    <s v="theater/plays"/>
    <n v="0"/>
    <e v="#DIV/0!"/>
    <s v="theater"/>
    <s v="plays"/>
    <x v="3903"/>
  </r>
  <r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</r>
  <r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</r>
  <r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</r>
  <r>
    <x v="2"/>
    <s v="US"/>
    <s v="USD"/>
    <n v="1414354080"/>
    <n v="1411587606"/>
    <b v="0"/>
    <n v="4"/>
    <b v="0"/>
    <s v="theater/plays"/>
    <n v="0.153"/>
    <n v="38.25"/>
    <s v="theater"/>
    <s v="plays"/>
    <x v="3907"/>
  </r>
  <r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</r>
  <r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</r>
  <r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</r>
  <r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</r>
  <r>
    <x v="2"/>
    <s v="US"/>
    <s v="USD"/>
    <n v="1429936500"/>
    <n v="1424759330"/>
    <b v="0"/>
    <n v="1"/>
    <b v="0"/>
    <s v="theater/plays"/>
    <n v="6.666666666666667E-5"/>
    <n v="1"/>
    <s v="theater"/>
    <s v="plays"/>
    <x v="3912"/>
  </r>
  <r>
    <x v="2"/>
    <s v="US"/>
    <s v="USD"/>
    <n v="1448863449"/>
    <n v="1446267849"/>
    <b v="0"/>
    <n v="7"/>
    <b v="0"/>
    <s v="theater/plays"/>
    <n v="0.1"/>
    <n v="142.85714285714286"/>
    <s v="theater"/>
    <s v="plays"/>
    <x v="3913"/>
  </r>
  <r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</r>
  <r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</r>
  <r>
    <x v="2"/>
    <s v="DK"/>
    <s v="DKK"/>
    <n v="1464952752"/>
    <n v="1462360752"/>
    <b v="0"/>
    <n v="0"/>
    <b v="0"/>
    <s v="theater/plays"/>
    <n v="0"/>
    <e v="#DIV/0!"/>
    <s v="theater"/>
    <s v="plays"/>
    <x v="3916"/>
  </r>
  <r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</r>
  <r>
    <x v="2"/>
    <s v="GB"/>
    <s v="GBP"/>
    <n v="1407168000"/>
    <n v="1406131023"/>
    <b v="0"/>
    <n v="3"/>
    <b v="0"/>
    <s v="theater/plays"/>
    <n v="2E-3"/>
    <n v="40"/>
    <s v="theater"/>
    <s v="plays"/>
    <x v="3918"/>
  </r>
  <r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</r>
  <r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</r>
  <r>
    <x v="2"/>
    <s v="GB"/>
    <s v="GBP"/>
    <n v="1414346400"/>
    <n v="1413291655"/>
    <b v="0"/>
    <n v="0"/>
    <b v="0"/>
    <s v="theater/plays"/>
    <n v="0"/>
    <e v="#DIV/0!"/>
    <s v="theater"/>
    <s v="plays"/>
    <x v="3921"/>
  </r>
  <r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</r>
  <r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</r>
  <r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</r>
  <r>
    <x v="2"/>
    <s v="US"/>
    <s v="USD"/>
    <n v="1406753639"/>
    <n v="1404161639"/>
    <b v="0"/>
    <n v="3"/>
    <b v="0"/>
    <s v="theater/plays"/>
    <n v="0.1"/>
    <n v="5"/>
    <s v="theater"/>
    <s v="plays"/>
    <x v="3925"/>
  </r>
  <r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</r>
  <r>
    <x v="2"/>
    <s v="GB"/>
    <s v="GBP"/>
    <n v="1407565504"/>
    <n v="1404973504"/>
    <b v="0"/>
    <n v="2"/>
    <b v="0"/>
    <s v="theater/plays"/>
    <n v="0.01"/>
    <n v="12.5"/>
    <s v="theater"/>
    <s v="plays"/>
    <x v="3927"/>
  </r>
  <r>
    <x v="2"/>
    <s v="US"/>
    <s v="USD"/>
    <n v="1444971540"/>
    <n v="1442593427"/>
    <b v="0"/>
    <n v="7"/>
    <b v="0"/>
    <s v="theater/plays"/>
    <n v="0.13020000000000001"/>
    <n v="93"/>
    <s v="theater"/>
    <s v="plays"/>
    <x v="3928"/>
  </r>
  <r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</r>
  <r>
    <x v="2"/>
    <s v="AU"/>
    <s v="AUD"/>
    <n v="1459490400"/>
    <n v="1457078868"/>
    <b v="0"/>
    <n v="0"/>
    <b v="0"/>
    <s v="theater/plays"/>
    <n v="0"/>
    <e v="#DIV/0!"/>
    <s v="theater"/>
    <s v="plays"/>
    <x v="3930"/>
  </r>
  <r>
    <x v="2"/>
    <s v="US"/>
    <s v="USD"/>
    <n v="1441510707"/>
    <n v="1439350707"/>
    <b v="0"/>
    <n v="0"/>
    <b v="0"/>
    <s v="theater/plays"/>
    <n v="0"/>
    <e v="#DIV/0!"/>
    <s v="theater"/>
    <s v="plays"/>
    <x v="3931"/>
  </r>
  <r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</r>
  <r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</r>
  <r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</r>
  <r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</r>
  <r>
    <x v="2"/>
    <s v="US"/>
    <s v="USD"/>
    <n v="1480576720"/>
    <n v="1477981120"/>
    <b v="0"/>
    <n v="0"/>
    <b v="0"/>
    <s v="theater/plays"/>
    <n v="0"/>
    <e v="#DIV/0!"/>
    <s v="theater"/>
    <s v="plays"/>
    <x v="3936"/>
  </r>
  <r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</r>
  <r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</r>
  <r>
    <x v="2"/>
    <s v="AU"/>
    <s v="AUD"/>
    <n v="1412656200"/>
    <n v="1412328979"/>
    <b v="0"/>
    <n v="1"/>
    <b v="0"/>
    <s v="theater/plays"/>
    <n v="1E-3"/>
    <n v="5"/>
    <s v="theater"/>
    <s v="plays"/>
    <x v="3939"/>
  </r>
  <r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</r>
  <r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</r>
  <r>
    <x v="2"/>
    <s v="US"/>
    <s v="USD"/>
    <n v="1434490914"/>
    <n v="1429306914"/>
    <b v="0"/>
    <n v="0"/>
    <b v="0"/>
    <s v="theater/plays"/>
    <n v="0"/>
    <e v="#DIV/0!"/>
    <s v="theater"/>
    <s v="plays"/>
    <x v="3942"/>
  </r>
  <r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</r>
  <r>
    <x v="2"/>
    <s v="US"/>
    <s v="USD"/>
    <n v="1440690875"/>
    <n v="1438098875"/>
    <b v="0"/>
    <n v="0"/>
    <b v="0"/>
    <s v="theater/plays"/>
    <n v="0"/>
    <e v="#DIV/0!"/>
    <s v="theater"/>
    <s v="plays"/>
    <x v="3944"/>
  </r>
  <r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</r>
  <r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</r>
  <r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</r>
  <r>
    <x v="2"/>
    <s v="AU"/>
    <s v="AUD"/>
    <n v="1410076123"/>
    <n v="1404892123"/>
    <b v="0"/>
    <n v="0"/>
    <b v="0"/>
    <s v="theater/plays"/>
    <n v="0"/>
    <e v="#DIV/0!"/>
    <s v="theater"/>
    <s v="plays"/>
    <x v="3948"/>
  </r>
  <r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</r>
  <r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</r>
  <r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</r>
  <r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</r>
  <r>
    <x v="2"/>
    <s v="US"/>
    <s v="USD"/>
    <n v="1469834940"/>
    <n v="1467162586"/>
    <b v="0"/>
    <n v="0"/>
    <b v="0"/>
    <s v="theater/plays"/>
    <n v="0"/>
    <e v="#DIV/0!"/>
    <s v="theater"/>
    <s v="plays"/>
    <x v="3953"/>
  </r>
  <r>
    <x v="2"/>
    <s v="CA"/>
    <s v="CAD"/>
    <n v="1405352264"/>
    <n v="1400168264"/>
    <b v="0"/>
    <n v="0"/>
    <b v="0"/>
    <s v="theater/plays"/>
    <n v="0"/>
    <e v="#DIV/0!"/>
    <s v="theater"/>
    <s v="plays"/>
    <x v="3954"/>
  </r>
  <r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</r>
  <r>
    <x v="2"/>
    <s v="US"/>
    <s v="USD"/>
    <n v="1461543600"/>
    <n v="1459203727"/>
    <b v="0"/>
    <n v="0"/>
    <b v="0"/>
    <s v="theater/plays"/>
    <n v="0"/>
    <e v="#DIV/0!"/>
    <s v="theater"/>
    <s v="plays"/>
    <x v="3956"/>
  </r>
  <r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</r>
  <r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</r>
  <r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</r>
  <r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</r>
  <r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</r>
  <r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</r>
  <r>
    <x v="2"/>
    <s v="CA"/>
    <s v="CAD"/>
    <n v="1447821717"/>
    <n v="1445226117"/>
    <b v="0"/>
    <n v="0"/>
    <b v="0"/>
    <s v="theater/plays"/>
    <n v="0"/>
    <e v="#DIV/0!"/>
    <s v="theater"/>
    <s v="plays"/>
    <x v="3963"/>
  </r>
  <r>
    <x v="2"/>
    <s v="US"/>
    <s v="USD"/>
    <n v="1429460386"/>
    <n v="1424279986"/>
    <b v="0"/>
    <n v="3"/>
    <b v="0"/>
    <s v="theater/plays"/>
    <n v="6.3E-2"/>
    <n v="42"/>
    <s v="theater"/>
    <s v="plays"/>
    <x v="3964"/>
  </r>
  <r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</r>
  <r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</r>
  <r>
    <x v="2"/>
    <s v="US"/>
    <s v="USD"/>
    <n v="1488783507"/>
    <n v="1486191507"/>
    <b v="0"/>
    <n v="10"/>
    <b v="0"/>
    <s v="theater/plays"/>
    <n v="0.2411764705882353"/>
    <n v="41"/>
    <s v="theater"/>
    <s v="plays"/>
    <x v="3967"/>
  </r>
  <r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</r>
  <r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</r>
  <r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</r>
  <r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</r>
  <r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</r>
  <r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</r>
  <r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</r>
  <r>
    <x v="2"/>
    <s v="US"/>
    <s v="USD"/>
    <n v="1468442898"/>
    <n v="1465850898"/>
    <b v="0"/>
    <n v="0"/>
    <b v="0"/>
    <s v="theater/plays"/>
    <n v="0"/>
    <e v="#DIV/0!"/>
    <s v="theater"/>
    <s v="plays"/>
    <x v="3975"/>
  </r>
  <r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</r>
  <r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</r>
  <r>
    <x v="2"/>
    <s v="US"/>
    <s v="USD"/>
    <n v="1422717953"/>
    <n v="1417533953"/>
    <b v="0"/>
    <n v="8"/>
    <b v="0"/>
    <s v="theater/plays"/>
    <n v="0.107"/>
    <n v="26.75"/>
    <s v="theater"/>
    <s v="plays"/>
    <x v="3978"/>
  </r>
  <r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</r>
  <r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</r>
  <r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</r>
  <r>
    <x v="2"/>
    <s v="GB"/>
    <s v="GBP"/>
    <n v="1436297180"/>
    <n v="1431113180"/>
    <b v="0"/>
    <n v="5"/>
    <b v="0"/>
    <s v="theater/plays"/>
    <n v="0.2"/>
    <n v="34"/>
    <s v="theater"/>
    <s v="plays"/>
    <x v="3982"/>
  </r>
  <r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</r>
  <r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</r>
  <r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</r>
  <r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</r>
  <r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</r>
  <r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</r>
  <r>
    <x v="2"/>
    <s v="US"/>
    <s v="USD"/>
    <n v="1447009181"/>
    <n v="1444413581"/>
    <b v="0"/>
    <n v="0"/>
    <b v="0"/>
    <s v="theater/plays"/>
    <n v="0"/>
    <e v="#DIV/0!"/>
    <s v="theater"/>
    <s v="plays"/>
    <x v="3989"/>
  </r>
  <r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</r>
  <r>
    <x v="2"/>
    <s v="US"/>
    <s v="USD"/>
    <n v="1433086082"/>
    <n v="1430494082"/>
    <b v="0"/>
    <n v="1"/>
    <b v="0"/>
    <s v="theater/plays"/>
    <n v="0.2"/>
    <n v="100"/>
    <s v="theater"/>
    <s v="plays"/>
    <x v="3991"/>
  </r>
  <r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</r>
  <r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</r>
  <r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</r>
  <r>
    <x v="2"/>
    <s v="GB"/>
    <s v="GBP"/>
    <n v="1423913220"/>
    <n v="1421339077"/>
    <b v="0"/>
    <n v="4"/>
    <b v="0"/>
    <s v="theater/plays"/>
    <n v="0.35"/>
    <n v="17.5"/>
    <s v="theater"/>
    <s v="plays"/>
    <x v="3995"/>
  </r>
  <r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</r>
  <r>
    <x v="2"/>
    <s v="GB"/>
    <s v="GBP"/>
    <n v="1428222221"/>
    <n v="1425633821"/>
    <b v="0"/>
    <n v="0"/>
    <b v="0"/>
    <s v="theater/plays"/>
    <n v="0"/>
    <e v="#DIV/0!"/>
    <s v="theater"/>
    <s v="plays"/>
    <x v="3997"/>
  </r>
  <r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</r>
  <r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</r>
  <r>
    <x v="2"/>
    <s v="US"/>
    <s v="USD"/>
    <n v="1462631358"/>
    <n v="1457450958"/>
    <b v="0"/>
    <n v="1"/>
    <b v="0"/>
    <s v="theater/plays"/>
    <n v="1.25E-3"/>
    <n v="10"/>
    <s v="theater"/>
    <s v="plays"/>
    <x v="4000"/>
  </r>
  <r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</r>
  <r>
    <x v="2"/>
    <s v="US"/>
    <s v="USD"/>
    <n v="1411779761"/>
    <n v="1409187761"/>
    <b v="0"/>
    <n v="4"/>
    <b v="0"/>
    <s v="theater/plays"/>
    <n v="1.84E-2"/>
    <n v="5.75"/>
    <s v="theater"/>
    <s v="plays"/>
    <x v="4002"/>
  </r>
  <r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</r>
  <r>
    <x v="2"/>
    <s v="US"/>
    <s v="USD"/>
    <n v="1412740457"/>
    <n v="1410148457"/>
    <b v="0"/>
    <n v="1"/>
    <b v="0"/>
    <s v="theater/plays"/>
    <n v="2E-3"/>
    <n v="1"/>
    <s v="theater"/>
    <s v="plays"/>
    <x v="4004"/>
  </r>
  <r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</r>
  <r>
    <x v="2"/>
    <s v="US"/>
    <s v="USD"/>
    <n v="1455647587"/>
    <n v="1453487587"/>
    <b v="0"/>
    <n v="1"/>
    <b v="0"/>
    <s v="theater/plays"/>
    <n v="6.666666666666667E-5"/>
    <n v="2"/>
    <s v="theater"/>
    <s v="plays"/>
    <x v="4006"/>
  </r>
  <r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</r>
  <r>
    <x v="2"/>
    <s v="GB"/>
    <s v="GBP"/>
    <n v="1437606507"/>
    <n v="1435014507"/>
    <b v="0"/>
    <n v="4"/>
    <b v="0"/>
    <s v="theater/plays"/>
    <n v="0.06"/>
    <n v="15"/>
    <s v="theater"/>
    <s v="plays"/>
    <x v="4008"/>
  </r>
  <r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</r>
  <r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</r>
  <r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</r>
  <r>
    <x v="2"/>
    <s v="GB"/>
    <s v="GBP"/>
    <n v="1430571849"/>
    <n v="1427979849"/>
    <b v="0"/>
    <n v="0"/>
    <b v="0"/>
    <s v="theater/plays"/>
    <n v="0"/>
    <e v="#DIV/0!"/>
    <s v="theater"/>
    <s v="plays"/>
    <x v="4012"/>
  </r>
  <r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</r>
  <r>
    <x v="2"/>
    <s v="US"/>
    <s v="USD"/>
    <n v="1457157269"/>
    <n v="1455861269"/>
    <b v="0"/>
    <n v="0"/>
    <b v="0"/>
    <s v="theater/plays"/>
    <n v="0"/>
    <e v="#DIV/0!"/>
    <s v="theater"/>
    <s v="plays"/>
    <x v="4014"/>
  </r>
  <r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</r>
  <r>
    <x v="2"/>
    <s v="GB"/>
    <s v="GBP"/>
    <n v="1410987400"/>
    <n v="1408395400"/>
    <b v="0"/>
    <n v="7"/>
    <b v="0"/>
    <s v="theater/plays"/>
    <n v="0.14000000000000001"/>
    <n v="10"/>
    <s v="theater"/>
    <s v="plays"/>
    <x v="4016"/>
  </r>
  <r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</r>
  <r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</r>
  <r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</r>
  <r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</r>
  <r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</r>
  <r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</r>
  <r>
    <x v="2"/>
    <s v="US"/>
    <s v="USD"/>
    <n v="1458860363"/>
    <n v="1454975963"/>
    <b v="0"/>
    <n v="0"/>
    <b v="0"/>
    <s v="theater/plays"/>
    <n v="0"/>
    <e v="#DIV/0!"/>
    <s v="theater"/>
    <s v="plays"/>
    <x v="4023"/>
  </r>
  <r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</r>
  <r>
    <x v="2"/>
    <s v="FR"/>
    <s v="EUR"/>
    <n v="1437889336"/>
    <n v="1432705336"/>
    <b v="0"/>
    <n v="4"/>
    <b v="0"/>
    <s v="theater/plays"/>
    <n v="0.05"/>
    <n v="62.5"/>
    <s v="theater"/>
    <s v="plays"/>
    <x v="4025"/>
  </r>
  <r>
    <x v="2"/>
    <s v="US"/>
    <s v="USD"/>
    <n v="1449247439"/>
    <n v="1444059839"/>
    <b v="0"/>
    <n v="0"/>
    <b v="0"/>
    <s v="theater/plays"/>
    <n v="0"/>
    <e v="#DIV/0!"/>
    <s v="theater"/>
    <s v="plays"/>
    <x v="4026"/>
  </r>
  <r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</r>
  <r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</r>
  <r>
    <x v="2"/>
    <s v="US"/>
    <s v="USD"/>
    <n v="1450053370"/>
    <n v="1447461370"/>
    <b v="0"/>
    <n v="0"/>
    <b v="0"/>
    <s v="theater/plays"/>
    <n v="0"/>
    <e v="#DIV/0!"/>
    <s v="theater"/>
    <s v="plays"/>
    <x v="4029"/>
  </r>
  <r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</r>
  <r>
    <x v="2"/>
    <s v="US"/>
    <s v="USD"/>
    <n v="1418914964"/>
    <n v="1414591364"/>
    <b v="0"/>
    <n v="0"/>
    <b v="0"/>
    <s v="theater/plays"/>
    <n v="0"/>
    <e v="#DIV/0!"/>
    <s v="theater"/>
    <s v="plays"/>
    <x v="4031"/>
  </r>
  <r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</r>
  <r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</r>
  <r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</r>
  <r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</r>
  <r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</r>
  <r>
    <x v="2"/>
    <s v="US"/>
    <s v="USD"/>
    <n v="1464099900"/>
    <n v="1462585315"/>
    <b v="0"/>
    <n v="2"/>
    <b v="0"/>
    <s v="theater/plays"/>
    <n v="0.11428571428571428"/>
    <n v="40"/>
    <s v="theater"/>
    <s v="plays"/>
    <x v="4037"/>
  </r>
  <r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</r>
  <r>
    <x v="2"/>
    <s v="US"/>
    <s v="USD"/>
    <n v="1448949540"/>
    <n v="1446048367"/>
    <b v="0"/>
    <n v="5"/>
    <b v="0"/>
    <s v="theater/plays"/>
    <n v="0.6"/>
    <n v="60"/>
    <s v="theater"/>
    <s v="plays"/>
    <x v="4039"/>
  </r>
  <r>
    <x v="2"/>
    <s v="US"/>
    <s v="USD"/>
    <n v="1437188400"/>
    <n v="1432100004"/>
    <b v="0"/>
    <n v="2"/>
    <b v="0"/>
    <s v="theater/plays"/>
    <n v="0.3125"/>
    <n v="1250"/>
    <s v="theater"/>
    <s v="plays"/>
    <x v="4040"/>
  </r>
  <r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</r>
  <r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</r>
  <r>
    <x v="2"/>
    <s v="CA"/>
    <s v="CAD"/>
    <n v="1416524325"/>
    <n v="1415228325"/>
    <b v="0"/>
    <n v="0"/>
    <b v="0"/>
    <s v="theater/plays"/>
    <n v="0"/>
    <e v="#DIV/0!"/>
    <s v="theater"/>
    <s v="plays"/>
    <x v="4043"/>
  </r>
  <r>
    <x v="2"/>
    <s v="US"/>
    <s v="USD"/>
    <n v="1428642000"/>
    <n v="1426050982"/>
    <b v="0"/>
    <n v="4"/>
    <b v="0"/>
    <s v="theater/plays"/>
    <n v="0.375"/>
    <n v="56.25"/>
    <s v="theater"/>
    <s v="plays"/>
    <x v="4044"/>
  </r>
  <r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</r>
  <r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</r>
  <r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</r>
  <r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</r>
  <r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</r>
  <r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</r>
  <r>
    <x v="2"/>
    <s v="US"/>
    <s v="USD"/>
    <n v="1399618380"/>
    <n v="1399058797"/>
    <b v="0"/>
    <n v="0"/>
    <b v="0"/>
    <s v="theater/plays"/>
    <n v="0"/>
    <e v="#DIV/0!"/>
    <s v="theater"/>
    <s v="plays"/>
    <x v="4051"/>
  </r>
  <r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</r>
  <r>
    <x v="2"/>
    <s v="GB"/>
    <s v="GBP"/>
    <n v="1416081600"/>
    <n v="1413477228"/>
    <b v="0"/>
    <n v="2"/>
    <b v="0"/>
    <s v="theater/plays"/>
    <n v="0.22"/>
    <n v="55"/>
    <s v="theater"/>
    <s v="plays"/>
    <x v="4053"/>
  </r>
  <r>
    <x v="2"/>
    <s v="US"/>
    <s v="USD"/>
    <n v="1475294400"/>
    <n v="1472674285"/>
    <b v="0"/>
    <n v="0"/>
    <b v="0"/>
    <s v="theater/plays"/>
    <n v="0"/>
    <e v="#DIV/0!"/>
    <s v="theater"/>
    <s v="plays"/>
    <x v="4054"/>
  </r>
  <r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</r>
  <r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</r>
  <r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</r>
  <r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</r>
  <r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</r>
  <r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</r>
  <r>
    <x v="2"/>
    <s v="US"/>
    <s v="USD"/>
    <n v="1461205423"/>
    <n v="1456025023"/>
    <b v="0"/>
    <n v="0"/>
    <b v="0"/>
    <s v="theater/plays"/>
    <n v="0"/>
    <e v="#DIV/0!"/>
    <s v="theater"/>
    <s v="plays"/>
    <x v="4061"/>
  </r>
  <r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</r>
  <r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</r>
  <r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</r>
  <r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</r>
  <r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</r>
  <r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</r>
  <r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</r>
  <r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</r>
  <r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</r>
  <r>
    <x v="2"/>
    <s v="MX"/>
    <s v="MXN"/>
    <n v="1482779931"/>
    <n v="1480187931"/>
    <b v="0"/>
    <n v="0"/>
    <b v="0"/>
    <s v="theater/plays"/>
    <n v="0"/>
    <e v="#DIV/0!"/>
    <s v="theater"/>
    <s v="plays"/>
    <x v="4071"/>
  </r>
  <r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</r>
  <r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</r>
  <r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</r>
  <r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</r>
  <r>
    <x v="2"/>
    <s v="US"/>
    <s v="USD"/>
    <n v="1413921060"/>
    <n v="1411499149"/>
    <b v="0"/>
    <n v="0"/>
    <b v="0"/>
    <s v="theater/plays"/>
    <n v="0"/>
    <e v="#DIV/0!"/>
    <s v="theater"/>
    <s v="plays"/>
    <x v="4076"/>
  </r>
  <r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</r>
  <r>
    <x v="2"/>
    <s v="GB"/>
    <s v="GBP"/>
    <n v="1485543242"/>
    <n v="1482951242"/>
    <b v="0"/>
    <n v="0"/>
    <b v="0"/>
    <s v="theater/plays"/>
    <n v="0"/>
    <e v="#DIV/0!"/>
    <s v="theater"/>
    <s v="plays"/>
    <x v="4078"/>
  </r>
  <r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</r>
  <r>
    <x v="2"/>
    <s v="US"/>
    <s v="USD"/>
    <n v="1465930440"/>
    <n v="1463849116"/>
    <b v="0"/>
    <n v="0"/>
    <b v="0"/>
    <s v="theater/plays"/>
    <n v="0"/>
    <e v="#DIV/0!"/>
    <s v="theater"/>
    <s v="plays"/>
    <x v="4080"/>
  </r>
  <r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</r>
  <r>
    <x v="2"/>
    <s v="US"/>
    <s v="USD"/>
    <n v="1447542000"/>
    <n v="1446179553"/>
    <b v="0"/>
    <n v="2"/>
    <b v="0"/>
    <s v="theater/plays"/>
    <n v="0.02"/>
    <n v="1.5"/>
    <s v="theater"/>
    <s v="plays"/>
    <x v="4082"/>
  </r>
  <r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</r>
  <r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</r>
  <r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</r>
  <r>
    <x v="2"/>
    <s v="US"/>
    <s v="USD"/>
    <n v="1448078400"/>
    <n v="1445985299"/>
    <b v="0"/>
    <n v="5"/>
    <b v="0"/>
    <s v="theater/plays"/>
    <n v="4.7E-2"/>
    <n v="9.4"/>
    <s v="theater"/>
    <s v="plays"/>
    <x v="4086"/>
  </r>
  <r>
    <x v="2"/>
    <s v="US"/>
    <s v="USD"/>
    <n v="1468777786"/>
    <n v="1466185786"/>
    <b v="0"/>
    <n v="0"/>
    <b v="0"/>
    <s v="theater/plays"/>
    <n v="0"/>
    <e v="#DIV/0!"/>
    <s v="theater"/>
    <s v="plays"/>
    <x v="4087"/>
  </r>
  <r>
    <x v="2"/>
    <s v="GB"/>
    <s v="GBP"/>
    <n v="1421403960"/>
    <n v="1418827324"/>
    <b v="0"/>
    <n v="3"/>
    <b v="0"/>
    <s v="theater/plays"/>
    <n v="0.108"/>
    <n v="72"/>
    <s v="theater"/>
    <s v="plays"/>
    <x v="4088"/>
  </r>
  <r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</r>
  <r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</r>
  <r>
    <x v="2"/>
    <s v="US"/>
    <s v="USD"/>
    <n v="1421410151"/>
    <n v="1418818151"/>
    <b v="0"/>
    <n v="8"/>
    <b v="0"/>
    <s v="theater/plays"/>
    <n v="0.1275"/>
    <n v="25.5"/>
    <s v="theater"/>
    <s v="plays"/>
    <x v="4091"/>
  </r>
  <r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</r>
  <r>
    <x v="2"/>
    <s v="GB"/>
    <s v="GBP"/>
    <n v="1440272093"/>
    <n v="1435088093"/>
    <b v="0"/>
    <n v="4"/>
    <b v="0"/>
    <s v="theater/plays"/>
    <n v="2.4E-2"/>
    <n v="15"/>
    <s v="theater"/>
    <s v="plays"/>
    <x v="4093"/>
  </r>
  <r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</r>
  <r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</r>
  <r>
    <x v="2"/>
    <s v="GB"/>
    <s v="GBP"/>
    <n v="1488271860"/>
    <n v="1484484219"/>
    <b v="0"/>
    <n v="5"/>
    <b v="0"/>
    <s v="theater/plays"/>
    <n v="0.11428571428571428"/>
    <n v="80"/>
    <s v="theater"/>
    <s v="plays"/>
    <x v="4096"/>
  </r>
  <r>
    <x v="2"/>
    <s v="GB"/>
    <s v="GBP"/>
    <n v="1454284500"/>
    <n v="1449431237"/>
    <b v="0"/>
    <n v="0"/>
    <b v="0"/>
    <s v="theater/plays"/>
    <n v="0"/>
    <e v="#DIV/0!"/>
    <s v="theater"/>
    <s v="plays"/>
    <x v="4097"/>
  </r>
  <r>
    <x v="2"/>
    <s v="US"/>
    <s v="USD"/>
    <n v="1465060797"/>
    <n v="1462468797"/>
    <b v="0"/>
    <n v="0"/>
    <b v="0"/>
    <s v="theater/plays"/>
    <n v="0"/>
    <e v="#DIV/0!"/>
    <s v="theater"/>
    <s v="plays"/>
    <x v="4098"/>
  </r>
  <r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</r>
  <r>
    <x v="2"/>
    <s v="US"/>
    <s v="USD"/>
    <n v="1414205990"/>
    <n v="1413341990"/>
    <b v="0"/>
    <n v="0"/>
    <b v="0"/>
    <s v="theater/plays"/>
    <n v="0"/>
    <e v="#DIV/0!"/>
    <s v="theater"/>
    <s v="plays"/>
    <x v="4100"/>
  </r>
  <r>
    <x v="2"/>
    <s v="US"/>
    <s v="USD"/>
    <n v="1485380482"/>
    <n v="1482788482"/>
    <b v="0"/>
    <n v="0"/>
    <b v="0"/>
    <s v="theater/plays"/>
    <n v="0"/>
    <e v="#DIV/0!"/>
    <s v="theater"/>
    <s v="plays"/>
    <x v="4101"/>
  </r>
  <r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</r>
  <r>
    <x v="2"/>
    <s v="US"/>
    <s v="USD"/>
    <n v="1440613920"/>
    <n v="1435953566"/>
    <b v="0"/>
    <n v="6"/>
    <b v="0"/>
    <s v="theater/plays"/>
    <n v="0.1"/>
    <n v="16.666666666666668"/>
    <s v="theater"/>
    <s v="plays"/>
    <x v="4103"/>
  </r>
  <r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</r>
  <r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</r>
  <r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</r>
  <r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</r>
  <r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</r>
  <r>
    <x v="2"/>
    <s v="GB"/>
    <s v="GBP"/>
    <n v="1448805404"/>
    <n v="1446209804"/>
    <b v="0"/>
    <n v="0"/>
    <b v="0"/>
    <s v="theater/plays"/>
    <n v="0"/>
    <e v="#DIV/0!"/>
    <s v="theater"/>
    <s v="plays"/>
    <x v="4109"/>
  </r>
  <r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</r>
  <r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</r>
  <r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</r>
  <r>
    <x v="2"/>
    <s v="US"/>
    <s v="USD"/>
    <n v="1452234840"/>
    <n v="1450619123"/>
    <b v="0"/>
    <n v="3"/>
    <b v="0"/>
    <s v="theater/plays"/>
    <n v="2E-3"/>
    <n v="1"/>
    <s v="theater"/>
    <s v="plays"/>
    <x v="4113"/>
  </r>
  <r>
    <x v="4"/>
    <m/>
    <m/>
    <m/>
    <m/>
    <m/>
    <m/>
    <m/>
    <m/>
    <m/>
    <m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E245B-C592-4726-8562-186EE37C08C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3FD05-8CD3-4A60-BA3E-65CF2D42C88E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fieldListSortAscending="1">
  <location ref="A3:F46" firstHeaderRow="1" firstDataRow="2" firstDataCol="1" rowPageCount="1" colPageCount="1"/>
  <pivotFields count="13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4AFD8-9C53-4BAD-876C-752F0DBEC55F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6"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5"/>
    <field x="14"/>
    <field x="1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Q1" zoomScale="80" zoomScaleNormal="80" workbookViewId="0">
      <selection activeCell="C5" sqref="C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0.85546875" bestFit="1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style="11" bestFit="1" customWidth="1"/>
    <col min="20" max="20" width="22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0" t="s">
        <v>8364</v>
      </c>
      <c r="T1" s="10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SUM(E2/D2)</f>
        <v>1.3685882352941177</v>
      </c>
      <c r="P2" s="6">
        <f>SUM(E2/L2)</f>
        <v>63.917582417582416</v>
      </c>
      <c r="Q2" t="s">
        <v>8309</v>
      </c>
      <c r="R2" t="s">
        <v>8310</v>
      </c>
      <c r="S2" s="11">
        <f>(((J2/60)/60/24)+DATE(1970,1,1))</f>
        <v>42177.007071759261</v>
      </c>
      <c r="T2" s="11">
        <f>(((I2/60)/60/24)+DATE(1970,1,1))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SUM(E3/D3)</f>
        <v>1.4260827250608272</v>
      </c>
      <c r="P3" s="6">
        <f t="shared" ref="P3:P66" si="1">SUM(E3/L3)</f>
        <v>185.48101265822785</v>
      </c>
      <c r="Q3" t="s">
        <v>8309</v>
      </c>
      <c r="R3" t="s">
        <v>8310</v>
      </c>
      <c r="S3" s="11">
        <f t="shared" ref="S3:S66" si="2">(((J3/60)/60/24)+DATE(1970,1,1))</f>
        <v>42766.600497685184</v>
      </c>
      <c r="T3" s="11">
        <f t="shared" ref="T3:T66" si="3">(((I3/60)/60/24)+DATE(1970,1,1))</f>
        <v>42796.600497685184</v>
      </c>
    </row>
    <row r="4" spans="1:20" ht="60" x14ac:dyDescent="0.25">
      <c r="A4">
        <v>2</v>
      </c>
      <c r="B4" s="3" t="s">
        <v>4</v>
      </c>
      <c r="C4" s="3" t="s">
        <v>8395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SUM(E67/D67)</f>
        <v>1.0752857142857142</v>
      </c>
      <c r="P67" s="6">
        <f t="shared" ref="P67:P130" si="5">SUM(E67/L67)</f>
        <v>132.05263157894737</v>
      </c>
      <c r="Q67" t="s">
        <v>8309</v>
      </c>
      <c r="R67" t="s">
        <v>8311</v>
      </c>
      <c r="S67" s="11">
        <f t="shared" ref="S67:S130" si="6">(((J67/60)/60/24)+DATE(1970,1,1))</f>
        <v>41835.821226851855</v>
      </c>
      <c r="T67" s="11">
        <f t="shared" ref="T67:T130" si="7">(((I67/60)/60/24)+DATE(1970,1,1))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SUM(E131/D131)</f>
        <v>0</v>
      </c>
      <c r="P131" s="6" t="e">
        <f t="shared" ref="P131:P194" si="9">SUM(E131/L131)</f>
        <v>#DIV/0!</v>
      </c>
      <c r="Q131" t="s">
        <v>8309</v>
      </c>
      <c r="R131" t="s">
        <v>8312</v>
      </c>
      <c r="S131" s="11">
        <f t="shared" ref="S131:S194" si="10">(((J131/60)/60/24)+DATE(1970,1,1))</f>
        <v>41882.937303240738</v>
      </c>
      <c r="T131" s="11">
        <f t="shared" ref="T131:T194" si="11">(((I131/60)/60/24)+DATE(1970,1,1))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SUM(E195/D195)</f>
        <v>0</v>
      </c>
      <c r="P195" s="6" t="e">
        <f t="shared" ref="P195:P258" si="13">SUM(E195/L195)</f>
        <v>#DIV/0!</v>
      </c>
      <c r="Q195" t="s">
        <v>8309</v>
      </c>
      <c r="R195" t="s">
        <v>8313</v>
      </c>
      <c r="S195" s="11">
        <f t="shared" ref="S195:S258" si="14">(((J195/60)/60/24)+DATE(1970,1,1))</f>
        <v>41911.934791666667</v>
      </c>
      <c r="T195" s="11">
        <f t="shared" ref="T195:T258" si="15">(((I195/60)/60/24)+DATE(1970,1,1))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SUM(E259/D259)</f>
        <v>1.0672648571428571</v>
      </c>
      <c r="P259" s="6">
        <f t="shared" ref="P259:P322" si="17">SUM(E259/L259)</f>
        <v>66.70405357142856</v>
      </c>
      <c r="Q259" t="s">
        <v>8309</v>
      </c>
      <c r="R259" t="s">
        <v>8314</v>
      </c>
      <c r="S259" s="11">
        <f t="shared" ref="S259:S322" si="18">(((J259/60)/60/24)+DATE(1970,1,1))</f>
        <v>42479.626875000002</v>
      </c>
      <c r="T259" s="11">
        <f t="shared" ref="T259:T322" si="19">(((I259/60)/60/24)+DATE(1970,1,1))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SUM(E323/D323)</f>
        <v>1.0266285714285714</v>
      </c>
      <c r="P323" s="6">
        <f t="shared" ref="P323:P386" si="21">SUM(E323/L323)</f>
        <v>106.62314540059347</v>
      </c>
      <c r="Q323" t="s">
        <v>8309</v>
      </c>
      <c r="R323" t="s">
        <v>8314</v>
      </c>
      <c r="S323" s="11">
        <f t="shared" ref="S323:S386" si="22">(((J323/60)/60/24)+DATE(1970,1,1))</f>
        <v>42647.446597222224</v>
      </c>
      <c r="T323" s="11">
        <f t="shared" ref="T323:T386" si="23">(((I323/60)/60/24)+DATE(1970,1,1))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SUM(E387/D387)</f>
        <v>1.05982</v>
      </c>
      <c r="P387" s="6">
        <f t="shared" ref="P387:P450" si="25">SUM(E387/L387)</f>
        <v>111.79535864978902</v>
      </c>
      <c r="Q387" t="s">
        <v>8309</v>
      </c>
      <c r="R387" t="s">
        <v>8314</v>
      </c>
      <c r="S387" s="11">
        <f t="shared" ref="S387:S450" si="26">(((J387/60)/60/24)+DATE(1970,1,1))</f>
        <v>41934.584502314814</v>
      </c>
      <c r="T387" s="11">
        <f t="shared" ref="T387:T450" si="27">(((I387/60)/60/24)+DATE(1970,1,1))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SUM(E451/D451)</f>
        <v>2.2499999999999999E-2</v>
      </c>
      <c r="P451" s="6">
        <f t="shared" ref="P451:P514" si="29">SUM(E451/L451)</f>
        <v>9</v>
      </c>
      <c r="Q451" t="s">
        <v>8309</v>
      </c>
      <c r="R451" t="s">
        <v>8315</v>
      </c>
      <c r="S451" s="11">
        <f t="shared" ref="S451:S514" si="30">(((J451/60)/60/24)+DATE(1970,1,1))</f>
        <v>41534.568113425928</v>
      </c>
      <c r="T451" s="11">
        <f t="shared" ref="T451:T514" si="31">(((I451/60)/60/24)+DATE(1970,1,1))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SUM(E515/D515)</f>
        <v>0.13924</v>
      </c>
      <c r="P515" s="6">
        <f t="shared" ref="P515:P578" si="33">SUM(E515/L515)</f>
        <v>102.38235294117646</v>
      </c>
      <c r="Q515" t="s">
        <v>8309</v>
      </c>
      <c r="R515" t="s">
        <v>8315</v>
      </c>
      <c r="S515" s="11">
        <f t="shared" ref="S515:S578" si="34">(((J515/60)/60/24)+DATE(1970,1,1))</f>
        <v>42552.653993055559</v>
      </c>
      <c r="T515" s="11">
        <f t="shared" ref="T515:T578" si="35">(((I515/60)/60/24)+DATE(1970,1,1))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SUM(E579/D579)</f>
        <v>2E-3</v>
      </c>
      <c r="P579" s="6">
        <f t="shared" ref="P579:P642" si="37">SUM(E579/L579)</f>
        <v>10</v>
      </c>
      <c r="Q579" t="s">
        <v>8318</v>
      </c>
      <c r="R579" t="s">
        <v>8319</v>
      </c>
      <c r="S579" s="11">
        <f t="shared" ref="S579:S642" si="38">(((J579/60)/60/24)+DATE(1970,1,1))</f>
        <v>42450.589143518519</v>
      </c>
      <c r="T579" s="11">
        <f t="shared" ref="T579:T642" si="39">(((I579/60)/60/24)+DATE(1970,1,1))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SUM(E643/D643)</f>
        <v>1.1916249999999999</v>
      </c>
      <c r="P643" s="6">
        <f t="shared" ref="P643:P706" si="41">SUM(E643/L643)</f>
        <v>151.31746031746033</v>
      </c>
      <c r="Q643" t="s">
        <v>8318</v>
      </c>
      <c r="R643" t="s">
        <v>8320</v>
      </c>
      <c r="S643" s="11">
        <f t="shared" ref="S643:S706" si="42">(((J643/60)/60/24)+DATE(1970,1,1))</f>
        <v>42199.57</v>
      </c>
      <c r="T643" s="11">
        <f t="shared" ref="T643:T706" si="43">(((I643/60)/60/24)+DATE(1970,1,1))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SUM(E707/D707)</f>
        <v>9.7699999999999992E-3</v>
      </c>
      <c r="P707" s="6">
        <f t="shared" ref="P707:P770" si="45">SUM(E707/L707)</f>
        <v>195.4</v>
      </c>
      <c r="Q707" t="s">
        <v>8318</v>
      </c>
      <c r="R707" t="s">
        <v>8320</v>
      </c>
      <c r="S707" s="11">
        <f t="shared" ref="S707:S770" si="46">(((J707/60)/60/24)+DATE(1970,1,1))</f>
        <v>42726.491643518515</v>
      </c>
      <c r="T707" s="11">
        <f t="shared" ref="T707:T770" si="47">(((I707/60)/60/24)+DATE(1970,1,1))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SUM(E771/D771)</f>
        <v>0.41399999999999998</v>
      </c>
      <c r="P771" s="6">
        <f t="shared" ref="P771:P834" si="49">SUM(E771/L771)</f>
        <v>31.846153846153847</v>
      </c>
      <c r="Q771" t="s">
        <v>8321</v>
      </c>
      <c r="R771" t="s">
        <v>8323</v>
      </c>
      <c r="S771" s="11">
        <f t="shared" ref="S771:S834" si="50">(((J771/60)/60/24)+DATE(1970,1,1))</f>
        <v>41604.996458333335</v>
      </c>
      <c r="T771" s="11">
        <f t="shared" ref="T771:T834" si="51">(((I771/60)/60/24)+DATE(1970,1,1))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SUM(E835/D835)</f>
        <v>1.0166666666666666</v>
      </c>
      <c r="P835" s="6">
        <f t="shared" ref="P835:P898" si="53">SUM(E835/L835)</f>
        <v>148.78048780487805</v>
      </c>
      <c r="Q835" t="s">
        <v>8324</v>
      </c>
      <c r="R835" t="s">
        <v>8325</v>
      </c>
      <c r="S835" s="11">
        <f t="shared" ref="S835:S898" si="54">(((J835/60)/60/24)+DATE(1970,1,1))</f>
        <v>41718.878182870372</v>
      </c>
      <c r="T835" s="11">
        <f t="shared" ref="T835:T898" si="55">(((I835/60)/60/24)+DATE(1970,1,1))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SUM(E899/D899)</f>
        <v>0</v>
      </c>
      <c r="P899" s="6" t="e">
        <f t="shared" ref="P899:P962" si="57">SUM(E899/L899)</f>
        <v>#DIV/0!</v>
      </c>
      <c r="Q899" t="s">
        <v>8324</v>
      </c>
      <c r="R899" t="s">
        <v>8328</v>
      </c>
      <c r="S899" s="11">
        <f t="shared" ref="S899:S962" si="58">(((J899/60)/60/24)+DATE(1970,1,1))</f>
        <v>41211.688750000001</v>
      </c>
      <c r="T899" s="11">
        <f t="shared" ref="T899:T962" si="59">(((I899/60)/60/24)+DATE(1970,1,1))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SUM(E963/D963)</f>
        <v>0.42188421052631581</v>
      </c>
      <c r="P963" s="6">
        <f t="shared" ref="P963:P1026" si="61">SUM(E963/L963)</f>
        <v>364.35454545454547</v>
      </c>
      <c r="Q963" t="s">
        <v>8318</v>
      </c>
      <c r="R963" t="s">
        <v>8320</v>
      </c>
      <c r="S963" s="11">
        <f t="shared" ref="S963:S1026" si="62">(((J963/60)/60/24)+DATE(1970,1,1))</f>
        <v>42740.693692129629</v>
      </c>
      <c r="T963" s="11">
        <f t="shared" ref="T963:T1026" si="63">(((I963/60)/60/24)+DATE(1970,1,1))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SUM(E1027/D1027)</f>
        <v>1.099283142857143</v>
      </c>
      <c r="P1027" s="6">
        <f t="shared" ref="P1027:P1090" si="65">SUM(E1027/L1027)</f>
        <v>71.848571428571432</v>
      </c>
      <c r="Q1027" t="s">
        <v>8324</v>
      </c>
      <c r="R1027" t="s">
        <v>8329</v>
      </c>
      <c r="S1027" s="11">
        <f t="shared" ref="S1027:S1090" si="66">(((J1027/60)/60/24)+DATE(1970,1,1))</f>
        <v>42049.833761574075</v>
      </c>
      <c r="T1027" s="11">
        <f t="shared" ref="T1027:T1090" si="67">(((I1027/60)/60/24)+DATE(1970,1,1))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SUM(E1091/D1091)</f>
        <v>7.8266666666666665E-2</v>
      </c>
      <c r="P1091" s="6">
        <f t="shared" ref="P1091:P1154" si="69">SUM(E1091/L1091)</f>
        <v>23.959183673469386</v>
      </c>
      <c r="Q1091" t="s">
        <v>8332</v>
      </c>
      <c r="R1091" t="s">
        <v>8333</v>
      </c>
      <c r="S1091" s="11">
        <f t="shared" ref="S1091:S1154" si="70">(((J1091/60)/60/24)+DATE(1970,1,1))</f>
        <v>42151.189525462964</v>
      </c>
      <c r="T1091" s="11">
        <f t="shared" ref="T1091:T1154" si="71">(((I1091/60)/60/24)+DATE(1970,1,1))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SUM(E1155/D1155)</f>
        <v>6.2500000000000003E-3</v>
      </c>
      <c r="P1155" s="6">
        <f t="shared" ref="P1155:P1218" si="73">SUM(E1155/L1155)</f>
        <v>50</v>
      </c>
      <c r="Q1155" t="s">
        <v>8335</v>
      </c>
      <c r="R1155" t="s">
        <v>8336</v>
      </c>
      <c r="S1155" s="11">
        <f t="shared" ref="S1155:S1218" si="74">(((J1155/60)/60/24)+DATE(1970,1,1))</f>
        <v>42143.714178240742</v>
      </c>
      <c r="T1155" s="11">
        <f t="shared" ref="T1155:T1218" si="75">(((I1155/60)/60/24)+DATE(1970,1,1))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SUM(E1219/D1219)</f>
        <v>1.026</v>
      </c>
      <c r="P1219" s="6">
        <f t="shared" ref="P1219:P1282" si="77">SUM(E1219/L1219)</f>
        <v>148.57377049180329</v>
      </c>
      <c r="Q1219" t="s">
        <v>8337</v>
      </c>
      <c r="R1219" t="s">
        <v>8338</v>
      </c>
      <c r="S1219" s="11">
        <f t="shared" ref="S1219:S1282" si="78">(((J1219/60)/60/24)+DATE(1970,1,1))</f>
        <v>42535.809490740736</v>
      </c>
      <c r="T1219" s="11">
        <f t="shared" ref="T1219:T1282" si="79">(((I1219/60)/60/24)+DATE(1970,1,1))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SUM(E1283/D1283)</f>
        <v>1.1071428571428572</v>
      </c>
      <c r="P1283" s="6">
        <f t="shared" ref="P1283:P1346" si="81">SUM(E1283/L1283)</f>
        <v>104.72972972972973</v>
      </c>
      <c r="Q1283" t="s">
        <v>8324</v>
      </c>
      <c r="R1283" t="s">
        <v>8325</v>
      </c>
      <c r="S1283" s="11">
        <f t="shared" ref="S1283:S1346" si="82">(((J1283/60)/60/24)+DATE(1970,1,1))</f>
        <v>41463.743472222224</v>
      </c>
      <c r="T1283" s="11">
        <f t="shared" ref="T1283:T1346" si="83">(((I1283/60)/60/24)+DATE(1970,1,1))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SUM(E1347/D1347)</f>
        <v>1.25</v>
      </c>
      <c r="P1347" s="6">
        <f t="shared" ref="P1347:P1410" si="85">SUM(E1347/L1347)</f>
        <v>53.571428571428569</v>
      </c>
      <c r="Q1347" t="s">
        <v>8321</v>
      </c>
      <c r="R1347" t="s">
        <v>8322</v>
      </c>
      <c r="S1347" s="11">
        <f t="shared" ref="S1347:S1410" si="86">(((J1347/60)/60/24)+DATE(1970,1,1))</f>
        <v>41799.814340277779</v>
      </c>
      <c r="T1347" s="11">
        <f t="shared" ref="T1347:T1410" si="87">(((I1347/60)/60/24)+DATE(1970,1,1))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SUM(E1411/D1411)</f>
        <v>0</v>
      </c>
      <c r="P1411" s="6" t="e">
        <f t="shared" ref="P1411:P1474" si="89">SUM(E1411/L1411)</f>
        <v>#DIV/0!</v>
      </c>
      <c r="Q1411" t="s">
        <v>8321</v>
      </c>
      <c r="R1411" t="s">
        <v>8340</v>
      </c>
      <c r="S1411" s="11">
        <f t="shared" ref="S1411:S1474" si="90">(((J1411/60)/60/24)+DATE(1970,1,1))</f>
        <v>41945.133506944447</v>
      </c>
      <c r="T1411" s="11">
        <f t="shared" ref="T1411:T1474" si="91">(((I1411/60)/60/24)+DATE(1970,1,1))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SUM(E1475/D1475)</f>
        <v>1.20516</v>
      </c>
      <c r="P1475" s="6">
        <f t="shared" ref="P1475:P1538" si="93">SUM(E1475/L1475)</f>
        <v>38.462553191489363</v>
      </c>
      <c r="Q1475" t="s">
        <v>8321</v>
      </c>
      <c r="R1475" t="s">
        <v>8341</v>
      </c>
      <c r="S1475" s="11">
        <f t="shared" ref="S1475:S1538" si="94">(((J1475/60)/60/24)+DATE(1970,1,1))</f>
        <v>40939.979618055557</v>
      </c>
      <c r="T1475" s="11">
        <f t="shared" ref="T1475:T1538" si="95">(((I1475/60)/60/24)+DATE(1970,1,1))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SUM(E1539/D1539)</f>
        <v>1.7989999999999999</v>
      </c>
      <c r="P1539" s="6">
        <f t="shared" ref="P1539:P1602" si="97">SUM(E1539/L1539)</f>
        <v>96.375</v>
      </c>
      <c r="Q1539" t="s">
        <v>8337</v>
      </c>
      <c r="R1539" t="s">
        <v>8338</v>
      </c>
      <c r="S1539" s="11">
        <f t="shared" ref="S1539:S1602" si="98">(((J1539/60)/60/24)+DATE(1970,1,1))</f>
        <v>42552.315127314811</v>
      </c>
      <c r="T1539" s="11">
        <f t="shared" ref="T1539:T1602" si="99">(((I1539/60)/60/24)+DATE(1970,1,1))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SUM(E1603/D1603)</f>
        <v>1.082492</v>
      </c>
      <c r="P1603" s="6">
        <f t="shared" ref="P1603:P1666" si="101">SUM(E1603/L1603)</f>
        <v>48.325535714285714</v>
      </c>
      <c r="Q1603" t="s">
        <v>8324</v>
      </c>
      <c r="R1603" t="s">
        <v>8325</v>
      </c>
      <c r="S1603" s="11">
        <f t="shared" ref="S1603:S1666" si="102">(((J1603/60)/60/24)+DATE(1970,1,1))</f>
        <v>40638.092974537038</v>
      </c>
      <c r="T1603" s="11">
        <f t="shared" ref="T1603:T1666" si="103">(((I1603/60)/60/24)+DATE(1970,1,1))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SUM(E1667/D1667)</f>
        <v>1.1945714285714286</v>
      </c>
      <c r="P1667" s="6">
        <f t="shared" ref="P1667:P1730" si="105">SUM(E1667/L1667)</f>
        <v>44.956989247311824</v>
      </c>
      <c r="Q1667" t="s">
        <v>8324</v>
      </c>
      <c r="R1667" t="s">
        <v>8345</v>
      </c>
      <c r="S1667" s="11">
        <f t="shared" ref="S1667:S1730" si="106">(((J1667/60)/60/24)+DATE(1970,1,1))</f>
        <v>40564.649456018517</v>
      </c>
      <c r="T1667" s="11">
        <f t="shared" ref="T1667:T1730" si="107">(((I1667/60)/60/24)+DATE(1970,1,1))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SUM(E1731/D1731)</f>
        <v>0</v>
      </c>
      <c r="P1731" s="6" t="e">
        <f t="shared" ref="P1731:P1794" si="109">SUM(E1731/L1731)</f>
        <v>#DIV/0!</v>
      </c>
      <c r="Q1731" t="s">
        <v>8324</v>
      </c>
      <c r="R1731" t="s">
        <v>8346</v>
      </c>
      <c r="S1731" s="11">
        <f t="shared" ref="S1731:S1794" si="110">(((J1731/60)/60/24)+DATE(1970,1,1))</f>
        <v>42471.052152777775</v>
      </c>
      <c r="T1731" s="11">
        <f t="shared" ref="T1731:T1794" si="111">(((I1731/60)/60/24)+DATE(1970,1,1))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SUM(E1795/D1795)</f>
        <v>1.3333333333333334E-2</v>
      </c>
      <c r="P1795" s="6">
        <f t="shared" ref="P1795:P1858" si="113">SUM(E1795/L1795)</f>
        <v>20</v>
      </c>
      <c r="Q1795" t="s">
        <v>8337</v>
      </c>
      <c r="R1795" t="s">
        <v>8338</v>
      </c>
      <c r="S1795" s="11">
        <f t="shared" ref="S1795:S1858" si="114">(((J1795/60)/60/24)+DATE(1970,1,1))</f>
        <v>41940.89166666667</v>
      </c>
      <c r="T1795" s="11">
        <f t="shared" ref="T1795:T1858" si="115">(((I1795/60)/60/24)+DATE(1970,1,1))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SUM(E1859/D1859)</f>
        <v>1</v>
      </c>
      <c r="P1859" s="6">
        <f t="shared" ref="P1859:P1922" si="117">SUM(E1859/L1859)</f>
        <v>136.36363636363637</v>
      </c>
      <c r="Q1859" t="s">
        <v>8324</v>
      </c>
      <c r="R1859" t="s">
        <v>8325</v>
      </c>
      <c r="S1859" s="11">
        <f t="shared" ref="S1859:S1922" si="118">(((J1859/60)/60/24)+DATE(1970,1,1))</f>
        <v>41864.76866898148</v>
      </c>
      <c r="T1859" s="11">
        <f t="shared" ref="T1859:T1922" si="119">(((I1859/60)/60/24)+DATE(1970,1,1))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SUM(E1923/D1923)</f>
        <v>1.3680000000000001</v>
      </c>
      <c r="P1923" s="6">
        <f t="shared" ref="P1923:P1986" si="121">SUM(E1923/L1923)</f>
        <v>54</v>
      </c>
      <c r="Q1923" t="s">
        <v>8324</v>
      </c>
      <c r="R1923" t="s">
        <v>8328</v>
      </c>
      <c r="S1923" s="11">
        <f t="shared" ref="S1923:S1986" si="122">(((J1923/60)/60/24)+DATE(1970,1,1))</f>
        <v>41074.221562500003</v>
      </c>
      <c r="T1923" s="11">
        <f t="shared" ref="T1923:T1986" si="123">(((I1923/60)/60/24)+DATE(1970,1,1))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SUM(E1987/D1987)</f>
        <v>3.1875000000000001E-2</v>
      </c>
      <c r="P1987" s="6">
        <f t="shared" ref="P1987:P2050" si="125">SUM(E1987/L1987)</f>
        <v>12.75</v>
      </c>
      <c r="Q1987" t="s">
        <v>8337</v>
      </c>
      <c r="R1987" t="s">
        <v>8349</v>
      </c>
      <c r="S1987" s="11">
        <f t="shared" ref="S1987:S2050" si="126">(((J1987/60)/60/24)+DATE(1970,1,1))</f>
        <v>42555.698738425926</v>
      </c>
      <c r="T1987" s="11">
        <f t="shared" ref="T1987:T2050" si="127">(((I1987/60)/60/24)+DATE(1970,1,1))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SUM(E2051/D2051)</f>
        <v>1.2019070000000001</v>
      </c>
      <c r="P2051" s="6">
        <f t="shared" ref="P2051:P2114" si="129">SUM(E2051/L2051)</f>
        <v>80.991037735849048</v>
      </c>
      <c r="Q2051" t="s">
        <v>8318</v>
      </c>
      <c r="R2051" t="s">
        <v>8348</v>
      </c>
      <c r="S2051" s="11">
        <f t="shared" ref="S2051:S2114" si="130">(((J2051/60)/60/24)+DATE(1970,1,1))</f>
        <v>41575.527349537035</v>
      </c>
      <c r="T2051" s="11">
        <f t="shared" ref="T2051:T2114" si="131">(((I2051/60)/60/24)+DATE(1970,1,1))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SUM(E2115/D2115)</f>
        <v>1.0485714285714285</v>
      </c>
      <c r="P2115" s="6">
        <f t="shared" ref="P2115:P2178" si="133">SUM(E2115/L2115)</f>
        <v>68.598130841121488</v>
      </c>
      <c r="Q2115" t="s">
        <v>8324</v>
      </c>
      <c r="R2115" t="s">
        <v>8328</v>
      </c>
      <c r="S2115" s="11">
        <f t="shared" ref="S2115:S2178" si="134">(((J2115/60)/60/24)+DATE(1970,1,1))</f>
        <v>41870.86546296296</v>
      </c>
      <c r="T2115" s="11">
        <f t="shared" ref="T2115:T2178" si="135">(((I2115/60)/60/24)+DATE(1970,1,1))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SUM(E2179/D2179)</f>
        <v>1.0012000000000001</v>
      </c>
      <c r="P2179" s="6">
        <f t="shared" ref="P2179:P2242" si="137">SUM(E2179/L2179)</f>
        <v>65.868421052631575</v>
      </c>
      <c r="Q2179" t="s">
        <v>8324</v>
      </c>
      <c r="R2179" t="s">
        <v>8325</v>
      </c>
      <c r="S2179" s="11">
        <f t="shared" ref="S2179:S2242" si="138">(((J2179/60)/60/24)+DATE(1970,1,1))</f>
        <v>42502.250775462962</v>
      </c>
      <c r="T2179" s="11">
        <f t="shared" ref="T2179:T2242" si="139">(((I2179/60)/60/24)+DATE(1970,1,1))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SUM(E2243/D2243)</f>
        <v>8.0640000000000001</v>
      </c>
      <c r="P2243" s="6">
        <f t="shared" ref="P2243:P2306" si="141">SUM(E2243/L2243)</f>
        <v>49.472392638036808</v>
      </c>
      <c r="Q2243" t="s">
        <v>8332</v>
      </c>
      <c r="R2243" t="s">
        <v>8350</v>
      </c>
      <c r="S2243" s="11">
        <f t="shared" ref="S2243:S2306" si="142">(((J2243/60)/60/24)+DATE(1970,1,1))</f>
        <v>42766.827546296292</v>
      </c>
      <c r="T2243" s="11">
        <f t="shared" ref="T2243:T2306" si="143">(((I2243/60)/60/24)+DATE(1970,1,1))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SUM(E2307/D2307)</f>
        <v>1.0122777777777778</v>
      </c>
      <c r="P2307" s="6">
        <f t="shared" ref="P2307:P2370" si="145">SUM(E2307/L2307)</f>
        <v>109.10778443113773</v>
      </c>
      <c r="Q2307" t="s">
        <v>8324</v>
      </c>
      <c r="R2307" t="s">
        <v>8328</v>
      </c>
      <c r="S2307" s="11">
        <f t="shared" ref="S2307:S2370" si="146">(((J2307/60)/60/24)+DATE(1970,1,1))</f>
        <v>41834.695277777777</v>
      </c>
      <c r="T2307" s="11">
        <f t="shared" ref="T2307:T2370" si="147">(((I2307/60)/60/24)+DATE(1970,1,1))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SUM(E2371/D2371)</f>
        <v>0</v>
      </c>
      <c r="P2371" s="6" t="e">
        <f t="shared" ref="P2371:P2434" si="149">SUM(E2371/L2371)</f>
        <v>#DIV/0!</v>
      </c>
      <c r="Q2371" t="s">
        <v>8318</v>
      </c>
      <c r="R2371" t="s">
        <v>8319</v>
      </c>
      <c r="S2371" s="11">
        <f t="shared" ref="S2371:S2434" si="150">(((J2371/60)/60/24)+DATE(1970,1,1))</f>
        <v>42380.812627314815</v>
      </c>
      <c r="T2371" s="11">
        <f t="shared" ref="T2371:T2434" si="151">(((I2371/60)/60/24)+DATE(1970,1,1))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SUM(E2435/D2435)</f>
        <v>0</v>
      </c>
      <c r="P2435" s="6" t="e">
        <f t="shared" ref="P2435:P2498" si="153">SUM(E2435/L2435)</f>
        <v>#DIV/0!</v>
      </c>
      <c r="Q2435" t="s">
        <v>8335</v>
      </c>
      <c r="R2435" t="s">
        <v>8336</v>
      </c>
      <c r="S2435" s="11">
        <f t="shared" ref="S2435:S2498" si="154">(((J2435/60)/60/24)+DATE(1970,1,1))</f>
        <v>42397.89980324074</v>
      </c>
      <c r="T2435" s="11">
        <f t="shared" ref="T2435:T2498" si="155">(((I2435/60)/60/24)+DATE(1970,1,1))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SUM(E2499/D2499)</f>
        <v>1.127715</v>
      </c>
      <c r="P2499" s="6">
        <f t="shared" ref="P2499:P2562" si="157">SUM(E2499/L2499)</f>
        <v>80.551071428571419</v>
      </c>
      <c r="Q2499" t="s">
        <v>8324</v>
      </c>
      <c r="R2499" t="s">
        <v>8328</v>
      </c>
      <c r="S2499" s="11">
        <f t="shared" ref="S2499:S2562" si="158">(((J2499/60)/60/24)+DATE(1970,1,1))</f>
        <v>40730.878912037035</v>
      </c>
      <c r="T2499" s="11">
        <f t="shared" ref="T2499:T2562" si="159">(((I2499/60)/60/24)+DATE(1970,1,1))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SUM(E2563/D2563)</f>
        <v>0</v>
      </c>
      <c r="P2563" s="6" t="e">
        <f t="shared" ref="P2563:P2626" si="161">SUM(E2563/L2563)</f>
        <v>#DIV/0!</v>
      </c>
      <c r="Q2563" t="s">
        <v>8335</v>
      </c>
      <c r="R2563" t="s">
        <v>8336</v>
      </c>
      <c r="S2563" s="11">
        <f t="shared" ref="S2563:S2626" si="162">(((J2563/60)/60/24)+DATE(1970,1,1))</f>
        <v>42260.528807870374</v>
      </c>
      <c r="T2563" s="11">
        <f t="shared" ref="T2563:T2626" si="163">(((I2563/60)/60/24)+DATE(1970,1,1))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SUM(E2627/D2627)</f>
        <v>9.56</v>
      </c>
      <c r="P2627" s="6">
        <f t="shared" ref="P2627:P2690" si="165">SUM(E2627/L2627)</f>
        <v>27.576923076923077</v>
      </c>
      <c r="Q2627" t="s">
        <v>8318</v>
      </c>
      <c r="R2627" t="s">
        <v>8354</v>
      </c>
      <c r="S2627" s="11">
        <f t="shared" ref="S2627:S2690" si="166">(((J2627/60)/60/24)+DATE(1970,1,1))</f>
        <v>42658.810277777782</v>
      </c>
      <c r="T2627" s="11">
        <f t="shared" ref="T2627:T2690" si="167">(((I2627/60)/60/24)+DATE(1970,1,1))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SUM(E2691/D2691)</f>
        <v>2.8571428571428571E-5</v>
      </c>
      <c r="P2691" s="6">
        <f t="shared" ref="P2691:P2754" si="169">SUM(E2691/L2691)</f>
        <v>1</v>
      </c>
      <c r="Q2691" t="s">
        <v>8335</v>
      </c>
      <c r="R2691" t="s">
        <v>8336</v>
      </c>
      <c r="S2691" s="11">
        <f t="shared" ref="S2691:S2754" si="170">(((J2691/60)/60/24)+DATE(1970,1,1))</f>
        <v>42551.961689814809</v>
      </c>
      <c r="T2691" s="11">
        <f t="shared" ref="T2691:T2754" si="171">(((I2691/60)/60/24)+DATE(1970,1,1))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SUM(E2755/D2755)</f>
        <v>0.19</v>
      </c>
      <c r="P2755" s="6">
        <f t="shared" ref="P2755:P2818" si="173">SUM(E2755/L2755)</f>
        <v>47.5</v>
      </c>
      <c r="Q2755" t="s">
        <v>8321</v>
      </c>
      <c r="R2755" t="s">
        <v>8357</v>
      </c>
      <c r="S2755" s="11">
        <f t="shared" ref="S2755:S2818" si="174">(((J2755/60)/60/24)+DATE(1970,1,1))</f>
        <v>41117.900729166664</v>
      </c>
      <c r="T2755" s="11">
        <f t="shared" ref="T2755:T2818" si="175">(((I2755/60)/60/24)+DATE(1970,1,1))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SUM(E2819/D2819)</f>
        <v>1.3</v>
      </c>
      <c r="P2819" s="6">
        <f t="shared" ref="P2819:P2882" si="177">SUM(E2819/L2819)</f>
        <v>23.636363636363637</v>
      </c>
      <c r="Q2819" t="s">
        <v>8316</v>
      </c>
      <c r="R2819" t="s">
        <v>8317</v>
      </c>
      <c r="S2819" s="11">
        <f t="shared" ref="S2819:S2882" si="178">(((J2819/60)/60/24)+DATE(1970,1,1))</f>
        <v>42023.634976851856</v>
      </c>
      <c r="T2819" s="11">
        <f t="shared" ref="T2819:T2882" si="179">(((I2819/60)/60/24)+DATE(1970,1,1))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SUM(E2883/D2883)</f>
        <v>0</v>
      </c>
      <c r="P2883" s="6" t="e">
        <f t="shared" ref="P2883:P2946" si="181">SUM(E2883/L2883)</f>
        <v>#DIV/0!</v>
      </c>
      <c r="Q2883" t="s">
        <v>8316</v>
      </c>
      <c r="R2883" t="s">
        <v>8317</v>
      </c>
      <c r="S2883" s="11">
        <f t="shared" ref="S2883:S2946" si="182">(((J2883/60)/60/24)+DATE(1970,1,1))</f>
        <v>41916.597638888888</v>
      </c>
      <c r="T2883" s="11">
        <f t="shared" ref="T2883:T2946" si="183">(((I2883/60)/60/24)+DATE(1970,1,1))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SUM(E2947/D2947)</f>
        <v>0</v>
      </c>
      <c r="P2947" s="6" t="e">
        <f t="shared" ref="P2947:P3010" si="185">SUM(E2947/L2947)</f>
        <v>#DIV/0!</v>
      </c>
      <c r="Q2947" t="s">
        <v>8316</v>
      </c>
      <c r="R2947" t="s">
        <v>8356</v>
      </c>
      <c r="S2947" s="11">
        <f t="shared" ref="S2947:S3010" si="186">(((J2947/60)/60/24)+DATE(1970,1,1))</f>
        <v>42118.139583333337</v>
      </c>
      <c r="T2947" s="11">
        <f t="shared" ref="T2947:T3010" si="187">(((I2947/60)/60/24)+DATE(1970,1,1))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SUM(E3011/D3011)</f>
        <v>1.19756</v>
      </c>
      <c r="P3011" s="6">
        <f t="shared" ref="P3011:P3074" si="189">SUM(E3011/L3011)</f>
        <v>233.8984375</v>
      </c>
      <c r="Q3011" t="s">
        <v>8316</v>
      </c>
      <c r="R3011" t="s">
        <v>8356</v>
      </c>
      <c r="S3011" s="11">
        <f t="shared" ref="S3011:S3074" si="190">(((J3011/60)/60/24)+DATE(1970,1,1))</f>
        <v>41939.569907407407</v>
      </c>
      <c r="T3011" s="11">
        <f t="shared" ref="T3011:T3074" si="191">(((I3011/60)/60/24)+DATE(1970,1,1))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SUM(E3075/D3075)</f>
        <v>2.3035714285714285E-4</v>
      </c>
      <c r="P3075" s="6">
        <f t="shared" ref="P3075:P3138" si="193">SUM(E3075/L3075)</f>
        <v>92.142857142857139</v>
      </c>
      <c r="Q3075" t="s">
        <v>8316</v>
      </c>
      <c r="R3075" t="s">
        <v>8356</v>
      </c>
      <c r="S3075" s="11">
        <f t="shared" ref="S3075:S3138" si="194">(((J3075/60)/60/24)+DATE(1970,1,1))</f>
        <v>42111.684027777781</v>
      </c>
      <c r="T3075" s="11">
        <f t="shared" ref="T3075:T3138" si="195">(((I3075/60)/60/24)+DATE(1970,1,1))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SUM(E3139/D3139)</f>
        <v>3.3333333333333333E-2</v>
      </c>
      <c r="P3139" s="6">
        <f t="shared" ref="P3139:P3202" si="197">SUM(E3139/L3139)</f>
        <v>50</v>
      </c>
      <c r="Q3139" t="s">
        <v>8316</v>
      </c>
      <c r="R3139" t="s">
        <v>8317</v>
      </c>
      <c r="S3139" s="11">
        <f t="shared" ref="S3139:S3202" si="198">(((J3139/60)/60/24)+DATE(1970,1,1))</f>
        <v>42807.885057870371</v>
      </c>
      <c r="T3139" s="11">
        <f t="shared" ref="T3139:T3202" si="199">(((I3139/60)/60/24)+DATE(1970,1,1))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SUM(E3203/D3203)</f>
        <v>1.2500000000000001E-2</v>
      </c>
      <c r="P3203" s="6">
        <f t="shared" ref="P3203:P3266" si="201">SUM(E3203/L3203)</f>
        <v>12.5</v>
      </c>
      <c r="Q3203" t="s">
        <v>8316</v>
      </c>
      <c r="R3203" t="s">
        <v>8358</v>
      </c>
      <c r="S3203" s="11">
        <f t="shared" ref="S3203:S3266" si="202">(((J3203/60)/60/24)+DATE(1970,1,1))</f>
        <v>41861.767094907409</v>
      </c>
      <c r="T3203" s="11">
        <f t="shared" ref="T3203:T3266" si="203">(((I3203/60)/60/24)+DATE(1970,1,1))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SUM(E3267/D3267)</f>
        <v>1.64</v>
      </c>
      <c r="P3267" s="6">
        <f t="shared" ref="P3267:P3330" si="205">SUM(E3267/L3267)</f>
        <v>70.285714285714292</v>
      </c>
      <c r="Q3267" t="s">
        <v>8316</v>
      </c>
      <c r="R3267" t="s">
        <v>8317</v>
      </c>
      <c r="S3267" s="11">
        <f t="shared" ref="S3267:S3330" si="206">(((J3267/60)/60/24)+DATE(1970,1,1))</f>
        <v>42311.711979166663</v>
      </c>
      <c r="T3267" s="11">
        <f t="shared" ref="T3267:T3330" si="207">(((I3267/60)/60/24)+DATE(1970,1,1))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SUM(E3331/D3331)</f>
        <v>1.1679999999999999</v>
      </c>
      <c r="P3331" s="6">
        <f t="shared" ref="P3331:P3394" si="209">SUM(E3331/L3331)</f>
        <v>44.92307692307692</v>
      </c>
      <c r="Q3331" t="s">
        <v>8316</v>
      </c>
      <c r="R3331" t="s">
        <v>8317</v>
      </c>
      <c r="S3331" s="11">
        <f t="shared" ref="S3331:S3394" si="210">(((J3331/60)/60/24)+DATE(1970,1,1))</f>
        <v>41837.323009259257</v>
      </c>
      <c r="T3331" s="11">
        <f t="shared" ref="T3331:T3394" si="211">(((I3331/60)/60/24)+DATE(1970,1,1))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SUM(E3395/D3395)</f>
        <v>1.0580000000000001</v>
      </c>
      <c r="P3395" s="6">
        <f t="shared" ref="P3395:P3458" si="213">SUM(E3395/L3395)</f>
        <v>36.06818181818182</v>
      </c>
      <c r="Q3395" t="s">
        <v>8316</v>
      </c>
      <c r="R3395" t="s">
        <v>8317</v>
      </c>
      <c r="S3395" s="11">
        <f t="shared" ref="S3395:S3458" si="214">(((J3395/60)/60/24)+DATE(1970,1,1))</f>
        <v>41923.921643518523</v>
      </c>
      <c r="T3395" s="11">
        <f t="shared" ref="T3395:T3458" si="215">(((I3395/60)/60/24)+DATE(1970,1,1))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SUM(E3459/D3459)</f>
        <v>1.4019999999999999</v>
      </c>
      <c r="P3459" s="6">
        <f t="shared" ref="P3459:P3522" si="217">SUM(E3459/L3459)</f>
        <v>50.981818181818184</v>
      </c>
      <c r="Q3459" t="s">
        <v>8316</v>
      </c>
      <c r="R3459" t="s">
        <v>8317</v>
      </c>
      <c r="S3459" s="11">
        <f t="shared" ref="S3459:S3522" si="218">(((J3459/60)/60/24)+DATE(1970,1,1))</f>
        <v>42016.706678240742</v>
      </c>
      <c r="T3459" s="11">
        <f t="shared" ref="T3459:T3522" si="219">(((I3459/60)/60/24)+DATE(1970,1,1))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SUM(E3523/D3523)</f>
        <v>1.6942857142857144</v>
      </c>
      <c r="P3523" s="6">
        <f t="shared" ref="P3523:P3586" si="221">SUM(E3523/L3523)</f>
        <v>45.615384615384613</v>
      </c>
      <c r="Q3523" t="s">
        <v>8316</v>
      </c>
      <c r="R3523" t="s">
        <v>8317</v>
      </c>
      <c r="S3523" s="11">
        <f t="shared" ref="S3523:S3586" si="222">(((J3523/60)/60/24)+DATE(1970,1,1))</f>
        <v>41881.361342592594</v>
      </c>
      <c r="T3523" s="11">
        <f t="shared" ref="T3523:T3586" si="223">(((I3523/60)/60/24)+DATE(1970,1,1))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SUM(E3587/D3587)</f>
        <v>1.1911764705882353</v>
      </c>
      <c r="P3587" s="6">
        <f t="shared" ref="P3587:P3650" si="225">SUM(E3587/L3587)</f>
        <v>176.08695652173913</v>
      </c>
      <c r="Q3587" t="s">
        <v>8316</v>
      </c>
      <c r="R3587" t="s">
        <v>8317</v>
      </c>
      <c r="S3587" s="11">
        <f t="shared" ref="S3587:S3650" si="226">(((J3587/60)/60/24)+DATE(1970,1,1))</f>
        <v>41964.716319444444</v>
      </c>
      <c r="T3587" s="11">
        <f t="shared" ref="T3587:T3650" si="227">(((I3587/60)/60/24)+DATE(1970,1,1))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SUM(E3651/D3651)</f>
        <v>1.04</v>
      </c>
      <c r="P3651" s="6">
        <f t="shared" ref="P3651:P3714" si="229">SUM(E3651/L3651)</f>
        <v>97.5</v>
      </c>
      <c r="Q3651" t="s">
        <v>8316</v>
      </c>
      <c r="R3651" t="s">
        <v>8317</v>
      </c>
      <c r="S3651" s="11">
        <f t="shared" ref="S3651:S3714" si="230">(((J3651/60)/60/24)+DATE(1970,1,1))</f>
        <v>41780.712893518517</v>
      </c>
      <c r="T3651" s="11">
        <f t="shared" ref="T3651:T3714" si="231">(((I3651/60)/60/24)+DATE(1970,1,1))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SUM(E3715/D3715)</f>
        <v>1.0149999999999999</v>
      </c>
      <c r="P3715" s="6">
        <f t="shared" ref="P3715:P3778" si="233">SUM(E3715/L3715)</f>
        <v>106.84210526315789</v>
      </c>
      <c r="Q3715" t="s">
        <v>8316</v>
      </c>
      <c r="R3715" t="s">
        <v>8317</v>
      </c>
      <c r="S3715" s="11">
        <f t="shared" ref="S3715:S3778" si="234">(((J3715/60)/60/24)+DATE(1970,1,1))</f>
        <v>42505.738032407404</v>
      </c>
      <c r="T3715" s="11">
        <f t="shared" ref="T3715:T3778" si="235">(((I3715/60)/60/24)+DATE(1970,1,1))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SUM(E3779/D3779)</f>
        <v>1.4319999999999999</v>
      </c>
      <c r="P3779" s="6">
        <f t="shared" ref="P3779:P3842" si="237">SUM(E3779/L3779)</f>
        <v>48.542372881355931</v>
      </c>
      <c r="Q3779" t="s">
        <v>8316</v>
      </c>
      <c r="R3779" t="s">
        <v>8358</v>
      </c>
      <c r="S3779" s="11">
        <f t="shared" ref="S3779:S3842" si="238">(((J3779/60)/60/24)+DATE(1970,1,1))</f>
        <v>41887.111354166671</v>
      </c>
      <c r="T3779" s="11">
        <f t="shared" ref="T3779:T3842" si="239">(((I3779/60)/60/24)+DATE(1970,1,1))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SUM(E3843/D3843)</f>
        <v>8.72E-2</v>
      </c>
      <c r="P3843" s="6">
        <f t="shared" ref="P3843:P3906" si="241">SUM(E3843/L3843)</f>
        <v>25.647058823529413</v>
      </c>
      <c r="Q3843" t="s">
        <v>8316</v>
      </c>
      <c r="R3843" t="s">
        <v>8317</v>
      </c>
      <c r="S3843" s="11">
        <f t="shared" ref="S3843:S3906" si="242">(((J3843/60)/60/24)+DATE(1970,1,1))</f>
        <v>41780.785729166666</v>
      </c>
      <c r="T3843" s="11">
        <f t="shared" ref="T3843:T3906" si="243">(((I3843/60)/60/24)+DATE(1970,1,1))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SUM(E3907/D3907)</f>
        <v>0.11533333333333333</v>
      </c>
      <c r="P3907" s="6">
        <f t="shared" ref="P3907:P3970" si="245">SUM(E3907/L3907)</f>
        <v>24.714285714285715</v>
      </c>
      <c r="Q3907" t="s">
        <v>8316</v>
      </c>
      <c r="R3907" t="s">
        <v>8317</v>
      </c>
      <c r="S3907" s="11">
        <f t="shared" ref="S3907:S3970" si="246">(((J3907/60)/60/24)+DATE(1970,1,1))</f>
        <v>42124.623877314814</v>
      </c>
      <c r="T3907" s="11">
        <f t="shared" ref="T3907:T3970" si="247">(((I3907/60)/60/24)+DATE(1970,1,1))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SUM(E3971/D3971)</f>
        <v>7.4690265486725665E-2</v>
      </c>
      <c r="P3971" s="6">
        <f t="shared" ref="P3971:P4034" si="249">SUM(E3971/L3971)</f>
        <v>35.166666666666664</v>
      </c>
      <c r="Q3971" t="s">
        <v>8316</v>
      </c>
      <c r="R3971" t="s">
        <v>8317</v>
      </c>
      <c r="S3971" s="11">
        <f t="shared" ref="S3971:S4034" si="250">(((J3971/60)/60/24)+DATE(1970,1,1))</f>
        <v>42601.854699074072</v>
      </c>
      <c r="T3971" s="11">
        <f t="shared" ref="T3971:T4034" si="251">(((I3971/60)/60/24)+DATE(1970,1,1))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SUM(E4035/D4035)</f>
        <v>0.25698702928870293</v>
      </c>
      <c r="P4035" s="6">
        <f t="shared" ref="P4035:P4098" si="253">SUM(E4035/L4035)</f>
        <v>65.340319148936175</v>
      </c>
      <c r="Q4035" t="s">
        <v>8316</v>
      </c>
      <c r="R4035" t="s">
        <v>8317</v>
      </c>
      <c r="S4035" s="11">
        <f t="shared" ref="S4035:S4098" si="254">(((J4035/60)/60/24)+DATE(1970,1,1))</f>
        <v>42614.268796296295</v>
      </c>
      <c r="T4035" s="11">
        <f t="shared" ref="T4035:T4098" si="255">(((I4035/60)/60/24)+DATE(1970,1,1))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SUM(E4099/D4099)</f>
        <v>0</v>
      </c>
      <c r="P4099" s="6" t="e">
        <f t="shared" ref="P4099:P4115" si="257">SUM(E4099/L4099)</f>
        <v>#DIV/0!</v>
      </c>
      <c r="Q4099" t="s">
        <v>8316</v>
      </c>
      <c r="R4099" t="s">
        <v>8317</v>
      </c>
      <c r="S4099" s="11">
        <f t="shared" ref="S4099:S4115" si="258">(((J4099/60)/60/24)+DATE(1970,1,1))</f>
        <v>42344.824502314819</v>
      </c>
      <c r="T4099" s="11">
        <f t="shared" ref="T4099:T4115" si="259">(((I4099/60)/60/24)+DATE(1970,1,1))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2A283-D766-436F-98FB-F24474A03E38}">
  <dimension ref="A1:H13"/>
  <sheetViews>
    <sheetView workbookViewId="0">
      <selection activeCell="G26" sqref="G2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8375</v>
      </c>
      <c r="B1" t="s">
        <v>8376</v>
      </c>
      <c r="C1" t="s">
        <v>8377</v>
      </c>
      <c r="D1" t="s">
        <v>8394</v>
      </c>
      <c r="E1" t="s">
        <v>8378</v>
      </c>
      <c r="F1" t="s">
        <v>8379</v>
      </c>
      <c r="G1" t="s">
        <v>8380</v>
      </c>
      <c r="H1" t="s">
        <v>8381</v>
      </c>
    </row>
    <row r="2" spans="1:8" x14ac:dyDescent="0.25">
      <c r="A2" t="s">
        <v>8382</v>
      </c>
      <c r="B2">
        <f>COUNTIFS(Kickstarter!D:D, "&lt;1000", Kickstarter!F:F, "successful")</f>
        <v>322</v>
      </c>
      <c r="C2">
        <f>COUNTIFS(Kickstarter!D:D, "&lt;1000", Kickstarter!F:F, "failed")</f>
        <v>113</v>
      </c>
      <c r="D2">
        <f>COUNTIFS(Kickstarter!D:D, "&lt;1000", Kickstarter!F:F,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8383</v>
      </c>
      <c r="B3">
        <f>COUNTIFS(Kickstarter!D:D, "&lt;=4999", Kickstarter!D:D, "&gt;=1000", Kickstarter!F:F, "successful")</f>
        <v>932</v>
      </c>
      <c r="C3">
        <f>COUNTIFS(Kickstarter!D:D, "&lt;=4999", Kickstarter!D:D, "&gt;=1000", Kickstarter!F:F, "failed")</f>
        <v>420</v>
      </c>
      <c r="D3">
        <f>COUNTIFS(Kickstarter!D:D, "&lt;=4999", Kickstarter!D:D, "&gt;=1000", Kickstarter!F:F,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8384</v>
      </c>
      <c r="B4">
        <f>COUNTIFS(Kickstarter!D:D, "&lt;=9999", Kickstarter!D:D, "&gt;=5000", Kickstarter!F:F, "successful")</f>
        <v>381</v>
      </c>
      <c r="C4">
        <f>COUNTIFS(Kickstarter!D:D, "&lt;=9999", Kickstarter!D:D, "&gt;=5000", Kickstarter!F:F, "failed")</f>
        <v>283</v>
      </c>
      <c r="D4">
        <f>COUNTIFS(Kickstarter!D:D, "&lt;=9999", Kickstarter!D:D, "&gt;=5000", Kickstarter!F:F,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8385</v>
      </c>
      <c r="B5">
        <f>COUNTIFS(Kickstarter!D:D, "&lt;=14999", Kickstarter!D:D, "&gt;=10000", Kickstarter!F:F, "successful")</f>
        <v>168</v>
      </c>
      <c r="C5">
        <f>COUNTIFS(Kickstarter!D:D, "&lt;=14999", Kickstarter!D:D, "&gt;=10000", Kickstarter!F:F, "failed")</f>
        <v>144</v>
      </c>
      <c r="D5">
        <f>COUNTIFS(Kickstarter!D:D, "&lt;=14999", Kickstarter!D:D, "&gt;=10000", Kickstarter!F:F,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8386</v>
      </c>
      <c r="B6">
        <f>COUNTIFS(Kickstarter!D:D, "&lt;=19999", Kickstarter!D:D, "&gt;=15000", Kickstarter!F:F, "successful")</f>
        <v>94</v>
      </c>
      <c r="C6">
        <f>COUNTIFS(Kickstarter!D:D, "&lt;=19999", Kickstarter!D:D, "&gt;=15000", Kickstarter!F:F, "failed")</f>
        <v>90</v>
      </c>
      <c r="D6">
        <f>COUNTIFS(Kickstarter!D:D, "&lt;=19999", Kickstarter!D:D, "&gt;=15000", Kickstarter!F:F,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8387</v>
      </c>
      <c r="B7">
        <f>COUNTIFS(Kickstarter!D:D, "&lt;=24999", Kickstarter!D:D, "&gt;=20000", Kickstarter!F:F, "successful")</f>
        <v>62</v>
      </c>
      <c r="C7">
        <f>COUNTIFS(Kickstarter!D:D, "&lt;=24999", Kickstarter!D:D, "&gt;=20000", Kickstarter!F:F, "failed")</f>
        <v>72</v>
      </c>
      <c r="D7">
        <f>COUNTIFS(Kickstarter!D:D, "&lt;=24999", Kickstarter!D:D, "&gt;=20000", Kickstarter!F:F,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8388</v>
      </c>
      <c r="B8">
        <f>COUNTIFS(Kickstarter!D:D, "&lt;=29999", Kickstarter!D:D, "&gt;=25000", Kickstarter!F:F, "successful")</f>
        <v>55</v>
      </c>
      <c r="C8">
        <f>COUNTIFS(Kickstarter!D:D, "&lt;=29999", Kickstarter!D:D, "&gt;=25000", Kickstarter!F:F, "failed")</f>
        <v>64</v>
      </c>
      <c r="D8">
        <f>COUNTIFS(Kickstarter!D:D, "&lt;=29999", Kickstarter!D:D, "&gt;=25000", Kickstarter!F:F,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8389</v>
      </c>
      <c r="B9">
        <f>COUNTIFS(Kickstarter!D:D, "&lt;=34999", Kickstarter!D:D, "&gt;=30000", Kickstarter!F:F, "successful")</f>
        <v>32</v>
      </c>
      <c r="C9">
        <f>COUNTIFS(Kickstarter!D:D, "&lt;=34999", Kickstarter!D:D, "&gt;=30000", Kickstarter!F:F, "failed")</f>
        <v>37</v>
      </c>
      <c r="D9">
        <f>COUNTIFS(Kickstarter!D:D, "&lt;=34999", Kickstarter!D:D, "&gt;=30000", Kickstarter!F:F,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8390</v>
      </c>
      <c r="B10">
        <f>COUNTIFS(Kickstarter!D:D, "&lt;=39999", Kickstarter!D:D, "&gt;=35000", Kickstarter!F:F, "successful")</f>
        <v>26</v>
      </c>
      <c r="C10">
        <f>COUNTIFS(Kickstarter!D:D, "&lt;=39999", Kickstarter!D:D, "&gt;=35000", Kickstarter!F:F, "failed")</f>
        <v>22</v>
      </c>
      <c r="D10">
        <f>COUNTIFS(Kickstarter!D:D, "&lt;=39999", Kickstarter!D:D, "&gt;=35000", Kickstarter!F:F,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8391</v>
      </c>
      <c r="B11">
        <f>COUNTIFS(Kickstarter!D:D, "&lt;=44999", Kickstarter!D:D, "&gt;=40000", Kickstarter!F:F, "successful")</f>
        <v>21</v>
      </c>
      <c r="C11">
        <f>COUNTIFS(Kickstarter!D:D, "&lt;=44999", Kickstarter!D:D, "&gt;=40000", Kickstarter!F:F, "failed")</f>
        <v>16</v>
      </c>
      <c r="D11">
        <f>COUNTIFS(Kickstarter!D:D, "&lt;=44999", Kickstarter!D:D, "&gt;=40000", Kickstarter!F:F,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8392</v>
      </c>
      <c r="B12">
        <f>COUNTIFS(Kickstarter!D:D, "&lt;=49999", Kickstarter!D:D, "&gt;=45000", Kickstarter!F:F, "successful")</f>
        <v>6</v>
      </c>
      <c r="C12">
        <f>COUNTIFS(Kickstarter!D:D, "&lt;=49999", Kickstarter!D:D, "&gt;=45000", Kickstarter!F:F, "failed")</f>
        <v>11</v>
      </c>
      <c r="D12">
        <f>COUNTIFS(Kickstarter!D:D, "&lt;=49999", Kickstarter!D:D, "&gt;=45000", Kickstarter!F:F,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8393</v>
      </c>
      <c r="B13">
        <f>COUNTIFS(Kickstarter!D:D, "&gt;=50000", Kickstarter!F:F, "successful")</f>
        <v>86</v>
      </c>
      <c r="C13">
        <f>COUNTIFS(Kickstarter!D:D, "&gt;=50000", Kickstarter!D:D, "failed")</f>
        <v>0</v>
      </c>
      <c r="D13">
        <f>COUNTIFS(Kickstarter!D:D, "&gt;=50000", Kickstarter!F:F, "canceled")</f>
        <v>100</v>
      </c>
      <c r="E13">
        <f t="shared" si="0"/>
        <v>186</v>
      </c>
      <c r="F13" s="5">
        <f t="shared" si="1"/>
        <v>0.46236559139784944</v>
      </c>
      <c r="G13" s="5">
        <f t="shared" si="2"/>
        <v>0</v>
      </c>
      <c r="H13" s="5">
        <f t="shared" si="3"/>
        <v>0.5376344086021505</v>
      </c>
    </row>
  </sheetData>
  <pageMargins left="0.7" right="0.7" top="0.75" bottom="0.75" header="0.3" footer="0.3"/>
  <ignoredErrors>
    <ignoredError sqref="C9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388BE-9FA2-42BE-8CC5-CE189C7FE406}">
  <sheetPr codeName="Sheet1"/>
  <dimension ref="A1:F14"/>
  <sheetViews>
    <sheetView topLeftCell="G1" workbookViewId="0">
      <selection activeCell="B18" sqref="B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7" t="s">
        <v>8222</v>
      </c>
      <c r="B1" t="s">
        <v>8363</v>
      </c>
    </row>
    <row r="3" spans="1:6" x14ac:dyDescent="0.25">
      <c r="A3" s="7" t="s">
        <v>8361</v>
      </c>
      <c r="B3" s="7" t="s">
        <v>8362</v>
      </c>
    </row>
    <row r="4" spans="1:6" x14ac:dyDescent="0.25">
      <c r="A4" s="7" t="s">
        <v>8359</v>
      </c>
      <c r="B4" t="s">
        <v>8218</v>
      </c>
      <c r="C4" t="s">
        <v>8221</v>
      </c>
      <c r="D4" t="s">
        <v>8220</v>
      </c>
      <c r="E4" t="s">
        <v>8219</v>
      </c>
      <c r="F4" t="s">
        <v>8360</v>
      </c>
    </row>
    <row r="5" spans="1:6" x14ac:dyDescent="0.25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C2B7E-80E1-4271-B6D7-1D6EF4FC4387}">
  <dimension ref="A1:F46"/>
  <sheetViews>
    <sheetView topLeftCell="K8"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8222</v>
      </c>
      <c r="B1" t="s">
        <v>8363</v>
      </c>
    </row>
    <row r="3" spans="1:6" x14ac:dyDescent="0.25">
      <c r="A3" s="7" t="s">
        <v>8361</v>
      </c>
      <c r="B3" s="7" t="s">
        <v>8362</v>
      </c>
    </row>
    <row r="4" spans="1:6" x14ac:dyDescent="0.25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8" t="s">
        <v>8315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8343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8331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8357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8353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8314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8313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8329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8346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8323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8336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8348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8328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8355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8326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8358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8322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8338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8317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8345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8341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8325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8312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8311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8351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8354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8356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8350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8310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8320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8319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8339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F8D75-3883-41A2-8290-B7BF16A9CA98}">
  <dimension ref="A3:F14"/>
  <sheetViews>
    <sheetView workbookViewId="0">
      <selection activeCell="A13" sqref="A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7" t="s">
        <v>8361</v>
      </c>
      <c r="B3" s="7" t="s">
        <v>8362</v>
      </c>
    </row>
    <row r="4" spans="1:6" x14ac:dyDescent="0.25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8" t="s">
        <v>8366</v>
      </c>
      <c r="B5" s="9">
        <v>1</v>
      </c>
      <c r="C5" s="9">
        <v>4</v>
      </c>
      <c r="D5" s="9"/>
      <c r="E5" s="9">
        <v>9</v>
      </c>
      <c r="F5" s="9">
        <v>14</v>
      </c>
    </row>
    <row r="6" spans="1:6" x14ac:dyDescent="0.25">
      <c r="A6" s="8" t="s">
        <v>8367</v>
      </c>
      <c r="B6" s="9">
        <v>1</v>
      </c>
      <c r="C6" s="9">
        <v>15</v>
      </c>
      <c r="D6" s="9"/>
      <c r="E6" s="9">
        <v>49</v>
      </c>
      <c r="F6" s="9">
        <v>65</v>
      </c>
    </row>
    <row r="7" spans="1:6" x14ac:dyDescent="0.25">
      <c r="A7" s="8" t="s">
        <v>8368</v>
      </c>
      <c r="B7" s="9">
        <v>7</v>
      </c>
      <c r="C7" s="9">
        <v>28</v>
      </c>
      <c r="D7" s="9"/>
      <c r="E7" s="9">
        <v>136</v>
      </c>
      <c r="F7" s="9">
        <v>171</v>
      </c>
    </row>
    <row r="8" spans="1:6" x14ac:dyDescent="0.25">
      <c r="A8" s="8" t="s">
        <v>8369</v>
      </c>
      <c r="B8" s="9">
        <v>6</v>
      </c>
      <c r="C8" s="9">
        <v>60</v>
      </c>
      <c r="D8" s="9"/>
      <c r="E8" s="9">
        <v>216</v>
      </c>
      <c r="F8" s="9">
        <v>282</v>
      </c>
    </row>
    <row r="9" spans="1:6" x14ac:dyDescent="0.25">
      <c r="A9" s="8" t="s">
        <v>8370</v>
      </c>
      <c r="B9" s="9">
        <v>7</v>
      </c>
      <c r="C9" s="9">
        <v>67</v>
      </c>
      <c r="D9" s="9"/>
      <c r="E9" s="9">
        <v>200</v>
      </c>
      <c r="F9" s="9">
        <v>274</v>
      </c>
    </row>
    <row r="10" spans="1:6" x14ac:dyDescent="0.25">
      <c r="A10" s="8" t="s">
        <v>8371</v>
      </c>
      <c r="B10" s="9">
        <v>80</v>
      </c>
      <c r="C10" s="9">
        <v>422</v>
      </c>
      <c r="D10" s="9"/>
      <c r="E10" s="9">
        <v>474</v>
      </c>
      <c r="F10" s="9">
        <v>976</v>
      </c>
    </row>
    <row r="11" spans="1:6" x14ac:dyDescent="0.25">
      <c r="A11" s="8" t="s">
        <v>8372</v>
      </c>
      <c r="B11" s="9">
        <v>131</v>
      </c>
      <c r="C11" s="9">
        <v>527</v>
      </c>
      <c r="D11" s="9"/>
      <c r="E11" s="9">
        <v>567</v>
      </c>
      <c r="F11" s="9">
        <v>1225</v>
      </c>
    </row>
    <row r="12" spans="1:6" x14ac:dyDescent="0.25">
      <c r="A12" s="8" t="s">
        <v>8373</v>
      </c>
      <c r="B12" s="9">
        <v>99</v>
      </c>
      <c r="C12" s="9">
        <v>376</v>
      </c>
      <c r="D12" s="9"/>
      <c r="E12" s="9">
        <v>475</v>
      </c>
      <c r="F12" s="9">
        <v>950</v>
      </c>
    </row>
    <row r="13" spans="1:6" x14ac:dyDescent="0.25">
      <c r="A13" s="8" t="s">
        <v>8374</v>
      </c>
      <c r="B13" s="9">
        <v>17</v>
      </c>
      <c r="C13" s="9">
        <v>31</v>
      </c>
      <c r="D13" s="9">
        <v>50</v>
      </c>
      <c r="E13" s="9">
        <v>59</v>
      </c>
      <c r="F13" s="9">
        <v>157</v>
      </c>
    </row>
    <row r="14" spans="1:6" x14ac:dyDescent="0.25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BONUS</vt:lpstr>
      <vt:lpstr>Category</vt:lpstr>
      <vt:lpstr>Subcategory</vt:lpstr>
      <vt:lpstr>LaunchDateOutcomes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</cp:lastModifiedBy>
  <dcterms:created xsi:type="dcterms:W3CDTF">2017-04-20T15:17:24Z</dcterms:created>
  <dcterms:modified xsi:type="dcterms:W3CDTF">2020-03-14T16:57:01Z</dcterms:modified>
</cp:coreProperties>
</file>