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 (race)" sheetId="1" r:id="rId4"/>
    <sheet name="raw (ethnicity)" sheetId="2" r:id="rId5"/>
    <sheet name="table 3.1" sheetId="3" r:id="rId6"/>
  </sheets>
</workbook>
</file>

<file path=xl/sharedStrings.xml><?xml version="1.0" encoding="utf-8"?>
<sst xmlns="http://schemas.openxmlformats.org/spreadsheetml/2006/main" uniqueCount="45">
  <si>
    <t>P006003 : P6. Race [8] : Total:  Black or African American alone</t>
  </si>
  <si>
    <t>1.000000 km</t>
  </si>
  <si>
    <t>3.000000 km</t>
  </si>
  <si>
    <t>5.000000 km</t>
  </si>
  <si>
    <t>total</t>
  </si>
  <si>
    <t>P006004 : P6. Race [8] : Total:  American Indian and Alaska Native alone</t>
  </si>
  <si>
    <t>P006002 : P6. Race [8] : Total:  White alone</t>
  </si>
  <si>
    <t>P006007 : P6. Race [8] : Total:  Some other race alone</t>
  </si>
  <si>
    <t>P006005 : P6. Race [8] : Total:  Asian alone</t>
  </si>
  <si>
    <t>P005001 : P5. Urban and Rural [7] : Total population</t>
  </si>
  <si>
    <t>P005002 : P5. Urban and Rural [7] : Total:  Urban:</t>
  </si>
  <si>
    <t>P005003 : P5. Urban and Rural [7] : Total:  Urban:  Inside urbanized areas</t>
  </si>
  <si>
    <t>P005004 : P5. Urban and Rural [7] : Total:  Urban:  Inside urban clusters</t>
  </si>
  <si>
    <t>P005005 : P5. Urban and Rural [7] : Total:  Rural:</t>
  </si>
  <si>
    <t>P005006 : P5. Urban and Rural [7] : Total:  Rural:  Farm</t>
  </si>
  <si>
    <t>P005007 : P5. Urban and Rural [7] : Total:  Rural:  Nonfarm</t>
  </si>
  <si>
    <t>P006006 : P6. Race [8] : Total:  Native Hawaiian and Other Pacific Islander alone</t>
  </si>
  <si>
    <t>P006001 : P6. Race [8] : Total population</t>
  </si>
  <si>
    <t>P006008 : P6. Race [8] : Total:  Two or more races</t>
  </si>
  <si>
    <t>P007008 : P7. Hispanic or Latino by Race [17] : Total:  Not Hispanic or Latino:  Some other race alone</t>
  </si>
  <si>
    <t>P007009 : P7. Hispanic or Latino by Race [17] : Total:  Not Hispanic or Latino:  Two or more races</t>
  </si>
  <si>
    <t>P007002 : P7. Hispanic or Latino by Race [17] : Total:  Not Hispanic or Latino:</t>
  </si>
  <si>
    <t>P007003 : P7. Hispanic or Latino by Race [17] : Total:  Not Hispanic or Latino:  White alone</t>
  </si>
  <si>
    <t>P007017 : P7. Hispanic or Latino by Race [17] : Total:  Hispanic or Latino:  Two or more races</t>
  </si>
  <si>
    <t>P007001 : P7. Hispanic or Latino by Race [17] : Total population</t>
  </si>
  <si>
    <t>P007006 : P7. Hispanic or Latino by Race [17] : Total:  Not Hispanic or Latino:  Asian alone</t>
  </si>
  <si>
    <t>P007007 : P7. Hispanic or Latino by Race [17] : Total:  Not Hispanic or Latino:  Native Hawaiian and Other Pacific Islander alone</t>
  </si>
  <si>
    <t>P007004 : P7. Hispanic or Latino by Race [17] : Total:  Not Hispanic or Latino:  Black or African American alone</t>
  </si>
  <si>
    <t>P007005 : P7. Hispanic or Latino by Race [17] : Total:  Not Hispanic or Latino:  American Indian and Alaska Native alone</t>
  </si>
  <si>
    <t>P007015 : P7. Hispanic or Latino by Race [17] : Total:  Hispanic or Latino:  Native Hawaiian and Other Pacific Islander alone</t>
  </si>
  <si>
    <t>P007013 : P7. Hispanic or Latino by Race [17] : Total:  Hispanic or Latino:  American Indian and Alaska Native alone</t>
  </si>
  <si>
    <t>P007014 : P7. Hispanic or Latino by Race [17] : Total:  Hispanic or Latino:  Asian alone</t>
  </si>
  <si>
    <t>P007010 : P7. Hispanic or Latino by Race [17] : Total:  Hispanic or Latino:</t>
  </si>
  <si>
    <t>P007011 : P7. Hispanic or Latino by Race [17] : Total:  Hispanic or Latino:  White alone</t>
  </si>
  <si>
    <t>P007012 : P7. Hispanic or Latino by Race [17] : Total:  Hispanic or Latino:  Black or African American alone</t>
  </si>
  <si>
    <t>P007016 : P7. Hispanic or Latino by Race [17] : Total:  Hispanic or Latino:  Some other race alone</t>
  </si>
  <si>
    <t>People of color</t>
  </si>
  <si>
    <r>
      <rPr>
        <b val="1"/>
        <sz val="10"/>
        <color indexed="8"/>
        <rFont val="Verdana"/>
      </rPr>
      <t>1.000000 km</t>
    </r>
  </si>
  <si>
    <r>
      <rPr>
        <b val="1"/>
        <sz val="10"/>
        <color indexed="8"/>
        <rFont val="Verdana"/>
      </rPr>
      <t>3.000000 km</t>
    </r>
  </si>
  <si>
    <r>
      <rPr>
        <b val="1"/>
        <sz val="10"/>
        <color indexed="8"/>
        <rFont val="Verdana"/>
      </rPr>
      <t>5.000000 km</t>
    </r>
  </si>
  <si>
    <r>
      <rPr>
        <b val="1"/>
        <sz val="10"/>
        <color indexed="8"/>
        <rFont val="Verdana"/>
      </rPr>
      <t>Beyond</t>
    </r>
  </si>
  <si>
    <t>Black/African American</t>
  </si>
  <si>
    <t>Hispanic/Latino</t>
  </si>
  <si>
    <t>Asian/Pacific Islander</t>
  </si>
  <si>
    <t>Native American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</si>
</sst>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  <font>
      <sz val="11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right"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0" applyFont="1" applyFill="0" applyBorder="1" applyAlignment="1" applyProtection="0">
      <alignment horizontal="left" vertical="bottom"/>
    </xf>
    <xf numFmtId="10" fontId="4" borderId="1" applyNumberFormat="1" applyFont="1" applyFill="0" applyBorder="1" applyAlignment="1" applyProtection="0">
      <alignment horizontal="left" vertical="bottom"/>
    </xf>
    <xf numFmtId="0" fontId="5" borderId="1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9"/>
  <sheetViews>
    <sheetView workbookViewId="0" showGridLines="0" defaultGridColor="1"/>
  </sheetViews>
  <sheetFormatPr defaultColWidth="6" defaultRowHeight="13" customHeight="1" outlineLevelRow="0" outlineLevelCol="0"/>
  <cols>
    <col min="1" max="1" width="51.875" style="1" customWidth="1"/>
    <col min="2" max="2" width="9.125" style="1" customWidth="1"/>
    <col min="3" max="3" width="9.125" style="1" customWidth="1"/>
    <col min="4" max="4" width="7.875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123876</v>
      </c>
      <c r="B3" s="4">
        <v>1796134</v>
      </c>
      <c r="C3" s="4">
        <v>3301223</v>
      </c>
      <c r="D3" s="4">
        <v>34661413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3903</v>
      </c>
      <c r="B7" s="4">
        <v>71395</v>
      </c>
      <c r="C7" s="4">
        <v>125680</v>
      </c>
      <c r="D7" s="4">
        <v>2458321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348475</v>
      </c>
      <c r="B11" s="4">
        <v>6010718</v>
      </c>
      <c r="C11" s="4">
        <v>10679624</v>
      </c>
      <c r="D11" s="4">
        <v>214421834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7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102867</v>
      </c>
      <c r="B15" s="4">
        <v>1270250</v>
      </c>
      <c r="C15" s="4">
        <v>2020544</v>
      </c>
      <c r="D15" s="4">
        <v>15695722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8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41393</v>
      </c>
      <c r="B19" s="4">
        <v>641351</v>
      </c>
      <c r="C19" s="4">
        <v>1143415</v>
      </c>
      <c r="D19" s="4">
        <v>10180517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9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650467</v>
      </c>
      <c r="B23" s="4">
        <v>10169445</v>
      </c>
      <c r="C23" s="4">
        <v>17929727</v>
      </c>
      <c r="D23" s="4">
        <v>285230516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10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650467</v>
      </c>
      <c r="B27" s="4">
        <v>10132377</v>
      </c>
      <c r="C27" s="4">
        <v>17734519</v>
      </c>
      <c r="D27" s="4">
        <v>225953257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11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643671</v>
      </c>
      <c r="B31" s="4">
        <v>9921174</v>
      </c>
      <c r="C31" s="4">
        <v>17482294</v>
      </c>
      <c r="D31" s="4">
        <v>195814547</v>
      </c>
      <c r="E31" s="3"/>
    </row>
    <row r="32" ht="17" customHeight="1">
      <c r="A32" s="3"/>
      <c r="B32" s="3"/>
      <c r="C32" s="3"/>
      <c r="D32" s="3"/>
      <c r="E32" s="3"/>
    </row>
    <row r="33" ht="17" customHeight="1">
      <c r="A33" t="s" s="2">
        <v>12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6796</v>
      </c>
      <c r="B35" s="4">
        <v>211203</v>
      </c>
      <c r="C35" s="4">
        <v>252225</v>
      </c>
      <c r="D35" s="4">
        <v>30138710</v>
      </c>
      <c r="E35" s="3"/>
    </row>
    <row r="36" ht="17" customHeight="1">
      <c r="A36" s="3"/>
      <c r="B36" s="3"/>
      <c r="C36" s="3"/>
      <c r="D36" s="3"/>
      <c r="E36" s="3"/>
    </row>
    <row r="37" ht="17" customHeight="1">
      <c r="A37" t="s" s="2">
        <v>13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0</v>
      </c>
      <c r="B39" s="4">
        <v>37068</v>
      </c>
      <c r="C39" s="4">
        <v>195208</v>
      </c>
      <c r="D39" s="4">
        <v>59277259</v>
      </c>
      <c r="E39" s="3"/>
    </row>
    <row r="40" ht="17" customHeight="1">
      <c r="A40" s="3"/>
      <c r="B40" s="3"/>
      <c r="C40" s="3"/>
      <c r="D40" s="3"/>
      <c r="E40" s="3"/>
    </row>
    <row r="41" ht="17" customHeight="1">
      <c r="A41" t="s" s="2">
        <v>14</v>
      </c>
      <c r="B41" s="3"/>
      <c r="C41" s="3"/>
      <c r="D41" s="3"/>
      <c r="E41" s="3"/>
    </row>
    <row r="42" ht="17" customHeight="1">
      <c r="A42" t="s" s="2">
        <v>1</v>
      </c>
      <c r="B42" t="s" s="2">
        <v>2</v>
      </c>
      <c r="C42" t="s" s="2">
        <v>3</v>
      </c>
      <c r="D42" t="s" s="2">
        <v>4</v>
      </c>
      <c r="E42" s="3"/>
    </row>
    <row r="43" ht="17" customHeight="1">
      <c r="A43" s="4">
        <v>0</v>
      </c>
      <c r="B43" s="4">
        <v>684</v>
      </c>
      <c r="C43" s="4">
        <v>4223</v>
      </c>
      <c r="D43" s="4">
        <v>2993055</v>
      </c>
      <c r="E43" s="3"/>
    </row>
    <row r="44" ht="17" customHeight="1">
      <c r="A44" s="3"/>
      <c r="B44" s="3"/>
      <c r="C44" s="3"/>
      <c r="D44" s="3"/>
      <c r="E44" s="3"/>
    </row>
    <row r="45" ht="17" customHeight="1">
      <c r="A45" t="s" s="2">
        <v>15</v>
      </c>
      <c r="B45" s="3"/>
      <c r="C45" s="3"/>
      <c r="D45" s="3"/>
      <c r="E45" s="3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3"/>
    </row>
    <row r="47" ht="17" customHeight="1">
      <c r="A47" s="4">
        <v>0</v>
      </c>
      <c r="B47" s="4">
        <v>36384</v>
      </c>
      <c r="C47" s="4">
        <v>190985</v>
      </c>
      <c r="D47" s="4">
        <v>56284204</v>
      </c>
      <c r="E47" s="3"/>
    </row>
    <row r="48" ht="17" customHeight="1">
      <c r="A48" s="3"/>
      <c r="B48" s="3"/>
      <c r="C48" s="3"/>
      <c r="D48" s="3"/>
      <c r="E48" s="3"/>
    </row>
    <row r="49" ht="17" customHeight="1">
      <c r="A49" t="s" s="2">
        <v>16</v>
      </c>
      <c r="B49" s="3"/>
      <c r="C49" s="3"/>
      <c r="D49" s="3"/>
      <c r="E49" s="3"/>
    </row>
    <row r="50" ht="17" customHeight="1">
      <c r="A50" t="s" s="2">
        <v>1</v>
      </c>
      <c r="B50" t="s" s="2">
        <v>2</v>
      </c>
      <c r="C50" t="s" s="2">
        <v>3</v>
      </c>
      <c r="D50" t="s" s="2">
        <v>4</v>
      </c>
      <c r="E50" s="3"/>
    </row>
    <row r="51" ht="17" customHeight="1">
      <c r="A51" s="4">
        <v>1081</v>
      </c>
      <c r="B51" s="4">
        <v>18812</v>
      </c>
      <c r="C51" s="4">
        <v>29831</v>
      </c>
      <c r="D51" s="4">
        <v>379208</v>
      </c>
      <c r="E51" s="3"/>
    </row>
    <row r="52" ht="17" customHeight="1">
      <c r="A52" s="3"/>
      <c r="B52" s="3"/>
      <c r="C52" s="3"/>
      <c r="D52" s="3"/>
      <c r="E52" s="3"/>
    </row>
    <row r="53" ht="17" customHeight="1">
      <c r="A53" t="s" s="2">
        <v>17</v>
      </c>
      <c r="B53" s="3"/>
      <c r="C53" s="3"/>
      <c r="D53" s="3"/>
      <c r="E53" s="3"/>
    </row>
    <row r="54" ht="17" customHeight="1">
      <c r="A54" t="s" s="2">
        <v>1</v>
      </c>
      <c r="B54" t="s" s="2">
        <v>2</v>
      </c>
      <c r="C54" t="s" s="2">
        <v>3</v>
      </c>
      <c r="D54" t="s" s="2">
        <v>4</v>
      </c>
      <c r="E54" s="3"/>
    </row>
    <row r="55" ht="17" customHeight="1">
      <c r="A55" s="4">
        <v>650467</v>
      </c>
      <c r="B55" s="4">
        <v>10169445</v>
      </c>
      <c r="C55" s="4">
        <v>17929727</v>
      </c>
      <c r="D55" s="4">
        <v>285230516</v>
      </c>
      <c r="E55" s="3"/>
    </row>
    <row r="56" ht="17" customHeight="1">
      <c r="A56" s="3"/>
      <c r="B56" s="3"/>
      <c r="C56" s="3"/>
      <c r="D56" s="3"/>
      <c r="E56" s="3"/>
    </row>
    <row r="57" ht="17" customHeight="1">
      <c r="A57" t="s" s="2">
        <v>18</v>
      </c>
      <c r="B57" s="3"/>
      <c r="C57" s="3"/>
      <c r="D57" s="3"/>
      <c r="E57" s="3"/>
    </row>
    <row r="58" ht="17" customHeight="1">
      <c r="A58" t="s" s="2">
        <v>1</v>
      </c>
      <c r="B58" t="s" s="2">
        <v>2</v>
      </c>
      <c r="C58" t="s" s="2">
        <v>3</v>
      </c>
      <c r="D58" t="s" s="2">
        <v>4</v>
      </c>
      <c r="E58" s="3"/>
    </row>
    <row r="59" ht="17" customHeight="1">
      <c r="A59" s="4">
        <v>28872</v>
      </c>
      <c r="B59" s="4">
        <v>360785</v>
      </c>
      <c r="C59" s="4">
        <v>629410</v>
      </c>
      <c r="D59" s="4">
        <v>7433501</v>
      </c>
      <c r="E5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7"/>
  <sheetViews>
    <sheetView workbookViewId="0" showGridLines="0" defaultGridColor="1"/>
  </sheetViews>
  <sheetFormatPr defaultColWidth="6" defaultRowHeight="13" customHeight="1" outlineLevelRow="0" outlineLevelCol="0"/>
  <cols>
    <col min="1" max="1" width="27.9766" style="5" customWidth="1"/>
    <col min="2" max="2" width="9.125" style="5" customWidth="1"/>
    <col min="3" max="3" width="9.125" style="5" customWidth="1"/>
    <col min="4" max="4" width="35.6797" style="5" customWidth="1"/>
    <col min="5" max="5" width="6" style="5" customWidth="1"/>
    <col min="6" max="256" width="6" style="5" customWidth="1"/>
  </cols>
  <sheetData>
    <row r="1" ht="17" customHeight="1">
      <c r="A1" t="s" s="2">
        <v>19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2109</v>
      </c>
      <c r="B3" s="4">
        <v>24274</v>
      </c>
      <c r="C3" s="4">
        <v>36021</v>
      </c>
      <c r="D3" s="4">
        <v>447921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20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15654</v>
      </c>
      <c r="B7" s="4">
        <v>215823</v>
      </c>
      <c r="C7" s="4">
        <v>376091</v>
      </c>
      <c r="D7" s="4">
        <v>5015633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21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452259</v>
      </c>
      <c r="B11" s="4">
        <v>7603634</v>
      </c>
      <c r="C11" s="4">
        <v>13755702</v>
      </c>
      <c r="D11" s="4">
        <v>246233426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22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269633</v>
      </c>
      <c r="B15" s="4">
        <v>4908286</v>
      </c>
      <c r="C15" s="4">
        <v>8878318</v>
      </c>
      <c r="D15" s="4">
        <v>194552547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23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13218</v>
      </c>
      <c r="B19" s="4">
        <v>144962</v>
      </c>
      <c r="C19" s="4">
        <v>253319</v>
      </c>
      <c r="D19" s="4">
        <v>2417868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24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650467</v>
      </c>
      <c r="B23" s="4">
        <v>10169445</v>
      </c>
      <c r="C23" s="4">
        <v>17929727</v>
      </c>
      <c r="D23" s="4">
        <v>285230516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25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41006</v>
      </c>
      <c r="B27" s="4">
        <v>635260</v>
      </c>
      <c r="C27" s="4">
        <v>1131598</v>
      </c>
      <c r="D27" s="4">
        <v>10070664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26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1052</v>
      </c>
      <c r="B31" s="4">
        <v>16908</v>
      </c>
      <c r="C31" s="4">
        <v>26470</v>
      </c>
      <c r="D31" s="4">
        <v>342801</v>
      </c>
      <c r="E31" s="3"/>
    </row>
    <row r="32" ht="17" customHeight="1">
      <c r="A32" s="3"/>
      <c r="B32" s="3"/>
      <c r="C32" s="3"/>
      <c r="D32" s="3"/>
      <c r="E32" s="3"/>
    </row>
    <row r="33" ht="17" customHeight="1">
      <c r="A33" t="s" s="2">
        <v>27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120451</v>
      </c>
      <c r="B35" s="4">
        <v>1756911</v>
      </c>
      <c r="C35" s="4">
        <v>3222034</v>
      </c>
      <c r="D35" s="4">
        <v>33712156</v>
      </c>
      <c r="E35" s="3"/>
    </row>
    <row r="36" ht="17" customHeight="1">
      <c r="A36" s="3"/>
      <c r="B36" s="3"/>
      <c r="C36" s="3"/>
      <c r="D36" s="3"/>
      <c r="E36" s="3"/>
    </row>
    <row r="37" ht="17" customHeight="1">
      <c r="A37" t="s" s="2">
        <v>28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2354</v>
      </c>
      <c r="B39" s="4">
        <v>46172</v>
      </c>
      <c r="C39" s="4">
        <v>85170</v>
      </c>
      <c r="D39" s="4">
        <v>2091704</v>
      </c>
      <c r="E39" s="3"/>
    </row>
    <row r="40" ht="17" customHeight="1">
      <c r="A40" s="3"/>
      <c r="B40" s="3"/>
      <c r="C40" s="3"/>
      <c r="D40" s="3"/>
      <c r="E40" s="3"/>
    </row>
    <row r="41" ht="17" customHeight="1">
      <c r="A41" t="s" s="2">
        <v>29</v>
      </c>
      <c r="B41" s="3"/>
      <c r="C41" s="3"/>
      <c r="D41" s="3"/>
      <c r="E41" s="3"/>
    </row>
    <row r="42" ht="17" customHeight="1">
      <c r="A42" t="s" s="2">
        <v>1</v>
      </c>
      <c r="B42" t="s" s="2">
        <v>2</v>
      </c>
      <c r="C42" t="s" s="2">
        <v>3</v>
      </c>
      <c r="D42" t="s" s="2">
        <v>4</v>
      </c>
      <c r="E42" s="3"/>
    </row>
    <row r="43" ht="17" customHeight="1">
      <c r="A43" s="4">
        <v>29</v>
      </c>
      <c r="B43" s="4">
        <v>1904</v>
      </c>
      <c r="C43" s="4">
        <v>3361</v>
      </c>
      <c r="D43" s="4">
        <v>36407</v>
      </c>
      <c r="E43" s="3"/>
    </row>
    <row r="44" ht="17" customHeight="1">
      <c r="A44" s="3"/>
      <c r="B44" s="3"/>
      <c r="C44" s="3"/>
      <c r="D44" s="3"/>
      <c r="E44" s="3"/>
    </row>
    <row r="45" ht="17" customHeight="1">
      <c r="A45" t="s" s="2">
        <v>30</v>
      </c>
      <c r="B45" s="3"/>
      <c r="C45" s="3"/>
      <c r="D45" s="3"/>
      <c r="E45" s="3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3"/>
    </row>
    <row r="47" ht="17" customHeight="1">
      <c r="A47" s="4">
        <v>1549</v>
      </c>
      <c r="B47" s="4">
        <v>25223</v>
      </c>
      <c r="C47" s="4">
        <v>40510</v>
      </c>
      <c r="D47" s="4">
        <v>366617</v>
      </c>
      <c r="E47" s="3"/>
    </row>
    <row r="48" ht="17" customHeight="1">
      <c r="A48" s="3"/>
      <c r="B48" s="3"/>
      <c r="C48" s="3"/>
      <c r="D48" s="3"/>
      <c r="E48" s="3"/>
    </row>
    <row r="49" ht="17" customHeight="1">
      <c r="A49" t="s" s="2">
        <v>31</v>
      </c>
      <c r="B49" s="3"/>
      <c r="C49" s="3"/>
      <c r="D49" s="3"/>
      <c r="E49" s="3"/>
    </row>
    <row r="50" ht="17" customHeight="1">
      <c r="A50" t="s" s="2">
        <v>1</v>
      </c>
      <c r="B50" t="s" s="2">
        <v>2</v>
      </c>
      <c r="C50" t="s" s="2">
        <v>3</v>
      </c>
      <c r="D50" t="s" s="2">
        <v>4</v>
      </c>
      <c r="E50" s="3"/>
    </row>
    <row r="51" ht="17" customHeight="1">
      <c r="A51" s="4">
        <v>387</v>
      </c>
      <c r="B51" s="4">
        <v>6091</v>
      </c>
      <c r="C51" s="4">
        <v>11817</v>
      </c>
      <c r="D51" s="4">
        <v>109853</v>
      </c>
      <c r="E51" s="3"/>
    </row>
    <row r="52" ht="17" customHeight="1">
      <c r="A52" s="3"/>
      <c r="B52" s="3"/>
      <c r="C52" s="3"/>
      <c r="D52" s="3"/>
      <c r="E52" s="3"/>
    </row>
    <row r="53" ht="17" customHeight="1">
      <c r="A53" t="s" s="2">
        <v>32</v>
      </c>
      <c r="B53" s="3"/>
      <c r="C53" s="3"/>
      <c r="D53" s="3"/>
      <c r="E53" s="3"/>
    </row>
    <row r="54" ht="17" customHeight="1">
      <c r="A54" t="s" s="2">
        <v>1</v>
      </c>
      <c r="B54" t="s" s="2">
        <v>2</v>
      </c>
      <c r="C54" t="s" s="2">
        <v>3</v>
      </c>
      <c r="D54" t="s" s="2">
        <v>4</v>
      </c>
      <c r="E54" s="3"/>
    </row>
    <row r="55" ht="17" customHeight="1">
      <c r="A55" s="4">
        <v>198208</v>
      </c>
      <c r="B55" s="4">
        <v>2565811</v>
      </c>
      <c r="C55" s="4">
        <v>4174025</v>
      </c>
      <c r="D55" s="4">
        <v>38997090</v>
      </c>
      <c r="E55" s="3"/>
    </row>
    <row r="56" ht="17" customHeight="1">
      <c r="A56" s="3"/>
      <c r="B56" s="3"/>
      <c r="C56" s="3"/>
      <c r="D56" s="3"/>
      <c r="E56" s="3"/>
    </row>
    <row r="57" ht="17" customHeight="1">
      <c r="A57" t="s" s="2">
        <v>33</v>
      </c>
      <c r="B57" s="3"/>
      <c r="C57" s="3"/>
      <c r="D57" s="3"/>
      <c r="E57" s="3"/>
    </row>
    <row r="58" ht="17" customHeight="1">
      <c r="A58" t="s" s="2">
        <v>1</v>
      </c>
      <c r="B58" t="s" s="2">
        <v>2</v>
      </c>
      <c r="C58" t="s" s="2">
        <v>3</v>
      </c>
      <c r="D58" t="s" s="2">
        <v>4</v>
      </c>
      <c r="E58" s="3"/>
    </row>
    <row r="59" ht="17" customHeight="1">
      <c r="A59" s="4">
        <v>78842</v>
      </c>
      <c r="B59" s="4">
        <v>1102432</v>
      </c>
      <c r="C59" s="4">
        <v>1801306</v>
      </c>
      <c r="D59" s="4">
        <v>19869287</v>
      </c>
      <c r="E59" s="3"/>
    </row>
    <row r="60" ht="17" customHeight="1">
      <c r="A60" s="3"/>
      <c r="B60" s="3"/>
      <c r="C60" s="3"/>
      <c r="D60" s="3"/>
      <c r="E60" s="3"/>
    </row>
    <row r="61" ht="17" customHeight="1">
      <c r="A61" t="s" s="2">
        <v>34</v>
      </c>
      <c r="B61" s="3"/>
      <c r="C61" s="3"/>
      <c r="D61" s="3"/>
      <c r="E61" s="3"/>
    </row>
    <row r="62" ht="17" customHeight="1">
      <c r="A62" t="s" s="2">
        <v>1</v>
      </c>
      <c r="B62" t="s" s="2">
        <v>2</v>
      </c>
      <c r="C62" t="s" s="2">
        <v>3</v>
      </c>
      <c r="D62" t="s" s="2">
        <v>4</v>
      </c>
      <c r="E62" s="3"/>
    </row>
    <row r="63" ht="17" customHeight="1">
      <c r="A63" s="4">
        <v>3425</v>
      </c>
      <c r="B63" s="4">
        <v>39223</v>
      </c>
      <c r="C63" s="4">
        <v>79189</v>
      </c>
      <c r="D63" s="4">
        <v>949257</v>
      </c>
      <c r="E63" s="3"/>
    </row>
    <row r="64" ht="17" customHeight="1">
      <c r="A64" s="3"/>
      <c r="B64" s="3"/>
      <c r="C64" s="3"/>
      <c r="D64" s="3"/>
      <c r="E64" s="3"/>
    </row>
    <row r="65" ht="17" customHeight="1">
      <c r="A65" t="s" s="2">
        <v>35</v>
      </c>
      <c r="B65" s="3"/>
      <c r="C65" s="3"/>
      <c r="D65" s="3"/>
      <c r="E65" s="3"/>
    </row>
    <row r="66" ht="17" customHeight="1">
      <c r="A66" t="s" s="2">
        <v>1</v>
      </c>
      <c r="B66" t="s" s="2">
        <v>2</v>
      </c>
      <c r="C66" t="s" s="2">
        <v>3</v>
      </c>
      <c r="D66" t="s" s="2">
        <v>4</v>
      </c>
      <c r="E66" s="3"/>
    </row>
    <row r="67" ht="17" customHeight="1">
      <c r="A67" s="4">
        <v>100758</v>
      </c>
      <c r="B67" s="4">
        <v>1245976</v>
      </c>
      <c r="C67" s="4">
        <v>1984523</v>
      </c>
      <c r="D67" s="4">
        <v>15247801</v>
      </c>
      <c r="E67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0" defaultGridColor="1"/>
  </sheetViews>
  <sheetFormatPr defaultColWidth="6" defaultRowHeight="13" customHeight="1" outlineLevelRow="0" outlineLevelCol="0"/>
  <cols>
    <col min="1" max="1" width="9.92188" style="6" customWidth="1"/>
    <col min="2" max="2" width="10.0312" style="6" customWidth="1"/>
    <col min="3" max="3" width="10.0312" style="6" customWidth="1"/>
    <col min="4" max="4" width="8.65625" style="6" customWidth="1"/>
    <col min="5" max="5" width="43.1875" style="6" customWidth="1"/>
    <col min="6" max="256" width="6" style="6" customWidth="1"/>
  </cols>
  <sheetData>
    <row r="1" ht="17" customHeight="1">
      <c r="A1" t="s" s="2">
        <v>22</v>
      </c>
      <c r="B1" s="3"/>
      <c r="C1" s="3"/>
      <c r="D1" s="3"/>
      <c r="E1" s="7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7"/>
    </row>
    <row r="3" ht="17" customHeight="1">
      <c r="A3" s="4">
        <v>269633</v>
      </c>
      <c r="B3" s="4">
        <v>4908286</v>
      </c>
      <c r="C3" s="4">
        <v>8878318</v>
      </c>
      <c r="D3" s="4">
        <v>194552547</v>
      </c>
      <c r="E3" s="7"/>
    </row>
    <row r="4" ht="17" customHeight="1">
      <c r="A4" s="8"/>
      <c r="B4" s="8"/>
      <c r="C4" s="8"/>
      <c r="D4" s="8"/>
      <c r="E4" s="7"/>
    </row>
    <row r="5" ht="17" customHeight="1">
      <c r="A5" t="s" s="2">
        <v>24</v>
      </c>
      <c r="B5" s="3"/>
      <c r="C5" s="3"/>
      <c r="D5" s="3"/>
      <c r="E5" s="7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7"/>
    </row>
    <row r="7" ht="17" customHeight="1">
      <c r="A7" s="4">
        <v>650467</v>
      </c>
      <c r="B7" s="4">
        <v>10169445</v>
      </c>
      <c r="C7" s="4">
        <v>17929727</v>
      </c>
      <c r="D7" s="4">
        <v>285230516</v>
      </c>
      <c r="E7" s="7"/>
    </row>
    <row r="8" ht="17" customHeight="1">
      <c r="A8" s="8"/>
      <c r="B8" s="8"/>
      <c r="C8" s="8"/>
      <c r="D8" s="8"/>
      <c r="E8" s="7"/>
    </row>
    <row r="9" ht="17" customHeight="1">
      <c r="A9" t="s" s="9">
        <v>36</v>
      </c>
      <c r="B9" s="10"/>
      <c r="C9" s="10"/>
      <c r="D9" s="10"/>
      <c r="E9" s="7"/>
    </row>
    <row r="10" ht="17" customHeight="1">
      <c r="A10" t="s" s="9">
        <f>A6</f>
        <v>37</v>
      </c>
      <c r="B10" t="s" s="9">
        <f>B6</f>
        <v>38</v>
      </c>
      <c r="C10" t="s" s="9">
        <f>C6</f>
        <v>39</v>
      </c>
      <c r="D10" t="s" s="9">
        <v>40</v>
      </c>
      <c r="E10" s="7"/>
    </row>
    <row r="11" ht="17" customHeight="1">
      <c r="A11" s="11">
        <f>(A7-A3)/A7</f>
        <v>0.5854778182444306</v>
      </c>
      <c r="B11" s="11">
        <f>(B7-B3)/B7</f>
        <v>0.5173496685414003</v>
      </c>
      <c r="C11" s="11">
        <f>(C7-C3)/C7</f>
        <v>0.5048269279281274</v>
      </c>
      <c r="D11" s="11">
        <f>(D7-SUM(A7:C7)-(D3-SUM(A3:C3)))/(D7-SUM(A7:C7))</f>
        <v>0.2962582157733342</v>
      </c>
      <c r="E11" s="7"/>
    </row>
    <row r="12" ht="17" customHeight="1">
      <c r="A12" s="10"/>
      <c r="B12" s="10"/>
      <c r="C12" s="10"/>
      <c r="D12" s="10"/>
      <c r="E12" s="7"/>
    </row>
    <row r="13" ht="17" customHeight="1">
      <c r="A13" t="s" s="2">
        <v>17</v>
      </c>
      <c r="B13" s="3"/>
      <c r="C13" s="3"/>
      <c r="D13" s="3"/>
      <c r="E13" s="7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7"/>
    </row>
    <row r="15" ht="17" customHeight="1">
      <c r="A15" s="4">
        <v>650467</v>
      </c>
      <c r="B15" s="4">
        <v>10169445</v>
      </c>
      <c r="C15" s="4">
        <v>17929727</v>
      </c>
      <c r="D15" s="4">
        <v>285230516</v>
      </c>
      <c r="E15" s="7"/>
    </row>
    <row r="16" ht="17" customHeight="1">
      <c r="A16" s="7"/>
      <c r="B16" s="3"/>
      <c r="C16" s="3"/>
      <c r="D16" s="3"/>
      <c r="E16" s="7"/>
    </row>
    <row r="17" ht="17" customHeight="1">
      <c r="A17" t="s" s="2">
        <v>0</v>
      </c>
      <c r="B17" s="3"/>
      <c r="C17" s="3"/>
      <c r="D17" s="3"/>
      <c r="E17" s="7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7"/>
    </row>
    <row r="19" ht="17" customHeight="1">
      <c r="A19" s="4">
        <v>123876</v>
      </c>
      <c r="B19" s="4">
        <v>1796134</v>
      </c>
      <c r="C19" s="4">
        <v>3301223</v>
      </c>
      <c r="D19" s="4">
        <v>34661413</v>
      </c>
      <c r="E19" s="7"/>
    </row>
    <row r="20" ht="17" customHeight="1">
      <c r="A20" s="12"/>
      <c r="B20" s="10"/>
      <c r="C20" s="10"/>
      <c r="D20" s="10"/>
      <c r="E20" s="7"/>
    </row>
    <row r="21" ht="17" customHeight="1">
      <c r="A21" t="s" s="9">
        <v>41</v>
      </c>
      <c r="B21" s="10"/>
      <c r="C21" s="10"/>
      <c r="D21" s="10"/>
      <c r="E21" s="7"/>
    </row>
    <row r="22" ht="17" customHeight="1">
      <c r="A22" t="s" s="9">
        <f>A18</f>
        <v>37</v>
      </c>
      <c r="B22" t="s" s="9">
        <f>B18</f>
        <v>38</v>
      </c>
      <c r="C22" t="s" s="9">
        <f>C18</f>
        <v>39</v>
      </c>
      <c r="D22" t="s" s="9">
        <v>40</v>
      </c>
      <c r="E22" s="7"/>
    </row>
    <row r="23" ht="17" customHeight="1">
      <c r="A23" s="11">
        <f>A19/A15</f>
        <v>0.1904416365472806</v>
      </c>
      <c r="B23" s="11">
        <f>B19/B15</f>
        <v>0.1766206513728134</v>
      </c>
      <c r="C23" s="11">
        <f>C19/C15</f>
        <v>0.1841200928491549</v>
      </c>
      <c r="D23" s="11">
        <f>(D19-SUM(A19:C19))/(D15-SUM(A14:C15))</f>
        <v>0.114785087856667</v>
      </c>
      <c r="E23" s="7"/>
    </row>
    <row r="24" ht="17" customHeight="1">
      <c r="A24" s="12"/>
      <c r="B24" s="10"/>
      <c r="C24" s="10"/>
      <c r="D24" s="10"/>
      <c r="E24" s="7"/>
    </row>
    <row r="25" ht="17" customHeight="1">
      <c r="A25" t="s" s="2">
        <v>32</v>
      </c>
      <c r="B25" s="3"/>
      <c r="C25" s="3"/>
      <c r="D25" s="3"/>
      <c r="E25" s="7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7"/>
    </row>
    <row r="27" ht="17" customHeight="1">
      <c r="A27" s="4">
        <v>198208</v>
      </c>
      <c r="B27" s="4">
        <v>2565811</v>
      </c>
      <c r="C27" s="4">
        <v>4174025</v>
      </c>
      <c r="D27" s="4">
        <v>38997090</v>
      </c>
      <c r="E27" s="7"/>
    </row>
    <row r="28" ht="17" customHeight="1">
      <c r="A28" s="12"/>
      <c r="B28" s="10"/>
      <c r="C28" s="10"/>
      <c r="D28" s="10"/>
      <c r="E28" s="7"/>
    </row>
    <row r="29" ht="17" customHeight="1">
      <c r="A29" t="s" s="9">
        <v>42</v>
      </c>
      <c r="B29" s="10"/>
      <c r="C29" s="10"/>
      <c r="D29" s="10"/>
      <c r="E29" s="7"/>
    </row>
    <row r="30" ht="17" customHeight="1">
      <c r="A30" t="s" s="9">
        <f>A26</f>
        <v>37</v>
      </c>
      <c r="B30" t="s" s="9">
        <f>B26</f>
        <v>38</v>
      </c>
      <c r="C30" t="s" s="9">
        <f>C26</f>
        <v>39</v>
      </c>
      <c r="D30" t="s" s="9">
        <v>40</v>
      </c>
      <c r="E30" s="7"/>
    </row>
    <row r="31" ht="17" customHeight="1">
      <c r="A31" s="11">
        <f>A27/A7</f>
        <v>0.3047164575604911</v>
      </c>
      <c r="B31" s="11">
        <f>B27/B7</f>
        <v>0.2523059026328379</v>
      </c>
      <c r="C31" s="11">
        <f>C27/C7</f>
        <v>0.2327991385479545</v>
      </c>
      <c r="D31" s="11">
        <f>(D27-SUM(A27:C27))/(D7-SUM(A7:C7))</f>
        <v>0.1249958530046667</v>
      </c>
      <c r="E31" s="7"/>
    </row>
    <row r="32" ht="17" customHeight="1">
      <c r="A32" s="7"/>
      <c r="B32" s="3"/>
      <c r="C32" s="3"/>
      <c r="D32" s="3"/>
      <c r="E32" s="7"/>
    </row>
    <row r="33" ht="17" customHeight="1">
      <c r="A33" t="s" s="2">
        <v>8</v>
      </c>
      <c r="B33" s="3"/>
      <c r="C33" s="3"/>
      <c r="D33" s="3"/>
      <c r="E33" s="7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7"/>
    </row>
    <row r="35" ht="17" customHeight="1">
      <c r="A35" s="4">
        <v>41393</v>
      </c>
      <c r="B35" s="4">
        <v>641351</v>
      </c>
      <c r="C35" s="4">
        <v>1143415</v>
      </c>
      <c r="D35" s="4">
        <v>10180517</v>
      </c>
      <c r="E35" s="7"/>
    </row>
    <row r="36" ht="17" customHeight="1">
      <c r="A36" s="12"/>
      <c r="B36" s="10"/>
      <c r="C36" s="10"/>
      <c r="D36" s="10"/>
      <c r="E36" s="7"/>
    </row>
    <row r="37" ht="17" customHeight="1">
      <c r="A37" t="s" s="2">
        <v>16</v>
      </c>
      <c r="B37" s="3"/>
      <c r="C37" s="3"/>
      <c r="D37" s="3"/>
      <c r="E37" s="7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7"/>
    </row>
    <row r="39" ht="17" customHeight="1">
      <c r="A39" s="4">
        <v>1081</v>
      </c>
      <c r="B39" s="4">
        <v>18812</v>
      </c>
      <c r="C39" s="4">
        <v>29831</v>
      </c>
      <c r="D39" s="4">
        <v>379208</v>
      </c>
      <c r="E39" s="7"/>
    </row>
    <row r="40" ht="17" customHeight="1">
      <c r="A40" s="12"/>
      <c r="B40" s="10"/>
      <c r="C40" s="10"/>
      <c r="D40" s="10"/>
      <c r="E40" s="7"/>
    </row>
    <row r="41" ht="17" customHeight="1">
      <c r="A41" t="s" s="9">
        <v>43</v>
      </c>
      <c r="B41" s="10"/>
      <c r="C41" s="10"/>
      <c r="D41" s="10"/>
      <c r="E41" s="7"/>
    </row>
    <row r="42" ht="17" customHeight="1">
      <c r="A42" t="s" s="9">
        <f>A38</f>
        <v>37</v>
      </c>
      <c r="B42" t="s" s="9">
        <f>B38</f>
        <v>38</v>
      </c>
      <c r="C42" t="s" s="9">
        <f>C38</f>
        <v>39</v>
      </c>
      <c r="D42" t="s" s="9">
        <v>40</v>
      </c>
      <c r="E42" s="7"/>
    </row>
    <row r="43" ht="17" customHeight="1">
      <c r="A43" s="11">
        <f>(A39+A35)/A15</f>
        <v>0.06529770149753945</v>
      </c>
      <c r="B43" s="11">
        <f>(B39+B35)/B15</f>
        <v>0.0649163253255217</v>
      </c>
      <c r="C43" s="11">
        <f>(C39+C35)/C15</f>
        <v>0.0654357983253175</v>
      </c>
      <c r="D43" s="11">
        <f>(D39+D35-SUM(A39:C39,A35:C35))/(D15-SUM(A15:C15))</f>
        <v>0.03385765871347984</v>
      </c>
      <c r="E43" s="7"/>
    </row>
    <row r="44" ht="17" customHeight="1">
      <c r="A44" s="12"/>
      <c r="B44" s="10"/>
      <c r="C44" s="10"/>
      <c r="D44" s="10"/>
      <c r="E44" s="7"/>
    </row>
    <row r="45" ht="17" customHeight="1">
      <c r="A45" t="s" s="2">
        <v>5</v>
      </c>
      <c r="B45" s="3"/>
      <c r="C45" s="3"/>
      <c r="D45" s="3"/>
      <c r="E45" s="7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7"/>
    </row>
    <row r="47" ht="17" customHeight="1">
      <c r="A47" s="4">
        <v>3903</v>
      </c>
      <c r="B47" s="4">
        <v>71395</v>
      </c>
      <c r="C47" s="4">
        <v>125680</v>
      </c>
      <c r="D47" s="4">
        <v>2458321</v>
      </c>
      <c r="E47" s="7"/>
    </row>
    <row r="48" ht="17" customHeight="1">
      <c r="A48" s="12"/>
      <c r="B48" s="10"/>
      <c r="C48" s="10"/>
      <c r="D48" s="10"/>
      <c r="E48" s="7"/>
    </row>
    <row r="49" ht="17" customHeight="1">
      <c r="A49" t="s" s="9">
        <v>44</v>
      </c>
      <c r="B49" s="10"/>
      <c r="C49" s="10"/>
      <c r="D49" s="10"/>
      <c r="E49" s="7"/>
    </row>
    <row r="50" ht="17" customHeight="1">
      <c r="A50" t="s" s="9">
        <f>A46</f>
        <v>37</v>
      </c>
      <c r="B50" t="s" s="9">
        <f>B46</f>
        <v>38</v>
      </c>
      <c r="C50" t="s" s="9">
        <f>C46</f>
        <v>39</v>
      </c>
      <c r="D50" t="s" s="9">
        <v>40</v>
      </c>
      <c r="E50" s="7"/>
    </row>
    <row r="51" ht="17" customHeight="1">
      <c r="A51" s="11">
        <f>A47/A15</f>
        <v>0.006000304396687303</v>
      </c>
      <c r="B51" s="11">
        <f>B47/B15</f>
        <v>0.007020540452305902</v>
      </c>
      <c r="C51" s="11">
        <f>C47/C15</f>
        <v>0.007009588043365078</v>
      </c>
      <c r="D51" s="11">
        <f>(D47-SUM(A47:C47))/(D15-SUM(A15:C15))</f>
        <v>0.008801213667091445</v>
      </c>
      <c r="E51" s="7"/>
    </row>
    <row r="52" ht="17" customHeight="1">
      <c r="A52" s="12"/>
      <c r="B52" s="10"/>
      <c r="C52" s="10"/>
      <c r="D52" s="10"/>
      <c r="E52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