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Egnyte\Shared\ROWCA\00_Regional Office Dakar\Information Management\07 GIS\CODs_documents\Donnees_a_valider\Population_2018\"/>
    </mc:Choice>
  </mc:AlternateContent>
  <bookViews>
    <workbookView xWindow="0" yWindow="0" windowWidth="23040" windowHeight="8472" activeTab="1"/>
  </bookViews>
  <sheets>
    <sheet name="Metadata" sheetId="5" r:id="rId1"/>
    <sheet name="gmb_admin2" sheetId="13" r:id="rId2"/>
    <sheet name="gmb_admin1" sheetId="1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4" l="1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Z2" i="13" l="1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</calcChain>
</file>

<file path=xl/sharedStrings.xml><?xml version="1.0" encoding="utf-8"?>
<sst xmlns="http://schemas.openxmlformats.org/spreadsheetml/2006/main" count="328" uniqueCount="183">
  <si>
    <t>Total</t>
  </si>
  <si>
    <t>Male</t>
  </si>
  <si>
    <t>Female</t>
  </si>
  <si>
    <t>Brikama</t>
  </si>
  <si>
    <t>Kombo South</t>
  </si>
  <si>
    <t>Kombo Central</t>
  </si>
  <si>
    <t>Kombo East</t>
  </si>
  <si>
    <t>Foni Brefet</t>
  </si>
  <si>
    <t>Foni Jarrol</t>
  </si>
  <si>
    <t>Kiang West</t>
  </si>
  <si>
    <t>Kiang East</t>
  </si>
  <si>
    <t>Jarra West</t>
  </si>
  <si>
    <t>Jarra Central</t>
  </si>
  <si>
    <t>Jarra East</t>
  </si>
  <si>
    <t>Kerewan</t>
  </si>
  <si>
    <t>Lower Niumi</t>
  </si>
  <si>
    <t>Upper Niumi</t>
  </si>
  <si>
    <t>Jokadu</t>
  </si>
  <si>
    <t>Kuntaur</t>
  </si>
  <si>
    <t>Lower Saloum</t>
  </si>
  <si>
    <t>Upper Saloum</t>
  </si>
  <si>
    <t>Nianija</t>
  </si>
  <si>
    <t>Niani</t>
  </si>
  <si>
    <t>Sami</t>
  </si>
  <si>
    <t>Janjanbureh</t>
  </si>
  <si>
    <t>Niamina Dankunku</t>
  </si>
  <si>
    <t>Niamina West</t>
  </si>
  <si>
    <t>Niamina East</t>
  </si>
  <si>
    <t>Basse</t>
  </si>
  <si>
    <t>Kantora</t>
  </si>
  <si>
    <t>Sandu</t>
  </si>
  <si>
    <t>Admin1</t>
  </si>
  <si>
    <t>Admin2</t>
  </si>
  <si>
    <t>Kanifing</t>
  </si>
  <si>
    <t>Banjul</t>
  </si>
  <si>
    <t>GMB001</t>
  </si>
  <si>
    <t>GMB001001</t>
  </si>
  <si>
    <t>Fulladu East</t>
  </si>
  <si>
    <t>GMB002</t>
  </si>
  <si>
    <t>GMB002001</t>
  </si>
  <si>
    <t>GMB002002</t>
  </si>
  <si>
    <t>GMB002003</t>
  </si>
  <si>
    <t>Wuli</t>
  </si>
  <si>
    <t>GMB002004</t>
  </si>
  <si>
    <t>GMB003</t>
  </si>
  <si>
    <t>GMB003003</t>
  </si>
  <si>
    <t>GMB003004</t>
  </si>
  <si>
    <t>Foni Bondali</t>
  </si>
  <si>
    <t>GMB003002</t>
  </si>
  <si>
    <t>Foni Kansala</t>
  </si>
  <si>
    <t>GMB003005</t>
  </si>
  <si>
    <t>Foni Bintang Karenai</t>
  </si>
  <si>
    <t>GMB003001</t>
  </si>
  <si>
    <t>GMB003007</t>
  </si>
  <si>
    <t>GMB003006</t>
  </si>
  <si>
    <t>GMB003009</t>
  </si>
  <si>
    <t>Kombo North/St Marie</t>
  </si>
  <si>
    <t>GMB003008</t>
  </si>
  <si>
    <t>GMB004</t>
  </si>
  <si>
    <t>GMB004002</t>
  </si>
  <si>
    <t>Fulladu West</t>
  </si>
  <si>
    <t>GMB004001</t>
  </si>
  <si>
    <t>GMB004005</t>
  </si>
  <si>
    <t>GMB004004</t>
  </si>
  <si>
    <t>GMB004003</t>
  </si>
  <si>
    <t>GMB005</t>
  </si>
  <si>
    <t>GMB005001</t>
  </si>
  <si>
    <t>GMB006</t>
  </si>
  <si>
    <t>GMB006006</t>
  </si>
  <si>
    <t>Lower Baddibu</t>
  </si>
  <si>
    <t>GMB006003</t>
  </si>
  <si>
    <t>Central Baddibu</t>
  </si>
  <si>
    <t>GMB006001</t>
  </si>
  <si>
    <t>GMB006002</t>
  </si>
  <si>
    <t>GMB006004</t>
  </si>
  <si>
    <t>Upper Baddibu</t>
  </si>
  <si>
    <t>GMB006005</t>
  </si>
  <si>
    <t>GMB007</t>
  </si>
  <si>
    <t>GMB007004</t>
  </si>
  <si>
    <t>GMB007002</t>
  </si>
  <si>
    <t>GMB007003</t>
  </si>
  <si>
    <t>GMB007001</t>
  </si>
  <si>
    <t>GMB007005</t>
  </si>
  <si>
    <t>Mansa Konko</t>
  </si>
  <si>
    <t>GMB008</t>
  </si>
  <si>
    <t>GMB008006</t>
  </si>
  <si>
    <t>Kiang Central</t>
  </si>
  <si>
    <t>GMB008004</t>
  </si>
  <si>
    <t>GMB008005</t>
  </si>
  <si>
    <t>GMB008001</t>
  </si>
  <si>
    <t>GMB008003</t>
  </si>
  <si>
    <t>GMB008002</t>
  </si>
  <si>
    <t>GM001</t>
  </si>
  <si>
    <t>GM002</t>
  </si>
  <si>
    <t>GM003</t>
  </si>
  <si>
    <t>GM004</t>
  </si>
  <si>
    <t>GM005</t>
  </si>
  <si>
    <t>GM006</t>
  </si>
  <si>
    <t>GM007</t>
  </si>
  <si>
    <t>GM008</t>
  </si>
  <si>
    <t>GM001001</t>
  </si>
  <si>
    <t>GM002001</t>
  </si>
  <si>
    <t>GM002002</t>
  </si>
  <si>
    <t>GM002003</t>
  </si>
  <si>
    <t>GM002004</t>
  </si>
  <si>
    <t>GM003003</t>
  </si>
  <si>
    <t>GM003004</t>
  </si>
  <si>
    <t>GM003002</t>
  </si>
  <si>
    <t>GM003005</t>
  </si>
  <si>
    <t>GM003001</t>
  </si>
  <si>
    <t>GM003007</t>
  </si>
  <si>
    <t>GM003006</t>
  </si>
  <si>
    <t>GM003009</t>
  </si>
  <si>
    <t>GM003008</t>
  </si>
  <si>
    <t>GM004002</t>
  </si>
  <si>
    <t>GM004001</t>
  </si>
  <si>
    <t>GM004005</t>
  </si>
  <si>
    <t>GM004004</t>
  </si>
  <si>
    <t>GM004003</t>
  </si>
  <si>
    <t>GM005001</t>
  </si>
  <si>
    <t>GM006006</t>
  </si>
  <si>
    <t>GM006003</t>
  </si>
  <si>
    <t>GM006001</t>
  </si>
  <si>
    <t>GM006002</t>
  </si>
  <si>
    <t>GM006004</t>
  </si>
  <si>
    <t>GM006005</t>
  </si>
  <si>
    <t>GM007004</t>
  </si>
  <si>
    <t>GM007002</t>
  </si>
  <si>
    <t>GM007003</t>
  </si>
  <si>
    <t>GM007001</t>
  </si>
  <si>
    <t>GM007005</t>
  </si>
  <si>
    <t>GM008006</t>
  </si>
  <si>
    <t>GM008004</t>
  </si>
  <si>
    <t>GM008005</t>
  </si>
  <si>
    <t>GM008001</t>
  </si>
  <si>
    <t>GM008003</t>
  </si>
  <si>
    <t>GM008002</t>
  </si>
  <si>
    <t>Adm1_Pcode_iso2</t>
  </si>
  <si>
    <t>Adm1_Pcode_iso3</t>
  </si>
  <si>
    <t>Adm2_Pcode_iso3</t>
  </si>
  <si>
    <t>Adm2_Pcode_iso2</t>
  </si>
  <si>
    <t>Country</t>
  </si>
  <si>
    <t>N° Admin 1</t>
  </si>
  <si>
    <t>N° Admin2</t>
  </si>
  <si>
    <t xml:space="preserve">Total population </t>
  </si>
  <si>
    <t>Attributes</t>
  </si>
  <si>
    <t>Source</t>
  </si>
  <si>
    <t>Year</t>
  </si>
  <si>
    <t>Guardian</t>
  </si>
  <si>
    <t>OCHA ROWCA</t>
  </si>
  <si>
    <t>Endorsement</t>
  </si>
  <si>
    <t>Gambia</t>
  </si>
  <si>
    <t>Pcodes ISO2 and ISO3 - sex disaggregated</t>
  </si>
  <si>
    <t>Update date</t>
  </si>
  <si>
    <t>#adm1+name</t>
  </si>
  <si>
    <t>#adm2+name</t>
  </si>
  <si>
    <t>#adm1+code</t>
  </si>
  <si>
    <t>#population+m</t>
  </si>
  <si>
    <t>#population</t>
  </si>
  <si>
    <t>#population+f</t>
  </si>
  <si>
    <t>#adm2+code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</si>
  <si>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</si>
  <si>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</si>
  <si>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</si>
  <si>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</si>
  <si>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</si>
  <si>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</si>
  <si>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</si>
  <si>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</si>
  <si>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</si>
  <si>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</si>
  <si>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</si>
  <si>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</si>
  <si>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</si>
  <si>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</si>
  <si>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</si>
  <si>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</si>
  <si>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</si>
  <si>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05-sept</t>
  </si>
  <si>
    <t>oct-14</t>
  </si>
  <si>
    <t>UNFPA projection 2018 from data census 2013 of Gambia Bureau of Statistics (GBoS)</t>
  </si>
  <si>
    <t>28 March 2018</t>
  </si>
  <si>
    <t>IMWG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</si>
</sst>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_-* #,##0.00_-;\-* #,##0.00_-;_-* &quot;-&quot;??_-;_-@_-"/>
    <numFmt numFmtId="165" formatCode="0.0"/>
    <numFmt numFmtId="166" formatCode="0.0\ \ \ \ \ \ "/>
    <numFmt numFmtId="167" formatCode="0.0\ \ \ \ \ \ \ "/>
    <numFmt numFmtId="168" formatCode="0.0\ \ \ \ \ \ \ \ "/>
    <numFmt numFmtId="169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9">
    <xf numFmtId="0" fontId="0" fillId="0" borderId="0"/>
    <xf numFmtId="0" fontId="1" fillId="0" borderId="0"/>
    <xf numFmtId="0" fontId="2" fillId="0" borderId="1">
      <alignment horizontal="center" wrapText="1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6" fontId="2" fillId="0" borderId="0">
      <alignment horizontal="right"/>
    </xf>
    <xf numFmtId="167" fontId="2" fillId="0" borderId="0">
      <alignment horizontal="right"/>
    </xf>
    <xf numFmtId="168" fontId="2" fillId="0" borderId="0">
      <alignment horizontal="right"/>
    </xf>
    <xf numFmtId="165" fontId="2" fillId="0" borderId="0"/>
    <xf numFmtId="165" fontId="2" fillId="0" borderId="0" applyAlignment="0"/>
    <xf numFmtId="43" fontId="6" fillId="0" borderId="0" applyFont="0" applyFill="0" applyBorder="0" applyAlignment="0" applyProtection="0"/>
    <xf numFmtId="0" fontId="6" fillId="2" borderId="4" applyNumberFormat="0" applyFont="0" applyAlignment="0" applyProtection="0"/>
  </cellStyleXfs>
  <cellXfs count="20">
    <xf numFmtId="0" fontId="0" fillId="0" borderId="0" xfId="0"/>
    <xf numFmtId="0" fontId="3" fillId="0" borderId="0" xfId="1" applyFont="1" applyFill="1" applyAlignment="1"/>
    <xf numFmtId="0" fontId="3" fillId="0" borderId="0" xfId="1" applyFont="1" applyBorder="1"/>
    <xf numFmtId="0" fontId="3" fillId="0" borderId="3" xfId="1" applyFont="1" applyBorder="1" applyAlignment="1">
      <alignment horizontal="center"/>
    </xf>
    <xf numFmtId="0" fontId="4" fillId="0" borderId="0" xfId="0" applyFont="1"/>
    <xf numFmtId="0" fontId="5" fillId="2" borderId="4" xfId="18" applyFont="1"/>
    <xf numFmtId="0" fontId="0" fillId="2" borderId="4" xfId="18" applyFont="1" applyAlignment="1">
      <alignment horizontal="left"/>
    </xf>
    <xf numFmtId="0" fontId="5" fillId="2" borderId="5" xfId="18" applyFont="1" applyBorder="1"/>
    <xf numFmtId="0" fontId="0" fillId="2" borderId="4" xfId="18" applyFont="1" applyAlignment="1">
      <alignment horizontal="left" wrapText="1"/>
    </xf>
    <xf numFmtId="169" fontId="0" fillId="2" borderId="4" xfId="17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169" fontId="3" fillId="0" borderId="0" xfId="17" applyNumberFormat="1" applyFont="1" applyFill="1" applyAlignment="1"/>
    <xf numFmtId="169" fontId="0" fillId="0" borderId="0" xfId="17" applyNumberFormat="1" applyFont="1"/>
    <xf numFmtId="0" fontId="1" fillId="0" borderId="2" xfId="1" applyFont="1" applyBorder="1" applyAlignment="1">
      <alignment horizontal="center"/>
    </xf>
    <xf numFmtId="0" fontId="1" fillId="0" borderId="0" xfId="1" applyNumberFormat="1" applyFont="1" applyFill="1" applyAlignment="1"/>
    <xf numFmtId="0" fontId="1" fillId="0" borderId="0" xfId="0" applyFont="1"/>
    <xf numFmtId="169" fontId="8" fillId="0" borderId="0" xfId="0" applyNumberFormat="1" applyFont="1"/>
    <xf numFmtId="0" fontId="1" fillId="0" borderId="0" xfId="1" applyFont="1" applyFill="1" applyAlignment="1"/>
    <xf numFmtId="16" fontId="0" fillId="0" borderId="0" xfId="0" applyNumberFormat="1"/>
    <xf numFmtId="17" fontId="0" fillId="0" borderId="0" xfId="0" applyNumberFormat="1"/>
  </cellXfs>
  <cellStyles count="19">
    <cellStyle name="ColHeadings" xfId="2"/>
    <cellStyle name="Comma 2" xfId="4"/>
    <cellStyle name="Comma 2 2" xfId="5"/>
    <cellStyle name="Comma 3" xfId="6"/>
    <cellStyle name="Comma 4" xfId="7"/>
    <cellStyle name="Comma 5" xfId="8"/>
    <cellStyle name="Comma 6" xfId="9"/>
    <cellStyle name="Comma 7" xfId="3"/>
    <cellStyle name="Milliers" xfId="17" builtinId="3"/>
    <cellStyle name="Normal" xfId="0" builtinId="0"/>
    <cellStyle name="Normal 2" xfId="10"/>
    <cellStyle name="Normal 3" xfId="1"/>
    <cellStyle name="Normal 4" xfId="11"/>
    <cellStyle name="Note" xfId="18" builtinId="10"/>
    <cellStyle name="PC6" xfId="12"/>
    <cellStyle name="PC7" xfId="13"/>
    <cellStyle name="PC8" xfId="14"/>
    <cellStyle name="qTable" xfId="15"/>
    <cellStyle name="qTable1" xfId="16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_(* #,##0_);_(* \(#,##0\);_(* &quot;-&quot;??_);_(@_)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numFmt numFmtId="169" formatCode="_-* #,##0\ _€_-;\-* #,##0\ _€_-;_-* &quot;-&quot;??\ _€_-;_-@_-"/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35" formatCode="_-* #,##0.00\ _€_-;\-* #,##0.00\ _€_-;_-* &quot;-&quot;??\ _€_-;_-@_-"/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(* #,##0_);_(* \(#,##0\);_(* &quot;-&quot;??_);_(@_)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medium">
          <color rgb="FF000000"/>
        </top>
        <bottom style="thick">
          <color rgb="FF000000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au1356" displayName="Tableau1356" ref="A1:Z39" totalsRowShown="0" headerRowDxfId="74" dataDxfId="73" tableBorderDxfId="72">
  <autoFilter ref="A1:Z39"/>
  <sortState ref="A2:Z39">
    <sortCondition ref="A1:A39"/>
  </sortState>
  <tableColumns count="26">
    <tableColumn id="1" name="Admin1" dataDxfId="71" totalsRowDxfId="25" dataCellStyle="Normal 3"/>
    <tableColumn id="2" name="Admin2" dataDxfId="70" totalsRowDxfId="24" dataCellStyle="Comma 7"/>
    <tableColumn id="6" name="Adm1_Pcode_iso2" dataDxfId="69" totalsRowDxfId="23" dataCellStyle="Normal 3"/>
    <tableColumn id="7" name="Adm1_Pcode_iso3" dataDxfId="68" totalsRowDxfId="22" dataCellStyle="Normal 3"/>
    <tableColumn id="10" name="Adm2_Pcode_iso2" dataDxfId="67" totalsRowDxfId="21" dataCellStyle="Normal 3"/>
    <tableColumn id="11" name="Adm2_Pcode_iso3" dataDxfId="66" totalsRowDxfId="20" dataCellStyle="Normal 3"/>
    <tableColumn id="4" name="Male" dataDxfId="65" totalsRowDxfId="19" dataCellStyle="Normal 3"/>
    <tableColumn id="5" name="Female" dataDxfId="64" totalsRowDxfId="18" dataCellStyle="Comma 7"/>
    <tableColumn id="3" name="Total" dataDxfId="63" totalsRowDxfId="17"/>
    <tableColumn id="8" name="0-4" dataDxfId="62" totalsRowDxfId="16">
      <calculatedColumnFormula>ROUND($I2*#REF!,0)</calculatedColumnFormula>
    </tableColumn>
    <tableColumn id="9" name="5-9" dataDxfId="61" totalsRowDxfId="15"/>
    <tableColumn id="12" name="10-14" dataDxfId="60" totalsRowDxfId="14"/>
    <tableColumn id="13" name="15-19" dataDxfId="59" totalsRowDxfId="13"/>
    <tableColumn id="14" name="20-24" dataDxfId="58" totalsRowDxfId="12"/>
    <tableColumn id="15" name="25-29" dataDxfId="57" totalsRowDxfId="11"/>
    <tableColumn id="16" name="30-34" dataDxfId="56" totalsRowDxfId="10"/>
    <tableColumn id="17" name="35-39" dataDxfId="55" totalsRowDxfId="9"/>
    <tableColumn id="18" name="40-44" dataDxfId="54" totalsRowDxfId="8"/>
    <tableColumn id="19" name="45-49" dataDxfId="53" totalsRowDxfId="7"/>
    <tableColumn id="20" name="50-54" dataDxfId="52" totalsRowDxfId="6"/>
    <tableColumn id="21" name="55-59" dataDxfId="51" totalsRowDxfId="5"/>
    <tableColumn id="22" name="60-64" dataDxfId="50" totalsRowDxfId="4"/>
    <tableColumn id="23" name="65-69" dataDxfId="49" totalsRowDxfId="3"/>
    <tableColumn id="24" name="70-74" dataDxfId="48" totalsRowDxfId="2"/>
    <tableColumn id="25" name="75-79" dataDxfId="47" totalsRowDxfId="1"/>
    <tableColumn id="26" name="80+" dataDxfId="46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W10" totalsRowShown="0">
  <autoFilter ref="A1:W10"/>
  <tableColumns count="23">
    <tableColumn id="1" name="Admin1"/>
    <tableColumn id="2" name="Adm1_Pcode_iso2"/>
    <tableColumn id="3" name="Adm1_Pcode_iso3"/>
    <tableColumn id="4" name="Male" totalsRowDxfId="45" totalsRowCellStyle="Milliers"/>
    <tableColumn id="5" name="Female" totalsRowDxfId="44" totalsRowCellStyle="Milliers"/>
    <tableColumn id="6" name="Total" totalsRowDxfId="43" totalsRowCellStyle="Milliers"/>
    <tableColumn id="7" name="0-4" totalsRowDxfId="42" totalsRowCellStyle="Milliers"/>
    <tableColumn id="8" name="05-sept" totalsRowDxfId="41" totalsRowCellStyle="Milliers"/>
    <tableColumn id="9" name="oct-14" totalsRowDxfId="40" totalsRowCellStyle="Milliers"/>
    <tableColumn id="10" name="15-19" totalsRowDxfId="39" totalsRowCellStyle="Milliers"/>
    <tableColumn id="11" name="20-24" totalsRowDxfId="38" totalsRowCellStyle="Milliers"/>
    <tableColumn id="12" name="25-29" totalsRowDxfId="37" totalsRowCellStyle="Milliers"/>
    <tableColumn id="13" name="30-34" totalsRowDxfId="36" totalsRowCellStyle="Milliers"/>
    <tableColumn id="14" name="35-39" totalsRowDxfId="35" totalsRowCellStyle="Milliers"/>
    <tableColumn id="15" name="40-44" totalsRowDxfId="34" totalsRowCellStyle="Milliers"/>
    <tableColumn id="16" name="45-49" totalsRowDxfId="33" totalsRowCellStyle="Milliers"/>
    <tableColumn id="17" name="50-54" totalsRowDxfId="32" totalsRowCellStyle="Milliers"/>
    <tableColumn id="18" name="55-59" totalsRowDxfId="31" totalsRowCellStyle="Milliers"/>
    <tableColumn id="19" name="60-64" totalsRowDxfId="30" totalsRowCellStyle="Milliers"/>
    <tableColumn id="20" name="65-69" totalsRowDxfId="29" totalsRowCellStyle="Milliers"/>
    <tableColumn id="21" name="70-74" totalsRowDxfId="28" totalsRowCellStyle="Milliers"/>
    <tableColumn id="22" name="75-79" totalsRowDxfId="27" totalsRowCellStyle="Milliers"/>
    <tableColumn id="23" name="80+" totalsRowDxfId="26" totalsRow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C20" sqref="C20"/>
    </sheetView>
  </sheetViews>
  <sheetFormatPr baseColWidth="10" defaultColWidth="11.44140625" defaultRowHeight="14.4" x14ac:dyDescent="0.3"/>
  <cols>
    <col min="2" max="2" width="19.6640625" customWidth="1"/>
    <col min="3" max="3" width="52.109375" customWidth="1"/>
  </cols>
  <sheetData>
    <row r="3" spans="2:3" x14ac:dyDescent="0.3">
      <c r="B3" s="5" t="s">
        <v>141</v>
      </c>
      <c r="C3" s="6" t="s">
        <v>151</v>
      </c>
    </row>
    <row r="4" spans="2:3" x14ac:dyDescent="0.3">
      <c r="B4" s="5" t="s">
        <v>142</v>
      </c>
      <c r="C4" s="9">
        <v>8</v>
      </c>
    </row>
    <row r="5" spans="2:3" x14ac:dyDescent="0.3">
      <c r="B5" s="5" t="s">
        <v>143</v>
      </c>
      <c r="C5" s="9">
        <v>37</v>
      </c>
    </row>
    <row r="6" spans="2:3" x14ac:dyDescent="0.3">
      <c r="B6" s="5" t="s">
        <v>144</v>
      </c>
      <c r="C6" s="9">
        <v>2101259</v>
      </c>
    </row>
    <row r="7" spans="2:3" x14ac:dyDescent="0.3">
      <c r="B7" s="5" t="s">
        <v>2</v>
      </c>
      <c r="C7" s="9">
        <v>1101024</v>
      </c>
    </row>
    <row r="8" spans="2:3" x14ac:dyDescent="0.3">
      <c r="B8" s="5" t="s">
        <v>1</v>
      </c>
      <c r="C8" s="9">
        <v>1000235</v>
      </c>
    </row>
    <row r="9" spans="2:3" x14ac:dyDescent="0.3">
      <c r="B9" s="7" t="s">
        <v>145</v>
      </c>
      <c r="C9" s="8" t="s">
        <v>152</v>
      </c>
    </row>
    <row r="10" spans="2:3" ht="34.200000000000003" customHeight="1" x14ac:dyDescent="0.3">
      <c r="B10" s="5" t="s">
        <v>146</v>
      </c>
      <c r="C10" s="8" t="s">
        <v>180</v>
      </c>
    </row>
    <row r="11" spans="2:3" x14ac:dyDescent="0.3">
      <c r="B11" s="5" t="s">
        <v>147</v>
      </c>
      <c r="C11" s="6">
        <v>2018</v>
      </c>
    </row>
    <row r="12" spans="2:3" x14ac:dyDescent="0.3">
      <c r="B12" s="5" t="s">
        <v>153</v>
      </c>
      <c r="C12" s="6" t="s">
        <v>181</v>
      </c>
    </row>
    <row r="13" spans="2:3" x14ac:dyDescent="0.3">
      <c r="B13" s="7" t="s">
        <v>148</v>
      </c>
      <c r="C13" s="6" t="s">
        <v>149</v>
      </c>
    </row>
    <row r="14" spans="2:3" x14ac:dyDescent="0.3">
      <c r="B14" s="7" t="s">
        <v>150</v>
      </c>
      <c r="C14" s="6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C1" workbookViewId="0">
      <selection activeCell="E51" sqref="E51"/>
    </sheetView>
  </sheetViews>
  <sheetFormatPr baseColWidth="10" defaultColWidth="11.44140625" defaultRowHeight="13.95" customHeight="1" x14ac:dyDescent="0.3"/>
  <cols>
    <col min="1" max="1" width="21.88671875" style="4" customWidth="1"/>
    <col min="2" max="2" width="25.6640625" style="4" customWidth="1"/>
    <col min="3" max="3" width="21.109375" style="4" customWidth="1"/>
    <col min="4" max="9" width="16.33203125" style="4" customWidth="1"/>
    <col min="10" max="10" width="13.44140625" customWidth="1"/>
    <col min="11" max="17" width="12.88671875" bestFit="1" customWidth="1"/>
    <col min="18" max="24" width="11.88671875" bestFit="1" customWidth="1"/>
    <col min="25" max="26" width="11.5546875" bestFit="1" customWidth="1"/>
  </cols>
  <sheetData>
    <row r="1" spans="1:26" ht="13.95" customHeight="1" x14ac:dyDescent="0.3">
      <c r="A1" s="2" t="s">
        <v>31</v>
      </c>
      <c r="B1" s="2" t="s">
        <v>32</v>
      </c>
      <c r="C1" s="2" t="s">
        <v>137</v>
      </c>
      <c r="D1" s="2" t="s">
        <v>138</v>
      </c>
      <c r="E1" s="2" t="s">
        <v>140</v>
      </c>
      <c r="F1" s="2" t="s">
        <v>139</v>
      </c>
      <c r="G1" s="3" t="s">
        <v>1</v>
      </c>
      <c r="H1" s="3" t="s">
        <v>2</v>
      </c>
      <c r="I1" s="13" t="s">
        <v>0</v>
      </c>
      <c r="J1" s="15" t="s">
        <v>161</v>
      </c>
      <c r="K1" s="15" t="s">
        <v>162</v>
      </c>
      <c r="L1" s="15" t="s">
        <v>163</v>
      </c>
      <c r="M1" s="15" t="s">
        <v>164</v>
      </c>
      <c r="N1" s="15" t="s">
        <v>165</v>
      </c>
      <c r="O1" s="15" t="s">
        <v>166</v>
      </c>
      <c r="P1" s="15" t="s">
        <v>167</v>
      </c>
      <c r="Q1" s="15" t="s">
        <v>168</v>
      </c>
      <c r="R1" s="15" t="s">
        <v>169</v>
      </c>
      <c r="S1" s="15" t="s">
        <v>170</v>
      </c>
      <c r="T1" s="15" t="s">
        <v>171</v>
      </c>
      <c r="U1" s="15" t="s">
        <v>172</v>
      </c>
      <c r="V1" s="15" t="s">
        <v>173</v>
      </c>
      <c r="W1" s="15" t="s">
        <v>174</v>
      </c>
      <c r="X1" s="15" t="s">
        <v>175</v>
      </c>
      <c r="Y1" s="15" t="s">
        <v>176</v>
      </c>
      <c r="Z1" s="15" t="s">
        <v>177</v>
      </c>
    </row>
    <row r="2" spans="1:26" ht="13.95" customHeight="1" x14ac:dyDescent="0.3">
      <c r="A2" s="10" t="s">
        <v>154</v>
      </c>
      <c r="B2" s="10" t="s">
        <v>155</v>
      </c>
      <c r="C2" s="14" t="s">
        <v>156</v>
      </c>
      <c r="D2" s="10" t="s">
        <v>156</v>
      </c>
      <c r="E2" s="10" t="s">
        <v>160</v>
      </c>
      <c r="F2" s="10" t="s">
        <v>160</v>
      </c>
      <c r="G2" s="10" t="s">
        <v>157</v>
      </c>
      <c r="H2" s="10" t="s">
        <v>159</v>
      </c>
      <c r="I2" s="10" t="s">
        <v>158</v>
      </c>
      <c r="J2" s="16" t="str">
        <f>"#"&amp;Tableau1356[[#Headers],[0-4]]</f>
        <v>#0-4</v>
      </c>
      <c r="K2" s="16" t="str">
        <f>"#"&amp;Tableau1356[[#Headers],[5-9]]</f>
        <v>#5-9</v>
      </c>
      <c r="L2" s="16" t="str">
        <f>"#"&amp;Tableau1356[[#Headers],[10-14]]</f>
        <v>#10-14</v>
      </c>
      <c r="M2" s="16" t="str">
        <f>"#"&amp;Tableau1356[[#Headers],[15-19]]</f>
        <v>#15-19</v>
      </c>
      <c r="N2" s="16" t="str">
        <f>"#"&amp;Tableau1356[[#Headers],[20-24]]</f>
        <v>#20-24</v>
      </c>
      <c r="O2" s="16" t="str">
        <f>"#"&amp;Tableau1356[[#Headers],[25-29]]</f>
        <v>#25-29</v>
      </c>
      <c r="P2" s="16" t="str">
        <f>"#"&amp;Tableau1356[[#Headers],[30-34]]</f>
        <v>#30-34</v>
      </c>
      <c r="Q2" s="16" t="str">
        <f>"#"&amp;Tableau1356[[#Headers],[35-39]]</f>
        <v>#35-39</v>
      </c>
      <c r="R2" s="16" t="str">
        <f>"#"&amp;Tableau1356[[#Headers],[40-44]]</f>
        <v>#40-44</v>
      </c>
      <c r="S2" s="16" t="str">
        <f>"#"&amp;Tableau1356[[#Headers],[45-49]]</f>
        <v>#45-49</v>
      </c>
      <c r="T2" s="16" t="str">
        <f>"#"&amp;Tableau1356[[#Headers],[50-54]]</f>
        <v>#50-54</v>
      </c>
      <c r="U2" s="16" t="str">
        <f>"#"&amp;Tableau1356[[#Headers],[55-59]]</f>
        <v>#55-59</v>
      </c>
      <c r="V2" s="16" t="str">
        <f>"#"&amp;Tableau1356[[#Headers],[60-64]]</f>
        <v>#60-64</v>
      </c>
      <c r="W2" s="16" t="str">
        <f>"#"&amp;Tableau1356[[#Headers],[65-69]]</f>
        <v>#65-69</v>
      </c>
      <c r="X2" s="16" t="str">
        <f>"#"&amp;Tableau1356[[#Headers],[70-74]]</f>
        <v>#70-74</v>
      </c>
      <c r="Y2" s="16" t="str">
        <f>"#"&amp;Tableau1356[[#Headers],[75-79]]</f>
        <v>#75-79</v>
      </c>
      <c r="Z2" s="16" t="str">
        <f>"#"&amp;Tableau1356[[#Headers],[80+]]</f>
        <v>#80+</v>
      </c>
    </row>
    <row r="3" spans="1:26" ht="13.95" customHeight="1" x14ac:dyDescent="0.3">
      <c r="A3" s="1" t="s">
        <v>34</v>
      </c>
      <c r="B3" s="1" t="s">
        <v>34</v>
      </c>
      <c r="C3" t="s">
        <v>92</v>
      </c>
      <c r="D3" s="1" t="s">
        <v>35</v>
      </c>
      <c r="E3" s="1" t="s">
        <v>100</v>
      </c>
      <c r="F3" s="1" t="s">
        <v>36</v>
      </c>
      <c r="G3" s="11">
        <v>17160</v>
      </c>
      <c r="H3" s="11">
        <v>16390</v>
      </c>
      <c r="I3" s="11">
        <v>33550</v>
      </c>
      <c r="J3" s="11">
        <v>5973</v>
      </c>
      <c r="K3" s="11">
        <v>5057</v>
      </c>
      <c r="L3" s="11">
        <v>4296</v>
      </c>
      <c r="M3" s="11">
        <v>3626</v>
      </c>
      <c r="N3" s="11">
        <v>3030</v>
      </c>
      <c r="O3" s="11">
        <v>2553</v>
      </c>
      <c r="P3" s="11">
        <v>2164</v>
      </c>
      <c r="Q3" s="11">
        <v>1755</v>
      </c>
      <c r="R3" s="11">
        <v>1269</v>
      </c>
      <c r="S3" s="11">
        <v>1091</v>
      </c>
      <c r="T3" s="11">
        <v>833</v>
      </c>
      <c r="U3" s="11">
        <v>644</v>
      </c>
      <c r="V3" s="11">
        <v>479</v>
      </c>
      <c r="W3" s="11">
        <v>306</v>
      </c>
      <c r="X3" s="11">
        <v>257</v>
      </c>
      <c r="Y3" s="11">
        <v>138</v>
      </c>
      <c r="Z3" s="11">
        <v>81</v>
      </c>
    </row>
    <row r="4" spans="1:26" ht="13.95" customHeight="1" x14ac:dyDescent="0.3">
      <c r="A4" s="1" t="s">
        <v>28</v>
      </c>
      <c r="B4" t="s">
        <v>37</v>
      </c>
      <c r="C4" s="1" t="s">
        <v>93</v>
      </c>
      <c r="D4" s="1" t="s">
        <v>38</v>
      </c>
      <c r="E4" s="1" t="s">
        <v>101</v>
      </c>
      <c r="F4" s="1" t="s">
        <v>39</v>
      </c>
      <c r="G4" s="11">
        <v>70472</v>
      </c>
      <c r="H4" s="11">
        <v>75257</v>
      </c>
      <c r="I4" s="11">
        <v>145729</v>
      </c>
      <c r="J4" s="11">
        <v>25942</v>
      </c>
      <c r="K4" s="11">
        <v>21968</v>
      </c>
      <c r="L4" s="11">
        <v>18657</v>
      </c>
      <c r="M4" s="11">
        <v>15751</v>
      </c>
      <c r="N4" s="11">
        <v>13163</v>
      </c>
      <c r="O4" s="11">
        <v>11087</v>
      </c>
      <c r="P4" s="11">
        <v>9399</v>
      </c>
      <c r="Q4" s="11">
        <v>7624</v>
      </c>
      <c r="R4" s="11">
        <v>5512</v>
      </c>
      <c r="S4" s="11">
        <v>4739</v>
      </c>
      <c r="T4" s="11">
        <v>3619</v>
      </c>
      <c r="U4" s="11">
        <v>2794</v>
      </c>
      <c r="V4" s="11">
        <v>2081</v>
      </c>
      <c r="W4" s="11">
        <v>1331</v>
      </c>
      <c r="X4" s="11">
        <v>1113</v>
      </c>
      <c r="Y4" s="11">
        <v>598</v>
      </c>
      <c r="Z4" s="11">
        <v>353</v>
      </c>
    </row>
    <row r="5" spans="1:26" ht="13.95" customHeight="1" x14ac:dyDescent="0.3">
      <c r="A5" s="1" t="s">
        <v>28</v>
      </c>
      <c r="B5" s="1" t="s">
        <v>29</v>
      </c>
      <c r="C5" s="1" t="s">
        <v>93</v>
      </c>
      <c r="D5" s="1" t="s">
        <v>38</v>
      </c>
      <c r="E5" s="1" t="s">
        <v>102</v>
      </c>
      <c r="F5" s="1" t="s">
        <v>40</v>
      </c>
      <c r="G5" s="11">
        <v>19373</v>
      </c>
      <c r="H5" s="11">
        <v>23698</v>
      </c>
      <c r="I5" s="11">
        <v>43071</v>
      </c>
      <c r="J5" s="11">
        <v>7668</v>
      </c>
      <c r="K5" s="11">
        <v>6493</v>
      </c>
      <c r="L5" s="11">
        <v>5514</v>
      </c>
      <c r="M5" s="11">
        <v>4655</v>
      </c>
      <c r="N5" s="11">
        <v>3890</v>
      </c>
      <c r="O5" s="11">
        <v>3277</v>
      </c>
      <c r="P5" s="11">
        <v>2778</v>
      </c>
      <c r="Q5" s="11">
        <v>2253</v>
      </c>
      <c r="R5" s="11">
        <v>1629</v>
      </c>
      <c r="S5" s="11">
        <v>1401</v>
      </c>
      <c r="T5" s="11">
        <v>1070</v>
      </c>
      <c r="U5" s="11">
        <v>826</v>
      </c>
      <c r="V5" s="11">
        <v>615</v>
      </c>
      <c r="W5" s="11">
        <v>393</v>
      </c>
      <c r="X5" s="11">
        <v>329</v>
      </c>
      <c r="Y5" s="11">
        <v>177</v>
      </c>
      <c r="Z5" s="11">
        <v>105</v>
      </c>
    </row>
    <row r="6" spans="1:26" ht="13.95" customHeight="1" x14ac:dyDescent="0.3">
      <c r="A6" s="1" t="s">
        <v>28</v>
      </c>
      <c r="B6" s="1" t="s">
        <v>30</v>
      </c>
      <c r="C6" s="1" t="s">
        <v>93</v>
      </c>
      <c r="D6" s="1" t="s">
        <v>38</v>
      </c>
      <c r="E6" t="s">
        <v>103</v>
      </c>
      <c r="F6" s="1" t="s">
        <v>41</v>
      </c>
      <c r="G6" s="11">
        <v>12886</v>
      </c>
      <c r="H6" s="11">
        <v>13683</v>
      </c>
      <c r="I6" s="11">
        <v>26569</v>
      </c>
      <c r="J6" s="11">
        <v>4729</v>
      </c>
      <c r="K6" s="11">
        <v>4005</v>
      </c>
      <c r="L6" s="11">
        <v>3402</v>
      </c>
      <c r="M6" s="11">
        <v>2872</v>
      </c>
      <c r="N6" s="11">
        <v>2400</v>
      </c>
      <c r="O6" s="11">
        <v>2022</v>
      </c>
      <c r="P6" s="11">
        <v>1713</v>
      </c>
      <c r="Q6" s="11">
        <v>1390</v>
      </c>
      <c r="R6" s="11">
        <v>1005</v>
      </c>
      <c r="S6" s="11">
        <v>864</v>
      </c>
      <c r="T6" s="11">
        <v>660</v>
      </c>
      <c r="U6" s="11">
        <v>509</v>
      </c>
      <c r="V6" s="11">
        <v>379</v>
      </c>
      <c r="W6" s="11">
        <v>243</v>
      </c>
      <c r="X6" s="11">
        <v>203</v>
      </c>
      <c r="Y6" s="11">
        <v>109</v>
      </c>
      <c r="Z6" s="11">
        <v>64</v>
      </c>
    </row>
    <row r="7" spans="1:26" ht="13.95" customHeight="1" x14ac:dyDescent="0.3">
      <c r="A7" s="1" t="s">
        <v>28</v>
      </c>
      <c r="B7" s="1" t="s">
        <v>42</v>
      </c>
      <c r="C7" s="1" t="s">
        <v>93</v>
      </c>
      <c r="D7" s="1" t="s">
        <v>38</v>
      </c>
      <c r="E7" s="1" t="s">
        <v>104</v>
      </c>
      <c r="F7" s="1" t="s">
        <v>43</v>
      </c>
      <c r="G7" s="11">
        <v>24205</v>
      </c>
      <c r="H7" s="11">
        <v>26822</v>
      </c>
      <c r="I7" s="11">
        <v>51027</v>
      </c>
      <c r="J7" s="11">
        <v>9084</v>
      </c>
      <c r="K7" s="11">
        <v>7692</v>
      </c>
      <c r="L7" s="11">
        <v>6532</v>
      </c>
      <c r="M7" s="11">
        <v>5515</v>
      </c>
      <c r="N7" s="11">
        <v>4609</v>
      </c>
      <c r="O7" s="11">
        <v>3882</v>
      </c>
      <c r="P7" s="11">
        <v>3291</v>
      </c>
      <c r="Q7" s="11">
        <v>2670</v>
      </c>
      <c r="R7" s="11">
        <v>1930</v>
      </c>
      <c r="S7" s="11">
        <v>1660</v>
      </c>
      <c r="T7" s="11">
        <v>1268</v>
      </c>
      <c r="U7" s="11">
        <v>978</v>
      </c>
      <c r="V7" s="11">
        <v>729</v>
      </c>
      <c r="W7" s="11">
        <v>466</v>
      </c>
      <c r="X7" s="11">
        <v>390</v>
      </c>
      <c r="Y7" s="11">
        <v>210</v>
      </c>
      <c r="Z7" s="11">
        <v>123</v>
      </c>
    </row>
    <row r="8" spans="1:26" ht="13.95" customHeight="1" x14ac:dyDescent="0.3">
      <c r="A8" s="1" t="s">
        <v>3</v>
      </c>
      <c r="B8" t="s">
        <v>51</v>
      </c>
      <c r="C8" s="1" t="s">
        <v>94</v>
      </c>
      <c r="D8" s="1" t="s">
        <v>44</v>
      </c>
      <c r="E8" t="s">
        <v>109</v>
      </c>
      <c r="F8" s="1" t="s">
        <v>52</v>
      </c>
      <c r="G8" s="11">
        <v>9676</v>
      </c>
      <c r="H8" s="11">
        <v>10175</v>
      </c>
      <c r="I8" s="11">
        <v>19851</v>
      </c>
      <c r="J8" s="11">
        <v>3534</v>
      </c>
      <c r="K8" s="11">
        <v>2992</v>
      </c>
      <c r="L8" s="11">
        <v>2542</v>
      </c>
      <c r="M8" s="11">
        <v>2146</v>
      </c>
      <c r="N8" s="11">
        <v>1793</v>
      </c>
      <c r="O8" s="11">
        <v>1510</v>
      </c>
      <c r="P8" s="11">
        <v>1281</v>
      </c>
      <c r="Q8" s="11">
        <v>1038</v>
      </c>
      <c r="R8" s="11">
        <v>751</v>
      </c>
      <c r="S8" s="11">
        <v>646</v>
      </c>
      <c r="T8" s="11">
        <v>493</v>
      </c>
      <c r="U8" s="11">
        <v>380</v>
      </c>
      <c r="V8" s="11">
        <v>283</v>
      </c>
      <c r="W8" s="11">
        <v>181</v>
      </c>
      <c r="X8" s="11">
        <v>152</v>
      </c>
      <c r="Y8" s="11">
        <v>82</v>
      </c>
      <c r="Z8" s="11">
        <v>48</v>
      </c>
    </row>
    <row r="9" spans="1:26" ht="13.95" customHeight="1" x14ac:dyDescent="0.3">
      <c r="A9" s="1" t="s">
        <v>3</v>
      </c>
      <c r="B9" t="s">
        <v>47</v>
      </c>
      <c r="C9" s="1" t="s">
        <v>94</v>
      </c>
      <c r="D9" s="1" t="s">
        <v>44</v>
      </c>
      <c r="E9" t="s">
        <v>107</v>
      </c>
      <c r="F9" s="1" t="s">
        <v>48</v>
      </c>
      <c r="G9" s="11">
        <v>8099</v>
      </c>
      <c r="H9" s="11">
        <v>8742</v>
      </c>
      <c r="I9" s="11">
        <v>16841</v>
      </c>
      <c r="J9" s="11">
        <v>2998</v>
      </c>
      <c r="K9" s="11">
        <v>2538</v>
      </c>
      <c r="L9" s="11">
        <v>2156</v>
      </c>
      <c r="M9" s="11">
        <v>1820</v>
      </c>
      <c r="N9" s="11">
        <v>1521</v>
      </c>
      <c r="O9" s="11">
        <v>1281</v>
      </c>
      <c r="P9" s="11">
        <v>1086</v>
      </c>
      <c r="Q9" s="11">
        <v>881</v>
      </c>
      <c r="R9" s="11">
        <v>637</v>
      </c>
      <c r="S9" s="11">
        <v>547</v>
      </c>
      <c r="T9" s="11">
        <v>419</v>
      </c>
      <c r="U9" s="11">
        <v>322</v>
      </c>
      <c r="V9" s="11">
        <v>240</v>
      </c>
      <c r="W9" s="11">
        <v>154</v>
      </c>
      <c r="X9" s="11">
        <v>129</v>
      </c>
      <c r="Y9" s="11">
        <v>69</v>
      </c>
      <c r="Z9" s="11">
        <v>40</v>
      </c>
    </row>
    <row r="10" spans="1:26" ht="13.95" customHeight="1" x14ac:dyDescent="0.3">
      <c r="A10" s="1" t="s">
        <v>3</v>
      </c>
      <c r="B10" t="s">
        <v>7</v>
      </c>
      <c r="C10" s="1" t="s">
        <v>94</v>
      </c>
      <c r="D10" s="1" t="s">
        <v>44</v>
      </c>
      <c r="E10" t="s">
        <v>105</v>
      </c>
      <c r="F10" s="1" t="s">
        <v>45</v>
      </c>
      <c r="G10" s="11">
        <v>4598</v>
      </c>
      <c r="H10" s="11">
        <v>4241</v>
      </c>
      <c r="I10" s="11">
        <v>8839</v>
      </c>
      <c r="J10" s="11">
        <v>1574</v>
      </c>
      <c r="K10" s="11">
        <v>1332</v>
      </c>
      <c r="L10" s="11">
        <v>1132</v>
      </c>
      <c r="M10" s="11">
        <v>955</v>
      </c>
      <c r="N10" s="11">
        <v>799</v>
      </c>
      <c r="O10" s="11">
        <v>672</v>
      </c>
      <c r="P10" s="11">
        <v>570</v>
      </c>
      <c r="Q10" s="11">
        <v>462</v>
      </c>
      <c r="R10" s="11">
        <v>334</v>
      </c>
      <c r="S10" s="11">
        <v>287</v>
      </c>
      <c r="T10" s="11">
        <v>220</v>
      </c>
      <c r="U10" s="11">
        <v>169</v>
      </c>
      <c r="V10" s="11">
        <v>126</v>
      </c>
      <c r="W10" s="11">
        <v>81</v>
      </c>
      <c r="X10" s="11">
        <v>68</v>
      </c>
      <c r="Y10" s="11">
        <v>36</v>
      </c>
      <c r="Z10" s="11">
        <v>22</v>
      </c>
    </row>
    <row r="11" spans="1:26" ht="13.95" customHeight="1" x14ac:dyDescent="0.3">
      <c r="A11" s="1" t="s">
        <v>3</v>
      </c>
      <c r="B11" t="s">
        <v>8</v>
      </c>
      <c r="C11" s="1" t="s">
        <v>94</v>
      </c>
      <c r="D11" s="1" t="s">
        <v>44</v>
      </c>
      <c r="E11" t="s">
        <v>106</v>
      </c>
      <c r="F11" s="1" t="s">
        <v>46</v>
      </c>
      <c r="G11" s="11">
        <v>3636</v>
      </c>
      <c r="H11" s="11">
        <v>4346</v>
      </c>
      <c r="I11" s="11">
        <v>7982</v>
      </c>
      <c r="J11" s="11">
        <v>1421</v>
      </c>
      <c r="K11" s="11">
        <v>1203</v>
      </c>
      <c r="L11" s="11">
        <v>1022</v>
      </c>
      <c r="M11" s="11">
        <v>862</v>
      </c>
      <c r="N11" s="11">
        <v>721</v>
      </c>
      <c r="O11" s="11">
        <v>608</v>
      </c>
      <c r="P11" s="11">
        <v>515</v>
      </c>
      <c r="Q11" s="11">
        <v>417</v>
      </c>
      <c r="R11" s="11">
        <v>302</v>
      </c>
      <c r="S11" s="11">
        <v>260</v>
      </c>
      <c r="T11" s="11">
        <v>198</v>
      </c>
      <c r="U11" s="11">
        <v>153</v>
      </c>
      <c r="V11" s="11">
        <v>114</v>
      </c>
      <c r="W11" s="11">
        <v>73</v>
      </c>
      <c r="X11" s="11">
        <v>61</v>
      </c>
      <c r="Y11" s="11">
        <v>33</v>
      </c>
      <c r="Z11" s="11">
        <v>20</v>
      </c>
    </row>
    <row r="12" spans="1:26" ht="13.95" customHeight="1" x14ac:dyDescent="0.3">
      <c r="A12" s="1" t="s">
        <v>3</v>
      </c>
      <c r="B12" t="s">
        <v>49</v>
      </c>
      <c r="C12" s="1" t="s">
        <v>94</v>
      </c>
      <c r="D12" s="1" t="s">
        <v>44</v>
      </c>
      <c r="E12" t="s">
        <v>108</v>
      </c>
      <c r="F12" s="1" t="s">
        <v>50</v>
      </c>
      <c r="G12" s="11">
        <v>7592</v>
      </c>
      <c r="H12" s="11">
        <v>8788</v>
      </c>
      <c r="I12" s="11">
        <v>16380</v>
      </c>
      <c r="J12" s="11">
        <v>2915</v>
      </c>
      <c r="K12" s="11">
        <v>2470</v>
      </c>
      <c r="L12" s="11">
        <v>2097</v>
      </c>
      <c r="M12" s="11">
        <v>1770</v>
      </c>
      <c r="N12" s="11">
        <v>1480</v>
      </c>
      <c r="O12" s="11">
        <v>1246</v>
      </c>
      <c r="P12" s="11">
        <v>1057</v>
      </c>
      <c r="Q12" s="11">
        <v>857</v>
      </c>
      <c r="R12" s="11">
        <v>620</v>
      </c>
      <c r="S12" s="11">
        <v>532</v>
      </c>
      <c r="T12" s="11">
        <v>406</v>
      </c>
      <c r="U12" s="11">
        <v>314</v>
      </c>
      <c r="V12" s="11">
        <v>234</v>
      </c>
      <c r="W12" s="11">
        <v>150</v>
      </c>
      <c r="X12" s="11">
        <v>126</v>
      </c>
      <c r="Y12" s="11">
        <v>68</v>
      </c>
      <c r="Z12" s="11">
        <v>39</v>
      </c>
    </row>
    <row r="13" spans="1:26" ht="13.95" customHeight="1" x14ac:dyDescent="0.3">
      <c r="A13" s="1" t="s">
        <v>3</v>
      </c>
      <c r="B13" t="s">
        <v>5</v>
      </c>
      <c r="C13" s="1" t="s">
        <v>94</v>
      </c>
      <c r="D13" s="1" t="s">
        <v>44</v>
      </c>
      <c r="E13" t="s">
        <v>111</v>
      </c>
      <c r="F13" s="1" t="s">
        <v>54</v>
      </c>
      <c r="G13" s="11">
        <v>80128</v>
      </c>
      <c r="H13" s="11">
        <v>82250</v>
      </c>
      <c r="I13" s="11">
        <v>162378</v>
      </c>
      <c r="J13" s="11">
        <v>28906</v>
      </c>
      <c r="K13" s="11">
        <v>24477</v>
      </c>
      <c r="L13" s="11">
        <v>20788</v>
      </c>
      <c r="M13" s="11">
        <v>17550</v>
      </c>
      <c r="N13" s="11">
        <v>14667</v>
      </c>
      <c r="O13" s="11">
        <v>12353</v>
      </c>
      <c r="P13" s="11">
        <v>10473</v>
      </c>
      <c r="Q13" s="11">
        <v>8495</v>
      </c>
      <c r="R13" s="11">
        <v>6142</v>
      </c>
      <c r="S13" s="11">
        <v>5280</v>
      </c>
      <c r="T13" s="11">
        <v>4032</v>
      </c>
      <c r="U13" s="11">
        <v>3113</v>
      </c>
      <c r="V13" s="11">
        <v>2319</v>
      </c>
      <c r="W13" s="11">
        <v>1483</v>
      </c>
      <c r="X13" s="11">
        <v>1241</v>
      </c>
      <c r="Y13" s="11">
        <v>667</v>
      </c>
      <c r="Z13" s="11">
        <v>393</v>
      </c>
    </row>
    <row r="14" spans="1:26" ht="13.95" customHeight="1" x14ac:dyDescent="0.3">
      <c r="A14" s="1" t="s">
        <v>3</v>
      </c>
      <c r="B14" t="s">
        <v>6</v>
      </c>
      <c r="C14" s="1" t="s">
        <v>94</v>
      </c>
      <c r="D14" s="1" t="s">
        <v>44</v>
      </c>
      <c r="E14" t="s">
        <v>110</v>
      </c>
      <c r="F14" s="1" t="s">
        <v>53</v>
      </c>
      <c r="G14" s="11">
        <v>23823</v>
      </c>
      <c r="H14" s="11">
        <v>25212</v>
      </c>
      <c r="I14" s="11">
        <v>49035</v>
      </c>
      <c r="J14" s="11">
        <v>8729</v>
      </c>
      <c r="K14" s="11">
        <v>7391</v>
      </c>
      <c r="L14" s="11">
        <v>6278</v>
      </c>
      <c r="M14" s="11">
        <v>5300</v>
      </c>
      <c r="N14" s="11">
        <v>4429</v>
      </c>
      <c r="O14" s="11">
        <v>3731</v>
      </c>
      <c r="P14" s="11">
        <v>3162</v>
      </c>
      <c r="Q14" s="11">
        <v>2566</v>
      </c>
      <c r="R14" s="11">
        <v>1854</v>
      </c>
      <c r="S14" s="11">
        <v>1594</v>
      </c>
      <c r="T14" s="11">
        <v>1217</v>
      </c>
      <c r="U14" s="11">
        <v>940</v>
      </c>
      <c r="V14" s="11">
        <v>700</v>
      </c>
      <c r="W14" s="11">
        <v>448</v>
      </c>
      <c r="X14" s="11">
        <v>375</v>
      </c>
      <c r="Y14" s="11">
        <v>201</v>
      </c>
      <c r="Z14" s="11">
        <v>119</v>
      </c>
    </row>
    <row r="15" spans="1:26" ht="13.95" customHeight="1" x14ac:dyDescent="0.3">
      <c r="A15" s="1" t="s">
        <v>3</v>
      </c>
      <c r="B15" t="s">
        <v>56</v>
      </c>
      <c r="C15" s="1" t="s">
        <v>94</v>
      </c>
      <c r="D15" s="1" t="s">
        <v>44</v>
      </c>
      <c r="E15" s="1" t="s">
        <v>113</v>
      </c>
      <c r="F15" s="1" t="s">
        <v>57</v>
      </c>
      <c r="G15" s="11">
        <v>189001</v>
      </c>
      <c r="H15" s="11">
        <v>204541</v>
      </c>
      <c r="I15" s="11">
        <v>393542</v>
      </c>
      <c r="J15" s="11">
        <v>70057</v>
      </c>
      <c r="K15" s="11">
        <v>59324</v>
      </c>
      <c r="L15" s="11">
        <v>50382</v>
      </c>
      <c r="M15" s="11">
        <v>42535</v>
      </c>
      <c r="N15" s="11">
        <v>35545</v>
      </c>
      <c r="O15" s="11">
        <v>29940</v>
      </c>
      <c r="P15" s="11">
        <v>25381</v>
      </c>
      <c r="Q15" s="11">
        <v>20588</v>
      </c>
      <c r="R15" s="11">
        <v>14885</v>
      </c>
      <c r="S15" s="11">
        <v>12798</v>
      </c>
      <c r="T15" s="11">
        <v>9772</v>
      </c>
      <c r="U15" s="11">
        <v>7545</v>
      </c>
      <c r="V15" s="11">
        <v>5619</v>
      </c>
      <c r="W15" s="11">
        <v>3593</v>
      </c>
      <c r="X15" s="11">
        <v>3008</v>
      </c>
      <c r="Y15" s="11">
        <v>1615</v>
      </c>
      <c r="Z15" s="11">
        <v>954</v>
      </c>
    </row>
    <row r="16" spans="1:26" ht="13.95" customHeight="1" x14ac:dyDescent="0.3">
      <c r="A16" s="1" t="s">
        <v>3</v>
      </c>
      <c r="B16" t="s">
        <v>4</v>
      </c>
      <c r="C16" s="1" t="s">
        <v>94</v>
      </c>
      <c r="D16" s="1" t="s">
        <v>44</v>
      </c>
      <c r="E16" s="1" t="s">
        <v>112</v>
      </c>
      <c r="F16" s="1" t="s">
        <v>55</v>
      </c>
      <c r="G16" s="11">
        <v>60883</v>
      </c>
      <c r="H16" s="11">
        <v>62939</v>
      </c>
      <c r="I16" s="11">
        <v>123822</v>
      </c>
      <c r="J16" s="11">
        <v>22042</v>
      </c>
      <c r="K16" s="11">
        <v>18665</v>
      </c>
      <c r="L16" s="11">
        <v>15852</v>
      </c>
      <c r="M16" s="11">
        <v>13383</v>
      </c>
      <c r="N16" s="11">
        <v>11184</v>
      </c>
      <c r="O16" s="11">
        <v>9420</v>
      </c>
      <c r="P16" s="11">
        <v>7986</v>
      </c>
      <c r="Q16" s="11">
        <v>6478</v>
      </c>
      <c r="R16" s="11">
        <v>4683</v>
      </c>
      <c r="S16" s="11">
        <v>4027</v>
      </c>
      <c r="T16" s="11">
        <v>3075</v>
      </c>
      <c r="U16" s="11">
        <v>2374</v>
      </c>
      <c r="V16" s="11">
        <v>1768</v>
      </c>
      <c r="W16" s="11">
        <v>1131</v>
      </c>
      <c r="X16" s="11">
        <v>946</v>
      </c>
      <c r="Y16" s="11">
        <v>508</v>
      </c>
      <c r="Z16" s="11">
        <v>300</v>
      </c>
    </row>
    <row r="17" spans="1:26" ht="13.95" customHeight="1" x14ac:dyDescent="0.3">
      <c r="A17" s="1" t="s">
        <v>24</v>
      </c>
      <c r="B17" s="1" t="s">
        <v>60</v>
      </c>
      <c r="C17" s="1" t="s">
        <v>95</v>
      </c>
      <c r="D17" s="1" t="s">
        <v>58</v>
      </c>
      <c r="E17" s="1" t="s">
        <v>115</v>
      </c>
      <c r="F17" s="1" t="s">
        <v>61</v>
      </c>
      <c r="G17" s="11">
        <v>44180</v>
      </c>
      <c r="H17" s="11">
        <v>49004</v>
      </c>
      <c r="I17" s="11">
        <v>93184</v>
      </c>
      <c r="J17" s="11">
        <v>16589</v>
      </c>
      <c r="K17" s="11">
        <v>14047</v>
      </c>
      <c r="L17" s="11">
        <v>11929</v>
      </c>
      <c r="M17" s="11">
        <v>10072</v>
      </c>
      <c r="N17" s="11">
        <v>8416</v>
      </c>
      <c r="O17" s="11">
        <v>7090</v>
      </c>
      <c r="P17" s="11">
        <v>6010</v>
      </c>
      <c r="Q17" s="11">
        <v>4875</v>
      </c>
      <c r="R17" s="11">
        <v>3524</v>
      </c>
      <c r="S17" s="11">
        <v>3030</v>
      </c>
      <c r="T17" s="11">
        <v>2314</v>
      </c>
      <c r="U17" s="11">
        <v>1787</v>
      </c>
      <c r="V17" s="11">
        <v>1331</v>
      </c>
      <c r="W17" s="11">
        <v>851</v>
      </c>
      <c r="X17" s="11">
        <v>712</v>
      </c>
      <c r="Y17" s="11">
        <v>382</v>
      </c>
      <c r="Z17" s="11">
        <v>226</v>
      </c>
    </row>
    <row r="18" spans="1:26" ht="13.95" customHeight="1" x14ac:dyDescent="0.3">
      <c r="A18" s="1" t="s">
        <v>24</v>
      </c>
      <c r="B18" s="1" t="s">
        <v>24</v>
      </c>
      <c r="C18" s="1" t="s">
        <v>95</v>
      </c>
      <c r="D18" s="1" t="s">
        <v>58</v>
      </c>
      <c r="E18" t="s">
        <v>114</v>
      </c>
      <c r="F18" s="1" t="s">
        <v>59</v>
      </c>
      <c r="G18" s="11">
        <v>2000</v>
      </c>
      <c r="H18" s="11">
        <v>2210</v>
      </c>
      <c r="I18" s="11">
        <v>4210</v>
      </c>
      <c r="J18" s="11">
        <v>750</v>
      </c>
      <c r="K18" s="11">
        <v>635</v>
      </c>
      <c r="L18" s="11">
        <v>539</v>
      </c>
      <c r="M18" s="11">
        <v>455</v>
      </c>
      <c r="N18" s="11">
        <v>380</v>
      </c>
      <c r="O18" s="11">
        <v>320</v>
      </c>
      <c r="P18" s="11">
        <v>272</v>
      </c>
      <c r="Q18" s="11">
        <v>221</v>
      </c>
      <c r="R18" s="11">
        <v>160</v>
      </c>
      <c r="S18" s="11">
        <v>137</v>
      </c>
      <c r="T18" s="11">
        <v>105</v>
      </c>
      <c r="U18" s="11">
        <v>81</v>
      </c>
      <c r="V18" s="11">
        <v>60</v>
      </c>
      <c r="W18" s="11">
        <v>38</v>
      </c>
      <c r="X18" s="11">
        <v>32</v>
      </c>
      <c r="Y18" s="11">
        <v>17</v>
      </c>
      <c r="Z18" s="11">
        <v>10</v>
      </c>
    </row>
    <row r="19" spans="1:26" ht="13.95" customHeight="1" x14ac:dyDescent="0.3">
      <c r="A19" s="17" t="s">
        <v>24</v>
      </c>
      <c r="B19" s="1" t="s">
        <v>25</v>
      </c>
      <c r="C19" s="1" t="s">
        <v>95</v>
      </c>
      <c r="D19" s="1" t="s">
        <v>58</v>
      </c>
      <c r="E19" t="s">
        <v>127</v>
      </c>
      <c r="F19" s="1" t="s">
        <v>79</v>
      </c>
      <c r="G19" s="11">
        <v>3211</v>
      </c>
      <c r="H19" s="11">
        <v>3550</v>
      </c>
      <c r="I19" s="11">
        <v>6761</v>
      </c>
      <c r="J19" s="11">
        <v>1203</v>
      </c>
      <c r="K19" s="11">
        <v>1020</v>
      </c>
      <c r="L19" s="11">
        <v>865</v>
      </c>
      <c r="M19" s="11">
        <v>731</v>
      </c>
      <c r="N19" s="11">
        <v>611</v>
      </c>
      <c r="O19" s="11">
        <v>515</v>
      </c>
      <c r="P19" s="11">
        <v>436</v>
      </c>
      <c r="Q19" s="11">
        <v>354</v>
      </c>
      <c r="R19" s="11">
        <v>256</v>
      </c>
      <c r="S19" s="11">
        <v>220</v>
      </c>
      <c r="T19" s="11">
        <v>168</v>
      </c>
      <c r="U19" s="11">
        <v>130</v>
      </c>
      <c r="V19" s="11">
        <v>96</v>
      </c>
      <c r="W19" s="11">
        <v>61</v>
      </c>
      <c r="X19" s="11">
        <v>51</v>
      </c>
      <c r="Y19" s="11">
        <v>27</v>
      </c>
      <c r="Z19" s="11">
        <v>16</v>
      </c>
    </row>
    <row r="20" spans="1:26" ht="13.95" customHeight="1" x14ac:dyDescent="0.3">
      <c r="A20" s="17" t="s">
        <v>24</v>
      </c>
      <c r="B20" s="1" t="s">
        <v>27</v>
      </c>
      <c r="C20" s="1" t="s">
        <v>95</v>
      </c>
      <c r="D20" s="1" t="s">
        <v>58</v>
      </c>
      <c r="E20" t="s">
        <v>128</v>
      </c>
      <c r="F20" s="1" t="s">
        <v>80</v>
      </c>
      <c r="G20" s="11">
        <v>12175</v>
      </c>
      <c r="H20" s="11">
        <v>14874</v>
      </c>
      <c r="I20" s="11">
        <v>27049</v>
      </c>
      <c r="J20" s="11">
        <v>4816</v>
      </c>
      <c r="K20" s="11">
        <v>4077</v>
      </c>
      <c r="L20" s="11">
        <v>3463</v>
      </c>
      <c r="M20" s="11">
        <v>2923</v>
      </c>
      <c r="N20" s="11">
        <v>2443</v>
      </c>
      <c r="O20" s="11">
        <v>2058</v>
      </c>
      <c r="P20" s="11">
        <v>1744</v>
      </c>
      <c r="Q20" s="11">
        <v>1415</v>
      </c>
      <c r="R20" s="11">
        <v>1023</v>
      </c>
      <c r="S20" s="11">
        <v>880</v>
      </c>
      <c r="T20" s="11">
        <v>672</v>
      </c>
      <c r="U20" s="11">
        <v>519</v>
      </c>
      <c r="V20" s="11">
        <v>386</v>
      </c>
      <c r="W20" s="11">
        <v>247</v>
      </c>
      <c r="X20" s="11">
        <v>207</v>
      </c>
      <c r="Y20" s="11">
        <v>111</v>
      </c>
      <c r="Z20" s="11">
        <v>66</v>
      </c>
    </row>
    <row r="21" spans="1:26" ht="13.95" customHeight="1" x14ac:dyDescent="0.3">
      <c r="A21" s="17" t="s">
        <v>24</v>
      </c>
      <c r="B21" s="1" t="s">
        <v>26</v>
      </c>
      <c r="C21" s="1" t="s">
        <v>95</v>
      </c>
      <c r="D21" s="1" t="s">
        <v>58</v>
      </c>
      <c r="E21" s="1" t="s">
        <v>126</v>
      </c>
      <c r="F21" s="1" t="s">
        <v>78</v>
      </c>
      <c r="G21" s="11">
        <v>3653</v>
      </c>
      <c r="H21" s="11">
        <v>4283</v>
      </c>
      <c r="I21" s="11">
        <v>7936</v>
      </c>
      <c r="J21" s="11">
        <v>1413</v>
      </c>
      <c r="K21" s="11">
        <v>1197</v>
      </c>
      <c r="L21" s="11">
        <v>1016</v>
      </c>
      <c r="M21" s="11">
        <v>858</v>
      </c>
      <c r="N21" s="11">
        <v>717</v>
      </c>
      <c r="O21" s="11">
        <v>603</v>
      </c>
      <c r="P21" s="11">
        <v>511</v>
      </c>
      <c r="Q21" s="11">
        <v>415</v>
      </c>
      <c r="R21" s="11">
        <v>300</v>
      </c>
      <c r="S21" s="11">
        <v>258</v>
      </c>
      <c r="T21" s="11">
        <v>197</v>
      </c>
      <c r="U21" s="11">
        <v>152</v>
      </c>
      <c r="V21" s="11">
        <v>114</v>
      </c>
      <c r="W21" s="11">
        <v>72</v>
      </c>
      <c r="X21" s="11">
        <v>61</v>
      </c>
      <c r="Y21" s="11">
        <v>33</v>
      </c>
      <c r="Z21" s="11">
        <v>20</v>
      </c>
    </row>
    <row r="22" spans="1:26" ht="13.95" customHeight="1" x14ac:dyDescent="0.3">
      <c r="A22" s="1" t="s">
        <v>33</v>
      </c>
      <c r="B22" s="1" t="s">
        <v>33</v>
      </c>
      <c r="C22" s="1" t="s">
        <v>96</v>
      </c>
      <c r="D22" s="1" t="s">
        <v>65</v>
      </c>
      <c r="E22" s="1" t="s">
        <v>119</v>
      </c>
      <c r="F22" s="1" t="s">
        <v>66</v>
      </c>
      <c r="G22" s="11">
        <v>195616</v>
      </c>
      <c r="H22" s="11">
        <v>223494</v>
      </c>
      <c r="I22" s="11">
        <v>419110</v>
      </c>
      <c r="J22" s="11">
        <v>74608</v>
      </c>
      <c r="K22" s="11">
        <v>63178</v>
      </c>
      <c r="L22" s="11">
        <v>53656</v>
      </c>
      <c r="M22" s="11">
        <v>45299</v>
      </c>
      <c r="N22" s="11">
        <v>37855</v>
      </c>
      <c r="O22" s="11">
        <v>31885</v>
      </c>
      <c r="P22" s="11">
        <v>27030</v>
      </c>
      <c r="Q22" s="11">
        <v>21926</v>
      </c>
      <c r="R22" s="11">
        <v>15852</v>
      </c>
      <c r="S22" s="11">
        <v>13630</v>
      </c>
      <c r="T22" s="11">
        <v>10407</v>
      </c>
      <c r="U22" s="11">
        <v>8035</v>
      </c>
      <c r="V22" s="11">
        <v>5984</v>
      </c>
      <c r="W22" s="11">
        <v>3827</v>
      </c>
      <c r="X22" s="11">
        <v>3203</v>
      </c>
      <c r="Y22" s="11">
        <v>1720</v>
      </c>
      <c r="Z22" s="11">
        <v>1016</v>
      </c>
    </row>
    <row r="23" spans="1:26" ht="13.95" customHeight="1" x14ac:dyDescent="0.3">
      <c r="A23" s="1" t="s">
        <v>14</v>
      </c>
      <c r="B23" s="1" t="s">
        <v>71</v>
      </c>
      <c r="C23" s="1" t="s">
        <v>97</v>
      </c>
      <c r="D23" s="1" t="s">
        <v>67</v>
      </c>
      <c r="E23" s="1" t="s">
        <v>122</v>
      </c>
      <c r="F23" s="1" t="s">
        <v>72</v>
      </c>
      <c r="G23" s="11">
        <v>10150</v>
      </c>
      <c r="H23" s="11">
        <v>11674</v>
      </c>
      <c r="I23" s="11">
        <v>21824</v>
      </c>
      <c r="J23" s="11">
        <v>3885</v>
      </c>
      <c r="K23" s="11">
        <v>3290</v>
      </c>
      <c r="L23" s="11">
        <v>2794</v>
      </c>
      <c r="M23" s="11">
        <v>2359</v>
      </c>
      <c r="N23" s="11">
        <v>1971</v>
      </c>
      <c r="O23" s="11">
        <v>1660</v>
      </c>
      <c r="P23" s="11">
        <v>1407</v>
      </c>
      <c r="Q23" s="11">
        <v>1142</v>
      </c>
      <c r="R23" s="11">
        <v>825</v>
      </c>
      <c r="S23" s="11">
        <v>709</v>
      </c>
      <c r="T23" s="11">
        <v>542</v>
      </c>
      <c r="U23" s="11">
        <v>419</v>
      </c>
      <c r="V23" s="11">
        <v>311</v>
      </c>
      <c r="W23" s="11">
        <v>199</v>
      </c>
      <c r="X23" s="11">
        <v>167</v>
      </c>
      <c r="Y23" s="11">
        <v>90</v>
      </c>
      <c r="Z23" s="11">
        <v>52</v>
      </c>
    </row>
    <row r="24" spans="1:26" ht="13.95" customHeight="1" x14ac:dyDescent="0.3">
      <c r="A24" s="1" t="s">
        <v>14</v>
      </c>
      <c r="B24" s="1" t="s">
        <v>17</v>
      </c>
      <c r="C24" s="1" t="s">
        <v>97</v>
      </c>
      <c r="D24" s="1" t="s">
        <v>67</v>
      </c>
      <c r="E24" t="s">
        <v>123</v>
      </c>
      <c r="F24" s="1" t="s">
        <v>73</v>
      </c>
      <c r="G24" s="11">
        <v>11920</v>
      </c>
      <c r="H24" s="11">
        <v>13063</v>
      </c>
      <c r="I24" s="11">
        <v>24983</v>
      </c>
      <c r="J24" s="11">
        <v>4447</v>
      </c>
      <c r="K24" s="11">
        <v>3766</v>
      </c>
      <c r="L24" s="11">
        <v>3198</v>
      </c>
      <c r="M24" s="11">
        <v>2700</v>
      </c>
      <c r="N24" s="11">
        <v>2256</v>
      </c>
      <c r="O24" s="11">
        <v>1900</v>
      </c>
      <c r="P24" s="11">
        <v>1612</v>
      </c>
      <c r="Q24" s="11">
        <v>1307</v>
      </c>
      <c r="R24" s="11">
        <v>945</v>
      </c>
      <c r="S24" s="11">
        <v>812</v>
      </c>
      <c r="T24" s="11">
        <v>621</v>
      </c>
      <c r="U24" s="11">
        <v>479</v>
      </c>
      <c r="V24" s="11">
        <v>356</v>
      </c>
      <c r="W24" s="11">
        <v>228</v>
      </c>
      <c r="X24" s="11">
        <v>191</v>
      </c>
      <c r="Y24" s="11">
        <v>103</v>
      </c>
      <c r="Z24" s="11">
        <v>60</v>
      </c>
    </row>
    <row r="25" spans="1:26" ht="13.95" customHeight="1" x14ac:dyDescent="0.3">
      <c r="A25" s="1" t="s">
        <v>14</v>
      </c>
      <c r="B25" s="1" t="s">
        <v>69</v>
      </c>
      <c r="C25" s="1" t="s">
        <v>97</v>
      </c>
      <c r="D25" s="1" t="s">
        <v>67</v>
      </c>
      <c r="E25" t="s">
        <v>121</v>
      </c>
      <c r="F25" s="1" t="s">
        <v>70</v>
      </c>
      <c r="G25" s="11">
        <v>9090</v>
      </c>
      <c r="H25" s="11">
        <v>11021</v>
      </c>
      <c r="I25" s="11">
        <v>20111</v>
      </c>
      <c r="J25" s="11">
        <v>3580</v>
      </c>
      <c r="K25" s="11">
        <v>3031</v>
      </c>
      <c r="L25" s="11">
        <v>2574</v>
      </c>
      <c r="M25" s="11">
        <v>2173</v>
      </c>
      <c r="N25" s="11">
        <v>1816</v>
      </c>
      <c r="O25" s="11">
        <v>1530</v>
      </c>
      <c r="P25" s="11">
        <v>1297</v>
      </c>
      <c r="Q25" s="11">
        <v>1052</v>
      </c>
      <c r="R25" s="11">
        <v>761</v>
      </c>
      <c r="S25" s="11">
        <v>655</v>
      </c>
      <c r="T25" s="11">
        <v>499</v>
      </c>
      <c r="U25" s="11">
        <v>386</v>
      </c>
      <c r="V25" s="11">
        <v>287</v>
      </c>
      <c r="W25" s="11">
        <v>184</v>
      </c>
      <c r="X25" s="11">
        <v>154</v>
      </c>
      <c r="Y25" s="11">
        <v>83</v>
      </c>
      <c r="Z25" s="11">
        <v>49</v>
      </c>
    </row>
    <row r="26" spans="1:26" ht="13.95" customHeight="1" x14ac:dyDescent="0.3">
      <c r="A26" s="1" t="s">
        <v>14</v>
      </c>
      <c r="B26" s="1" t="s">
        <v>15</v>
      </c>
      <c r="C26" s="1" t="s">
        <v>97</v>
      </c>
      <c r="D26" s="1" t="s">
        <v>67</v>
      </c>
      <c r="E26" t="s">
        <v>124</v>
      </c>
      <c r="F26" s="1" t="s">
        <v>74</v>
      </c>
      <c r="G26" s="11">
        <v>30232</v>
      </c>
      <c r="H26" s="11">
        <v>33691</v>
      </c>
      <c r="I26" s="11">
        <v>63923</v>
      </c>
      <c r="J26" s="11">
        <v>11380</v>
      </c>
      <c r="K26" s="11">
        <v>9636</v>
      </c>
      <c r="L26" s="11">
        <v>8183</v>
      </c>
      <c r="M26" s="11">
        <v>6909</v>
      </c>
      <c r="N26" s="11">
        <v>5774</v>
      </c>
      <c r="O26" s="11">
        <v>4863</v>
      </c>
      <c r="P26" s="11">
        <v>4123</v>
      </c>
      <c r="Q26" s="11">
        <v>3344</v>
      </c>
      <c r="R26" s="11">
        <v>2418</v>
      </c>
      <c r="S26" s="11">
        <v>2078</v>
      </c>
      <c r="T26" s="11">
        <v>1588</v>
      </c>
      <c r="U26" s="11">
        <v>1226</v>
      </c>
      <c r="V26" s="11">
        <v>912</v>
      </c>
      <c r="W26" s="11">
        <v>584</v>
      </c>
      <c r="X26" s="11">
        <v>488</v>
      </c>
      <c r="Y26" s="11">
        <v>262</v>
      </c>
      <c r="Z26" s="11">
        <v>155</v>
      </c>
    </row>
    <row r="27" spans="1:26" ht="13.95" customHeight="1" x14ac:dyDescent="0.3">
      <c r="A27" s="1" t="s">
        <v>14</v>
      </c>
      <c r="B27" t="s">
        <v>75</v>
      </c>
      <c r="C27" s="1" t="s">
        <v>97</v>
      </c>
      <c r="D27" s="1" t="s">
        <v>67</v>
      </c>
      <c r="E27" t="s">
        <v>125</v>
      </c>
      <c r="F27" s="1" t="s">
        <v>76</v>
      </c>
      <c r="G27" s="11">
        <v>37947</v>
      </c>
      <c r="H27" s="11">
        <v>43062</v>
      </c>
      <c r="I27" s="11">
        <v>81009</v>
      </c>
      <c r="J27" s="11">
        <v>14421</v>
      </c>
      <c r="K27" s="11">
        <v>12211</v>
      </c>
      <c r="L27" s="11">
        <v>10371</v>
      </c>
      <c r="M27" s="11">
        <v>8756</v>
      </c>
      <c r="N27" s="11">
        <v>7317</v>
      </c>
      <c r="O27" s="11">
        <v>6163</v>
      </c>
      <c r="P27" s="11">
        <v>5224</v>
      </c>
      <c r="Q27" s="11">
        <v>4238</v>
      </c>
      <c r="R27" s="11">
        <v>3064</v>
      </c>
      <c r="S27" s="11">
        <v>2635</v>
      </c>
      <c r="T27" s="11">
        <v>2012</v>
      </c>
      <c r="U27" s="11">
        <v>1553</v>
      </c>
      <c r="V27" s="11">
        <v>1157</v>
      </c>
      <c r="W27" s="11">
        <v>740</v>
      </c>
      <c r="X27" s="11">
        <v>620</v>
      </c>
      <c r="Y27" s="11">
        <v>332</v>
      </c>
      <c r="Z27" s="11">
        <v>197</v>
      </c>
    </row>
    <row r="28" spans="1:26" ht="13.95" customHeight="1" x14ac:dyDescent="0.3">
      <c r="A28" s="1" t="s">
        <v>14</v>
      </c>
      <c r="B28" s="1" t="s">
        <v>16</v>
      </c>
      <c r="C28" s="1" t="s">
        <v>97</v>
      </c>
      <c r="D28" s="1" t="s">
        <v>67</v>
      </c>
      <c r="E28" t="s">
        <v>120</v>
      </c>
      <c r="F28" s="1" t="s">
        <v>68</v>
      </c>
      <c r="G28" s="11">
        <v>16307</v>
      </c>
      <c r="H28" s="11">
        <v>18270</v>
      </c>
      <c r="I28" s="11">
        <v>34577</v>
      </c>
      <c r="J28" s="11">
        <v>6155</v>
      </c>
      <c r="K28" s="11">
        <v>5212</v>
      </c>
      <c r="L28" s="11">
        <v>4427</v>
      </c>
      <c r="M28" s="11">
        <v>3737</v>
      </c>
      <c r="N28" s="11">
        <v>3123</v>
      </c>
      <c r="O28" s="11">
        <v>2630</v>
      </c>
      <c r="P28" s="11">
        <v>2230</v>
      </c>
      <c r="Q28" s="11">
        <v>1808</v>
      </c>
      <c r="R28" s="11">
        <v>1308</v>
      </c>
      <c r="S28" s="11">
        <v>1124</v>
      </c>
      <c r="T28" s="11">
        <v>859</v>
      </c>
      <c r="U28" s="11">
        <v>663</v>
      </c>
      <c r="V28" s="11">
        <v>494</v>
      </c>
      <c r="W28" s="11">
        <v>316</v>
      </c>
      <c r="X28" s="11">
        <v>264</v>
      </c>
      <c r="Y28" s="11">
        <v>142</v>
      </c>
      <c r="Z28" s="11">
        <v>84</v>
      </c>
    </row>
    <row r="29" spans="1:26" ht="13.95" customHeight="1" x14ac:dyDescent="0.3">
      <c r="A29" s="1" t="s">
        <v>18</v>
      </c>
      <c r="B29" s="1" t="s">
        <v>19</v>
      </c>
      <c r="C29" s="1" t="s">
        <v>98</v>
      </c>
      <c r="D29" s="1" t="s">
        <v>77</v>
      </c>
      <c r="E29" t="s">
        <v>129</v>
      </c>
      <c r="F29" s="1" t="s">
        <v>81</v>
      </c>
      <c r="G29" s="11">
        <v>7538</v>
      </c>
      <c r="H29" s="11">
        <v>9735</v>
      </c>
      <c r="I29" s="11">
        <v>17273</v>
      </c>
      <c r="J29" s="11">
        <v>3075</v>
      </c>
      <c r="K29" s="11">
        <v>2604</v>
      </c>
      <c r="L29" s="11">
        <v>2212</v>
      </c>
      <c r="M29" s="11">
        <v>1867</v>
      </c>
      <c r="N29" s="11">
        <v>1560</v>
      </c>
      <c r="O29" s="11">
        <v>1315</v>
      </c>
      <c r="P29" s="11">
        <v>1113</v>
      </c>
      <c r="Q29" s="11">
        <v>904</v>
      </c>
      <c r="R29" s="11">
        <v>653</v>
      </c>
      <c r="S29" s="11">
        <v>562</v>
      </c>
      <c r="T29" s="11">
        <v>429</v>
      </c>
      <c r="U29" s="11">
        <v>331</v>
      </c>
      <c r="V29" s="11">
        <v>247</v>
      </c>
      <c r="W29" s="11">
        <v>157</v>
      </c>
      <c r="X29" s="11">
        <v>132</v>
      </c>
      <c r="Y29" s="11">
        <v>71</v>
      </c>
      <c r="Z29" s="11">
        <v>42</v>
      </c>
    </row>
    <row r="30" spans="1:26" ht="13.95" customHeight="1" x14ac:dyDescent="0.3">
      <c r="A30" s="17" t="s">
        <v>18</v>
      </c>
      <c r="B30" s="1" t="s">
        <v>22</v>
      </c>
      <c r="C30" s="1" t="s">
        <v>98</v>
      </c>
      <c r="D30" s="1" t="s">
        <v>77</v>
      </c>
      <c r="E30" s="1" t="s">
        <v>118</v>
      </c>
      <c r="F30" s="1" t="s">
        <v>64</v>
      </c>
      <c r="G30" s="11">
        <v>14781</v>
      </c>
      <c r="H30" s="11">
        <v>16915</v>
      </c>
      <c r="I30" s="11">
        <v>31696</v>
      </c>
      <c r="J30" s="11">
        <v>5643</v>
      </c>
      <c r="K30" s="11">
        <v>4777</v>
      </c>
      <c r="L30" s="11">
        <v>4057</v>
      </c>
      <c r="M30" s="11">
        <v>3426</v>
      </c>
      <c r="N30" s="11">
        <v>2863</v>
      </c>
      <c r="O30" s="11">
        <v>2412</v>
      </c>
      <c r="P30" s="11">
        <v>2044</v>
      </c>
      <c r="Q30" s="11">
        <v>1658</v>
      </c>
      <c r="R30" s="11">
        <v>1199</v>
      </c>
      <c r="S30" s="11">
        <v>1030</v>
      </c>
      <c r="T30" s="11">
        <v>787</v>
      </c>
      <c r="U30" s="11">
        <v>608</v>
      </c>
      <c r="V30" s="11">
        <v>452</v>
      </c>
      <c r="W30" s="11">
        <v>290</v>
      </c>
      <c r="X30" s="11">
        <v>243</v>
      </c>
      <c r="Y30" s="11">
        <v>130</v>
      </c>
      <c r="Z30" s="11">
        <v>76</v>
      </c>
    </row>
    <row r="31" spans="1:26" ht="13.95" customHeight="1" x14ac:dyDescent="0.3">
      <c r="A31" s="17" t="s">
        <v>18</v>
      </c>
      <c r="B31" s="1" t="s">
        <v>21</v>
      </c>
      <c r="C31" s="1" t="s">
        <v>98</v>
      </c>
      <c r="D31" s="1" t="s">
        <v>77</v>
      </c>
      <c r="E31" t="s">
        <v>117</v>
      </c>
      <c r="F31" s="1" t="s">
        <v>63</v>
      </c>
      <c r="G31" s="11">
        <v>5581</v>
      </c>
      <c r="H31" s="11">
        <v>5464</v>
      </c>
      <c r="I31" s="11">
        <v>11045</v>
      </c>
      <c r="J31" s="11">
        <v>1966</v>
      </c>
      <c r="K31" s="11">
        <v>1665</v>
      </c>
      <c r="L31" s="11">
        <v>1414</v>
      </c>
      <c r="M31" s="11">
        <v>1193</v>
      </c>
      <c r="N31" s="11">
        <v>998</v>
      </c>
      <c r="O31" s="11">
        <v>840</v>
      </c>
      <c r="P31" s="11">
        <v>712</v>
      </c>
      <c r="Q31" s="11">
        <v>578</v>
      </c>
      <c r="R31" s="11">
        <v>417</v>
      </c>
      <c r="S31" s="11">
        <v>360</v>
      </c>
      <c r="T31" s="11">
        <v>274</v>
      </c>
      <c r="U31" s="11">
        <v>212</v>
      </c>
      <c r="V31" s="11">
        <v>157</v>
      </c>
      <c r="W31" s="11">
        <v>101</v>
      </c>
      <c r="X31" s="11">
        <v>84</v>
      </c>
      <c r="Y31" s="11">
        <v>45</v>
      </c>
      <c r="Z31" s="11">
        <v>26</v>
      </c>
    </row>
    <row r="32" spans="1:26" ht="13.95" customHeight="1" x14ac:dyDescent="0.3">
      <c r="A32" s="17" t="s">
        <v>18</v>
      </c>
      <c r="B32" s="1" t="s">
        <v>23</v>
      </c>
      <c r="C32" s="1" t="s">
        <v>98</v>
      </c>
      <c r="D32" s="1" t="s">
        <v>77</v>
      </c>
      <c r="E32" t="s">
        <v>116</v>
      </c>
      <c r="F32" s="1" t="s">
        <v>62</v>
      </c>
      <c r="G32" s="11">
        <v>12780</v>
      </c>
      <c r="H32" s="11">
        <v>14467</v>
      </c>
      <c r="I32" s="11">
        <v>27247</v>
      </c>
      <c r="J32" s="11">
        <v>4851</v>
      </c>
      <c r="K32" s="11">
        <v>4108</v>
      </c>
      <c r="L32" s="11">
        <v>3488</v>
      </c>
      <c r="M32" s="11">
        <v>2945</v>
      </c>
      <c r="N32" s="11">
        <v>2461</v>
      </c>
      <c r="O32" s="11">
        <v>2073</v>
      </c>
      <c r="P32" s="11">
        <v>1757</v>
      </c>
      <c r="Q32" s="11">
        <v>1425</v>
      </c>
      <c r="R32" s="11">
        <v>1030</v>
      </c>
      <c r="S32" s="11">
        <v>886</v>
      </c>
      <c r="T32" s="11">
        <v>676</v>
      </c>
      <c r="U32" s="11">
        <v>522</v>
      </c>
      <c r="V32" s="11">
        <v>389</v>
      </c>
      <c r="W32" s="11">
        <v>249</v>
      </c>
      <c r="X32" s="11">
        <v>209</v>
      </c>
      <c r="Y32" s="11">
        <v>111</v>
      </c>
      <c r="Z32" s="11">
        <v>66</v>
      </c>
    </row>
    <row r="33" spans="1:26" ht="13.95" customHeight="1" x14ac:dyDescent="0.3">
      <c r="A33" s="1" t="s">
        <v>18</v>
      </c>
      <c r="B33" s="1" t="s">
        <v>20</v>
      </c>
      <c r="C33" s="1" t="s">
        <v>98</v>
      </c>
      <c r="D33" s="1" t="s">
        <v>77</v>
      </c>
      <c r="E33" s="1" t="s">
        <v>130</v>
      </c>
      <c r="F33" s="1" t="s">
        <v>82</v>
      </c>
      <c r="G33" s="11">
        <v>9541</v>
      </c>
      <c r="H33" s="11">
        <v>11341</v>
      </c>
      <c r="I33" s="11">
        <v>20882</v>
      </c>
      <c r="J33" s="11">
        <v>3717</v>
      </c>
      <c r="K33" s="11">
        <v>3148</v>
      </c>
      <c r="L33" s="11">
        <v>2674</v>
      </c>
      <c r="M33" s="11">
        <v>2256</v>
      </c>
      <c r="N33" s="11">
        <v>1886</v>
      </c>
      <c r="O33" s="11">
        <v>1589</v>
      </c>
      <c r="P33" s="11">
        <v>1346</v>
      </c>
      <c r="Q33" s="11">
        <v>1093</v>
      </c>
      <c r="R33" s="11">
        <v>790</v>
      </c>
      <c r="S33" s="11">
        <v>679</v>
      </c>
      <c r="T33" s="11">
        <v>519</v>
      </c>
      <c r="U33" s="11">
        <v>400</v>
      </c>
      <c r="V33" s="11">
        <v>298</v>
      </c>
      <c r="W33" s="11">
        <v>190</v>
      </c>
      <c r="X33" s="11">
        <v>160</v>
      </c>
      <c r="Y33" s="11">
        <v>85</v>
      </c>
      <c r="Z33" s="11">
        <v>50</v>
      </c>
    </row>
    <row r="34" spans="1:26" ht="13.95" customHeight="1" x14ac:dyDescent="0.3">
      <c r="A34" t="s">
        <v>83</v>
      </c>
      <c r="B34" s="1" t="s">
        <v>12</v>
      </c>
      <c r="C34" s="1" t="s">
        <v>99</v>
      </c>
      <c r="D34" s="1" t="s">
        <v>84</v>
      </c>
      <c r="E34" t="s">
        <v>134</v>
      </c>
      <c r="F34" s="1" t="s">
        <v>89</v>
      </c>
      <c r="G34" s="11">
        <v>4539</v>
      </c>
      <c r="H34" s="11">
        <v>4707</v>
      </c>
      <c r="I34" s="11">
        <v>9246</v>
      </c>
      <c r="J34" s="11">
        <v>1646</v>
      </c>
      <c r="K34" s="11">
        <v>1393</v>
      </c>
      <c r="L34" s="11">
        <v>1183</v>
      </c>
      <c r="M34" s="11">
        <v>1000</v>
      </c>
      <c r="N34" s="11">
        <v>835</v>
      </c>
      <c r="O34" s="11">
        <v>704</v>
      </c>
      <c r="P34" s="11">
        <v>597</v>
      </c>
      <c r="Q34" s="11">
        <v>484</v>
      </c>
      <c r="R34" s="11">
        <v>350</v>
      </c>
      <c r="S34" s="11">
        <v>300</v>
      </c>
      <c r="T34" s="11">
        <v>229</v>
      </c>
      <c r="U34" s="11">
        <v>177</v>
      </c>
      <c r="V34" s="11">
        <v>132</v>
      </c>
      <c r="W34" s="11">
        <v>84</v>
      </c>
      <c r="X34" s="11">
        <v>71</v>
      </c>
      <c r="Y34" s="11">
        <v>38</v>
      </c>
      <c r="Z34" s="11">
        <v>23</v>
      </c>
    </row>
    <row r="35" spans="1:26" ht="13.95" customHeight="1" x14ac:dyDescent="0.3">
      <c r="A35" t="s">
        <v>83</v>
      </c>
      <c r="B35" s="1" t="s">
        <v>13</v>
      </c>
      <c r="C35" s="1" t="s">
        <v>99</v>
      </c>
      <c r="D35" s="1" t="s">
        <v>84</v>
      </c>
      <c r="E35" t="s">
        <v>136</v>
      </c>
      <c r="F35" s="1" t="s">
        <v>91</v>
      </c>
      <c r="G35" s="11">
        <v>8418</v>
      </c>
      <c r="H35" s="11">
        <v>9354</v>
      </c>
      <c r="I35" s="11">
        <v>17772</v>
      </c>
      <c r="J35" s="11">
        <v>3163</v>
      </c>
      <c r="K35" s="11">
        <v>2679</v>
      </c>
      <c r="L35" s="11">
        <v>2275</v>
      </c>
      <c r="M35" s="11">
        <v>1921</v>
      </c>
      <c r="N35" s="11">
        <v>1605</v>
      </c>
      <c r="O35" s="11">
        <v>1352</v>
      </c>
      <c r="P35" s="11">
        <v>1146</v>
      </c>
      <c r="Q35" s="11">
        <v>930</v>
      </c>
      <c r="R35" s="11">
        <v>672</v>
      </c>
      <c r="S35" s="11">
        <v>578</v>
      </c>
      <c r="T35" s="11">
        <v>441</v>
      </c>
      <c r="U35" s="11">
        <v>341</v>
      </c>
      <c r="V35" s="11">
        <v>254</v>
      </c>
      <c r="W35" s="11">
        <v>162</v>
      </c>
      <c r="X35" s="11">
        <v>135</v>
      </c>
      <c r="Y35" s="11">
        <v>73</v>
      </c>
      <c r="Z35" s="11">
        <v>43</v>
      </c>
    </row>
    <row r="36" spans="1:26" ht="13.95" customHeight="1" x14ac:dyDescent="0.3">
      <c r="A36" t="s">
        <v>83</v>
      </c>
      <c r="B36" s="1" t="s">
        <v>11</v>
      </c>
      <c r="C36" s="1" t="s">
        <v>99</v>
      </c>
      <c r="D36" s="1" t="s">
        <v>84</v>
      </c>
      <c r="E36" t="s">
        <v>135</v>
      </c>
      <c r="F36" s="1" t="s">
        <v>90</v>
      </c>
      <c r="G36" s="11">
        <v>13453</v>
      </c>
      <c r="H36" s="11">
        <v>15601</v>
      </c>
      <c r="I36" s="11">
        <v>29054</v>
      </c>
      <c r="J36" s="11">
        <v>5172</v>
      </c>
      <c r="K36" s="11">
        <v>4380</v>
      </c>
      <c r="L36" s="11">
        <v>3720</v>
      </c>
      <c r="M36" s="11">
        <v>3140</v>
      </c>
      <c r="N36" s="11">
        <v>2625</v>
      </c>
      <c r="O36" s="11">
        <v>2211</v>
      </c>
      <c r="P36" s="11">
        <v>1874</v>
      </c>
      <c r="Q36" s="11">
        <v>1520</v>
      </c>
      <c r="R36" s="11">
        <v>1099</v>
      </c>
      <c r="S36" s="11">
        <v>945</v>
      </c>
      <c r="T36" s="11">
        <v>721</v>
      </c>
      <c r="U36" s="11">
        <v>557</v>
      </c>
      <c r="V36" s="11">
        <v>415</v>
      </c>
      <c r="W36" s="11">
        <v>266</v>
      </c>
      <c r="X36" s="11">
        <v>222</v>
      </c>
      <c r="Y36" s="11">
        <v>119</v>
      </c>
      <c r="Z36" s="11">
        <v>70</v>
      </c>
    </row>
    <row r="37" spans="1:26" ht="13.95" customHeight="1" x14ac:dyDescent="0.3">
      <c r="A37" t="s">
        <v>83</v>
      </c>
      <c r="B37" s="1" t="s">
        <v>86</v>
      </c>
      <c r="C37" s="1" t="s">
        <v>99</v>
      </c>
      <c r="D37" s="1" t="s">
        <v>84</v>
      </c>
      <c r="E37" t="s">
        <v>132</v>
      </c>
      <c r="F37" s="1" t="s">
        <v>87</v>
      </c>
      <c r="G37" s="11">
        <v>4523</v>
      </c>
      <c r="H37" s="11">
        <v>5076</v>
      </c>
      <c r="I37" s="11">
        <v>9599</v>
      </c>
      <c r="J37" s="11">
        <v>1709</v>
      </c>
      <c r="K37" s="11">
        <v>1447</v>
      </c>
      <c r="L37" s="11">
        <v>1229</v>
      </c>
      <c r="M37" s="11">
        <v>1037</v>
      </c>
      <c r="N37" s="11">
        <v>867</v>
      </c>
      <c r="O37" s="11">
        <v>730</v>
      </c>
      <c r="P37" s="11">
        <v>620</v>
      </c>
      <c r="Q37" s="11">
        <v>503</v>
      </c>
      <c r="R37" s="11">
        <v>363</v>
      </c>
      <c r="S37" s="11">
        <v>313</v>
      </c>
      <c r="T37" s="11">
        <v>238</v>
      </c>
      <c r="U37" s="11">
        <v>184</v>
      </c>
      <c r="V37" s="11">
        <v>137</v>
      </c>
      <c r="W37" s="11">
        <v>87</v>
      </c>
      <c r="X37" s="11">
        <v>73</v>
      </c>
      <c r="Y37" s="11">
        <v>39</v>
      </c>
      <c r="Z37" s="11">
        <v>23</v>
      </c>
    </row>
    <row r="38" spans="1:26" ht="13.95" customHeight="1" x14ac:dyDescent="0.3">
      <c r="A38" t="s">
        <v>83</v>
      </c>
      <c r="B38" s="1" t="s">
        <v>10</v>
      </c>
      <c r="C38" s="1" t="s">
        <v>99</v>
      </c>
      <c r="D38" s="1" t="s">
        <v>84</v>
      </c>
      <c r="E38" t="s">
        <v>133</v>
      </c>
      <c r="F38" s="1" t="s">
        <v>88</v>
      </c>
      <c r="G38" s="11">
        <v>3345</v>
      </c>
      <c r="H38" s="11">
        <v>4193</v>
      </c>
      <c r="I38" s="11">
        <v>7538</v>
      </c>
      <c r="J38" s="11">
        <v>1342</v>
      </c>
      <c r="K38" s="11">
        <v>1136</v>
      </c>
      <c r="L38" s="11">
        <v>965</v>
      </c>
      <c r="M38" s="11">
        <v>815</v>
      </c>
      <c r="N38" s="11">
        <v>681</v>
      </c>
      <c r="O38" s="11">
        <v>574</v>
      </c>
      <c r="P38" s="11">
        <v>486</v>
      </c>
      <c r="Q38" s="11">
        <v>394</v>
      </c>
      <c r="R38" s="11">
        <v>285</v>
      </c>
      <c r="S38" s="11">
        <v>245</v>
      </c>
      <c r="T38" s="11">
        <v>187</v>
      </c>
      <c r="U38" s="11">
        <v>144</v>
      </c>
      <c r="V38" s="11">
        <v>107</v>
      </c>
      <c r="W38" s="11">
        <v>69</v>
      </c>
      <c r="X38" s="11">
        <v>58</v>
      </c>
      <c r="Y38" s="11">
        <v>31</v>
      </c>
      <c r="Z38" s="11">
        <v>19</v>
      </c>
    </row>
    <row r="39" spans="1:26" ht="13.95" customHeight="1" x14ac:dyDescent="0.3">
      <c r="A39" t="s">
        <v>83</v>
      </c>
      <c r="B39" s="1" t="s">
        <v>9</v>
      </c>
      <c r="C39" s="1" t="s">
        <v>99</v>
      </c>
      <c r="D39" s="1" t="s">
        <v>84</v>
      </c>
      <c r="E39" t="s">
        <v>131</v>
      </c>
      <c r="F39" s="1" t="s">
        <v>85</v>
      </c>
      <c r="G39" s="11">
        <v>7723</v>
      </c>
      <c r="H39" s="11">
        <v>8891</v>
      </c>
      <c r="I39" s="11">
        <v>16614</v>
      </c>
      <c r="J39" s="11">
        <v>2958</v>
      </c>
      <c r="K39" s="11">
        <v>2505</v>
      </c>
      <c r="L39" s="11">
        <v>2128</v>
      </c>
      <c r="M39" s="11">
        <v>1795</v>
      </c>
      <c r="N39" s="11">
        <v>1500</v>
      </c>
      <c r="O39" s="11">
        <v>1264</v>
      </c>
      <c r="P39" s="11">
        <v>1072</v>
      </c>
      <c r="Q39" s="11">
        <v>869</v>
      </c>
      <c r="R39" s="11">
        <v>628</v>
      </c>
      <c r="S39" s="11">
        <v>540</v>
      </c>
      <c r="T39" s="11">
        <v>413</v>
      </c>
      <c r="U39" s="11">
        <v>319</v>
      </c>
      <c r="V39" s="11">
        <v>237</v>
      </c>
      <c r="W39" s="11">
        <v>152</v>
      </c>
      <c r="X39" s="11">
        <v>127</v>
      </c>
      <c r="Y39" s="11">
        <v>68</v>
      </c>
      <c r="Z39" s="11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B17" sqref="B17"/>
    </sheetView>
  </sheetViews>
  <sheetFormatPr baseColWidth="10" defaultRowHeight="14.4" x14ac:dyDescent="0.3"/>
  <cols>
    <col min="1" max="1" width="28.44140625" customWidth="1"/>
    <col min="2" max="2" width="18.88671875" bestFit="1" customWidth="1"/>
    <col min="3" max="3" width="17.88671875" customWidth="1"/>
    <col min="4" max="4" width="16" customWidth="1"/>
    <col min="5" max="5" width="17.77734375" customWidth="1"/>
    <col min="6" max="6" width="16.109375" customWidth="1"/>
    <col min="7" max="8" width="15.5546875" customWidth="1"/>
    <col min="9" max="22" width="16.5546875" customWidth="1"/>
    <col min="23" max="23" width="14.88671875" customWidth="1"/>
  </cols>
  <sheetData>
    <row r="1" spans="1:23" x14ac:dyDescent="0.3">
      <c r="A1" t="s">
        <v>31</v>
      </c>
      <c r="B1" t="s">
        <v>137</v>
      </c>
      <c r="C1" t="s">
        <v>138</v>
      </c>
      <c r="D1" t="s">
        <v>1</v>
      </c>
      <c r="E1" t="s">
        <v>2</v>
      </c>
      <c r="F1" t="s">
        <v>0</v>
      </c>
      <c r="G1" t="s">
        <v>161</v>
      </c>
      <c r="H1" s="18" t="s">
        <v>178</v>
      </c>
      <c r="I1" s="19" t="s">
        <v>179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</row>
    <row r="2" spans="1:23" x14ac:dyDescent="0.3">
      <c r="A2" t="s">
        <v>154</v>
      </c>
      <c r="B2" t="s">
        <v>156</v>
      </c>
      <c r="C2" t="s">
        <v>156</v>
      </c>
      <c r="D2" s="10" t="s">
        <v>157</v>
      </c>
      <c r="E2" s="10" t="s">
        <v>159</v>
      </c>
      <c r="F2" s="10" t="s">
        <v>158</v>
      </c>
      <c r="G2" s="16" t="str">
        <f>"#"&amp;Tableau1356[[#Headers],[0-4]]</f>
        <v>#0-4</v>
      </c>
      <c r="H2" s="16" t="str">
        <f>"#"&amp;Tableau1356[[#Headers],[5-9]]</f>
        <v>#5-9</v>
      </c>
      <c r="I2" s="16" t="str">
        <f>"#"&amp;Tableau1356[[#Headers],[10-14]]</f>
        <v>#10-14</v>
      </c>
      <c r="J2" s="16" t="str">
        <f>"#"&amp;Tableau1356[[#Headers],[15-19]]</f>
        <v>#15-19</v>
      </c>
      <c r="K2" s="16" t="str">
        <f>"#"&amp;Tableau1356[[#Headers],[20-24]]</f>
        <v>#20-24</v>
      </c>
      <c r="L2" s="16" t="str">
        <f>"#"&amp;Tableau1356[[#Headers],[25-29]]</f>
        <v>#25-29</v>
      </c>
      <c r="M2" s="16" t="str">
        <f>"#"&amp;Tableau1356[[#Headers],[30-34]]</f>
        <v>#30-34</v>
      </c>
      <c r="N2" s="16" t="str">
        <f>"#"&amp;Tableau1356[[#Headers],[35-39]]</f>
        <v>#35-39</v>
      </c>
      <c r="O2" s="16" t="str">
        <f>"#"&amp;Tableau1356[[#Headers],[40-44]]</f>
        <v>#40-44</v>
      </c>
      <c r="P2" s="16" t="str">
        <f>"#"&amp;Tableau1356[[#Headers],[45-49]]</f>
        <v>#45-49</v>
      </c>
      <c r="Q2" s="16" t="str">
        <f>"#"&amp;Tableau1356[[#Headers],[50-54]]</f>
        <v>#50-54</v>
      </c>
      <c r="R2" s="16" t="str">
        <f>"#"&amp;Tableau1356[[#Headers],[55-59]]</f>
        <v>#55-59</v>
      </c>
      <c r="S2" s="16" t="str">
        <f>"#"&amp;Tableau1356[[#Headers],[60-64]]</f>
        <v>#60-64</v>
      </c>
      <c r="T2" s="16" t="str">
        <f>"#"&amp;Tableau1356[[#Headers],[65-69]]</f>
        <v>#65-69</v>
      </c>
      <c r="U2" s="16" t="str">
        <f>"#"&amp;Tableau1356[[#Headers],[70-74]]</f>
        <v>#70-74</v>
      </c>
      <c r="V2" s="16" t="str">
        <f>"#"&amp;Tableau1356[[#Headers],[75-79]]</f>
        <v>#75-79</v>
      </c>
      <c r="W2" s="16" t="str">
        <f>"#"&amp;Tableau1356[[#Headers],[80+]]</f>
        <v>#80+</v>
      </c>
    </row>
    <row r="3" spans="1:23" x14ac:dyDescent="0.3">
      <c r="A3" t="s">
        <v>34</v>
      </c>
      <c r="B3" t="s">
        <v>92</v>
      </c>
      <c r="C3" t="s">
        <v>35</v>
      </c>
      <c r="D3" s="12">
        <v>17160</v>
      </c>
      <c r="E3" s="12">
        <v>16390</v>
      </c>
      <c r="F3" s="12">
        <v>33550</v>
      </c>
      <c r="G3" s="12">
        <v>5973</v>
      </c>
      <c r="H3" s="12">
        <v>5057</v>
      </c>
      <c r="I3" s="12">
        <v>4296</v>
      </c>
      <c r="J3" s="12">
        <v>3626</v>
      </c>
      <c r="K3" s="12">
        <v>3030</v>
      </c>
      <c r="L3" s="12">
        <v>2553</v>
      </c>
      <c r="M3" s="12">
        <v>2164</v>
      </c>
      <c r="N3" s="12">
        <v>1755</v>
      </c>
      <c r="O3" s="12">
        <v>1269</v>
      </c>
      <c r="P3" s="12">
        <v>1091</v>
      </c>
      <c r="Q3" s="12">
        <v>833</v>
      </c>
      <c r="R3" s="12">
        <v>644</v>
      </c>
      <c r="S3" s="12">
        <v>479</v>
      </c>
      <c r="T3" s="12">
        <v>306</v>
      </c>
      <c r="U3" s="12">
        <v>257</v>
      </c>
      <c r="V3" s="12">
        <v>138</v>
      </c>
      <c r="W3" s="12">
        <v>81</v>
      </c>
    </row>
    <row r="4" spans="1:23" x14ac:dyDescent="0.3">
      <c r="A4" t="s">
        <v>28</v>
      </c>
      <c r="B4" t="s">
        <v>93</v>
      </c>
      <c r="C4" t="s">
        <v>38</v>
      </c>
      <c r="D4" s="12">
        <v>126936</v>
      </c>
      <c r="E4" s="12">
        <v>139460</v>
      </c>
      <c r="F4" s="12">
        <v>266396</v>
      </c>
      <c r="G4" s="12">
        <v>47423</v>
      </c>
      <c r="H4" s="12">
        <v>40158</v>
      </c>
      <c r="I4" s="12">
        <v>34105</v>
      </c>
      <c r="J4" s="12">
        <v>28793</v>
      </c>
      <c r="K4" s="12">
        <v>24062</v>
      </c>
      <c r="L4" s="12">
        <v>20268</v>
      </c>
      <c r="M4" s="12">
        <v>17181</v>
      </c>
      <c r="N4" s="12">
        <v>13937</v>
      </c>
      <c r="O4" s="12">
        <v>10076</v>
      </c>
      <c r="P4" s="12">
        <v>8664</v>
      </c>
      <c r="Q4" s="12">
        <v>6617</v>
      </c>
      <c r="R4" s="12">
        <v>5107</v>
      </c>
      <c r="S4" s="12">
        <v>3804</v>
      </c>
      <c r="T4" s="12">
        <v>2433</v>
      </c>
      <c r="U4" s="12">
        <v>2035</v>
      </c>
      <c r="V4" s="12">
        <v>1094</v>
      </c>
      <c r="W4" s="12">
        <v>645</v>
      </c>
    </row>
    <row r="5" spans="1:23" x14ac:dyDescent="0.3">
      <c r="A5" t="s">
        <v>3</v>
      </c>
      <c r="B5" t="s">
        <v>94</v>
      </c>
      <c r="C5" t="s">
        <v>44</v>
      </c>
      <c r="D5" s="12">
        <v>387436</v>
      </c>
      <c r="E5" s="12">
        <v>411234</v>
      </c>
      <c r="F5" s="12">
        <v>798668</v>
      </c>
      <c r="G5" s="12">
        <v>142176</v>
      </c>
      <c r="H5" s="12">
        <v>120392</v>
      </c>
      <c r="I5" s="12">
        <v>102249</v>
      </c>
      <c r="J5" s="12">
        <v>86321</v>
      </c>
      <c r="K5" s="12">
        <v>72139</v>
      </c>
      <c r="L5" s="12">
        <v>60761</v>
      </c>
      <c r="M5" s="12">
        <v>51511</v>
      </c>
      <c r="N5" s="12">
        <v>41782</v>
      </c>
      <c r="O5" s="12">
        <v>30208</v>
      </c>
      <c r="P5" s="12">
        <v>25971</v>
      </c>
      <c r="Q5" s="12">
        <v>19832</v>
      </c>
      <c r="R5" s="12">
        <v>15310</v>
      </c>
      <c r="S5" s="12">
        <v>11403</v>
      </c>
      <c r="T5" s="12">
        <v>7294</v>
      </c>
      <c r="U5" s="12">
        <v>6106</v>
      </c>
      <c r="V5" s="12">
        <v>3279</v>
      </c>
      <c r="W5" s="12">
        <v>1935</v>
      </c>
    </row>
    <row r="6" spans="1:23" x14ac:dyDescent="0.3">
      <c r="A6" t="s">
        <v>24</v>
      </c>
      <c r="B6" t="s">
        <v>95</v>
      </c>
      <c r="C6" t="s">
        <v>58</v>
      </c>
      <c r="D6" s="12">
        <v>65219</v>
      </c>
      <c r="E6" s="12">
        <v>73921</v>
      </c>
      <c r="F6" s="12">
        <v>139140</v>
      </c>
      <c r="G6" s="12">
        <v>24771</v>
      </c>
      <c r="H6" s="12">
        <v>20976</v>
      </c>
      <c r="I6" s="12">
        <v>17812</v>
      </c>
      <c r="J6" s="12">
        <v>15039</v>
      </c>
      <c r="K6" s="12">
        <v>12567</v>
      </c>
      <c r="L6" s="12">
        <v>10586</v>
      </c>
      <c r="M6" s="12">
        <v>8973</v>
      </c>
      <c r="N6" s="12">
        <v>7280</v>
      </c>
      <c r="O6" s="12">
        <v>5263</v>
      </c>
      <c r="P6" s="12">
        <v>4525</v>
      </c>
      <c r="Q6" s="12">
        <v>3456</v>
      </c>
      <c r="R6" s="12">
        <v>2669</v>
      </c>
      <c r="S6" s="12">
        <v>1987</v>
      </c>
      <c r="T6" s="12">
        <v>1269</v>
      </c>
      <c r="U6" s="12">
        <v>1063</v>
      </c>
      <c r="V6" s="12">
        <v>570</v>
      </c>
      <c r="W6" s="12">
        <v>338</v>
      </c>
    </row>
    <row r="7" spans="1:23" x14ac:dyDescent="0.3">
      <c r="A7" t="s">
        <v>33</v>
      </c>
      <c r="B7" t="s">
        <v>96</v>
      </c>
      <c r="C7" t="s">
        <v>65</v>
      </c>
      <c r="D7" s="12">
        <v>195616</v>
      </c>
      <c r="E7" s="12">
        <v>223494</v>
      </c>
      <c r="F7" s="12">
        <v>419110</v>
      </c>
      <c r="G7" s="12">
        <v>74608</v>
      </c>
      <c r="H7" s="12">
        <v>63178</v>
      </c>
      <c r="I7" s="12">
        <v>53656</v>
      </c>
      <c r="J7" s="12">
        <v>45299</v>
      </c>
      <c r="K7" s="12">
        <v>37855</v>
      </c>
      <c r="L7" s="12">
        <v>31885</v>
      </c>
      <c r="M7" s="12">
        <v>27030</v>
      </c>
      <c r="N7" s="12">
        <v>21926</v>
      </c>
      <c r="O7" s="12">
        <v>15852</v>
      </c>
      <c r="P7" s="12">
        <v>13630</v>
      </c>
      <c r="Q7" s="12">
        <v>10407</v>
      </c>
      <c r="R7" s="12">
        <v>8035</v>
      </c>
      <c r="S7" s="12">
        <v>5984</v>
      </c>
      <c r="T7" s="12">
        <v>3827</v>
      </c>
      <c r="U7" s="12">
        <v>3203</v>
      </c>
      <c r="V7" s="12">
        <v>1720</v>
      </c>
      <c r="W7" s="12">
        <v>1016</v>
      </c>
    </row>
    <row r="8" spans="1:23" x14ac:dyDescent="0.3">
      <c r="A8" t="s">
        <v>14</v>
      </c>
      <c r="B8" t="s">
        <v>97</v>
      </c>
      <c r="C8" t="s">
        <v>67</v>
      </c>
      <c r="D8" s="12">
        <v>115646</v>
      </c>
      <c r="E8" s="12">
        <v>130781</v>
      </c>
      <c r="F8" s="12">
        <v>246426</v>
      </c>
      <c r="G8" s="12">
        <v>43868</v>
      </c>
      <c r="H8" s="12">
        <v>37146</v>
      </c>
      <c r="I8" s="12">
        <v>31547</v>
      </c>
      <c r="J8" s="12">
        <v>26634</v>
      </c>
      <c r="K8" s="12">
        <v>22257</v>
      </c>
      <c r="L8" s="12">
        <v>18746</v>
      </c>
      <c r="M8" s="12">
        <v>15893</v>
      </c>
      <c r="N8" s="12">
        <v>12891</v>
      </c>
      <c r="O8" s="12">
        <v>9321</v>
      </c>
      <c r="P8" s="12">
        <v>8013</v>
      </c>
      <c r="Q8" s="12">
        <v>6121</v>
      </c>
      <c r="R8" s="12">
        <v>4726</v>
      </c>
      <c r="S8" s="12">
        <v>3517</v>
      </c>
      <c r="T8" s="12">
        <v>2251</v>
      </c>
      <c r="U8" s="12">
        <v>1884</v>
      </c>
      <c r="V8" s="12">
        <v>1012</v>
      </c>
      <c r="W8" s="12">
        <v>597</v>
      </c>
    </row>
    <row r="9" spans="1:23" x14ac:dyDescent="0.3">
      <c r="A9" t="s">
        <v>18</v>
      </c>
      <c r="B9" t="s">
        <v>98</v>
      </c>
      <c r="C9" t="s">
        <v>77</v>
      </c>
      <c r="D9" s="12">
        <v>50221</v>
      </c>
      <c r="E9" s="12">
        <v>57922</v>
      </c>
      <c r="F9" s="12">
        <v>108142</v>
      </c>
      <c r="G9" s="12">
        <v>19252</v>
      </c>
      <c r="H9" s="12">
        <v>16302</v>
      </c>
      <c r="I9" s="12">
        <v>13845</v>
      </c>
      <c r="J9" s="12">
        <v>11687</v>
      </c>
      <c r="K9" s="12">
        <v>9768</v>
      </c>
      <c r="L9" s="12">
        <v>8229</v>
      </c>
      <c r="M9" s="12">
        <v>6972</v>
      </c>
      <c r="N9" s="12">
        <v>5658</v>
      </c>
      <c r="O9" s="12">
        <v>4089</v>
      </c>
      <c r="P9" s="12">
        <v>3517</v>
      </c>
      <c r="Q9" s="12">
        <v>2685</v>
      </c>
      <c r="R9" s="12">
        <v>2073</v>
      </c>
      <c r="S9" s="12">
        <v>1543</v>
      </c>
      <c r="T9" s="12">
        <v>987</v>
      </c>
      <c r="U9" s="12">
        <v>828</v>
      </c>
      <c r="V9" s="12">
        <v>442</v>
      </c>
      <c r="W9" s="12">
        <v>260</v>
      </c>
    </row>
    <row r="10" spans="1:23" x14ac:dyDescent="0.3">
      <c r="A10" t="s">
        <v>83</v>
      </c>
      <c r="B10" t="s">
        <v>99</v>
      </c>
      <c r="C10" t="s">
        <v>84</v>
      </c>
      <c r="D10" s="12">
        <v>42001</v>
      </c>
      <c r="E10" s="12">
        <v>47822</v>
      </c>
      <c r="F10" s="12">
        <v>89822</v>
      </c>
      <c r="G10" s="12">
        <v>15990</v>
      </c>
      <c r="H10" s="12">
        <v>13540</v>
      </c>
      <c r="I10" s="12">
        <v>11500</v>
      </c>
      <c r="J10" s="12">
        <v>9708</v>
      </c>
      <c r="K10" s="12">
        <v>8113</v>
      </c>
      <c r="L10" s="12">
        <v>6835</v>
      </c>
      <c r="M10" s="12">
        <v>5795</v>
      </c>
      <c r="N10" s="12">
        <v>4700</v>
      </c>
      <c r="O10" s="12">
        <v>3397</v>
      </c>
      <c r="P10" s="12">
        <v>2921</v>
      </c>
      <c r="Q10" s="12">
        <v>2229</v>
      </c>
      <c r="R10" s="12">
        <v>1722</v>
      </c>
      <c r="S10" s="12">
        <v>1282</v>
      </c>
      <c r="T10" s="12">
        <v>820</v>
      </c>
      <c r="U10" s="12">
        <v>686</v>
      </c>
      <c r="V10" s="12">
        <v>368</v>
      </c>
      <c r="W10" s="12">
        <v>218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gmb_admin2</vt:lpstr>
      <vt:lpstr>gmb_admin1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Outhman</dc:creator>
  <cp:lastModifiedBy>Oumou Khayry Sy</cp:lastModifiedBy>
  <dcterms:created xsi:type="dcterms:W3CDTF">2017-05-18T12:16:35Z</dcterms:created>
  <dcterms:modified xsi:type="dcterms:W3CDTF">2018-03-28T12:14:02Z</dcterms:modified>
</cp:coreProperties>
</file>