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95" yWindow="-15" windowWidth="21405" windowHeight="9840"/>
  </bookViews>
  <sheets>
    <sheet name="Discalimer" sheetId="2" r:id="rId1"/>
    <sheet name="District Population" sheetId="1" r:id="rId2"/>
    <sheet name="District Population SEX &amp; AGE" sheetId="5" r:id="rId3"/>
    <sheet name="Pop-proportion inputs" sheetId="8" r:id="rId4"/>
    <sheet name="Population calculation" sheetId="7" state="hidden" r:id="rId5"/>
  </sheets>
  <definedNames>
    <definedName name="_xlnm.Print_Area" localSheetId="1">'District Population'!$A$36:$G$165</definedName>
  </definedNames>
  <calcPr calcId="152511"/>
</workbook>
</file>

<file path=xl/calcChain.xml><?xml version="1.0" encoding="utf-8"?>
<calcChain xmlns="http://schemas.openxmlformats.org/spreadsheetml/2006/main">
  <c r="AL166" i="5" l="1"/>
  <c r="AL165" i="5"/>
  <c r="AL164" i="5"/>
  <c r="AL163" i="5"/>
  <c r="AL162" i="5"/>
  <c r="AK168" i="5"/>
  <c r="AK167" i="5"/>
  <c r="AK166" i="5"/>
  <c r="AK165" i="5"/>
  <c r="AK164" i="5"/>
  <c r="AK163" i="5"/>
  <c r="AK162" i="5"/>
  <c r="AK161" i="5"/>
  <c r="AL160" i="5"/>
  <c r="AL159" i="5"/>
  <c r="AL158" i="5"/>
  <c r="AL157" i="5"/>
  <c r="AL156" i="5"/>
  <c r="AL155" i="5"/>
  <c r="AL154" i="5"/>
  <c r="AL153" i="5"/>
  <c r="AL152" i="5"/>
  <c r="AL151" i="5"/>
  <c r="AK160" i="5"/>
  <c r="AK159" i="5"/>
  <c r="AK158" i="5"/>
  <c r="AK157" i="5"/>
  <c r="AK156" i="5"/>
  <c r="AK155" i="5"/>
  <c r="AK154" i="5"/>
  <c r="AK153" i="5"/>
  <c r="AK152" i="5"/>
  <c r="AK151" i="5"/>
  <c r="AL149" i="5"/>
  <c r="AL148" i="5"/>
  <c r="AL147" i="5"/>
  <c r="AL146" i="5"/>
  <c r="AK150" i="5"/>
  <c r="AK149" i="5"/>
  <c r="AK148" i="5"/>
  <c r="AK147" i="5"/>
  <c r="AK146" i="5"/>
  <c r="AK145" i="5"/>
  <c r="AL144" i="5"/>
  <c r="AL143" i="5"/>
  <c r="AL142" i="5"/>
  <c r="AL141" i="5"/>
  <c r="AL140" i="5"/>
  <c r="AL139" i="5"/>
  <c r="AL138" i="5"/>
  <c r="AL137" i="5"/>
  <c r="AK144" i="5"/>
  <c r="AK143" i="5"/>
  <c r="AK142" i="5"/>
  <c r="AK141" i="5"/>
  <c r="AK140" i="5"/>
  <c r="AK139" i="5"/>
  <c r="AK138" i="5"/>
  <c r="AK137" i="5"/>
  <c r="AK136" i="5"/>
  <c r="AL135" i="5"/>
  <c r="AL134" i="5"/>
  <c r="AL133" i="5"/>
  <c r="AL132" i="5"/>
  <c r="AL131" i="5"/>
  <c r="AL130" i="5"/>
  <c r="AL129" i="5"/>
  <c r="AL128" i="5"/>
  <c r="AL127" i="5"/>
  <c r="AL126" i="5"/>
  <c r="AL125" i="5"/>
  <c r="AL124" i="5"/>
  <c r="AL123" i="5"/>
  <c r="AL122" i="5"/>
  <c r="AL121" i="5"/>
  <c r="AK135" i="5"/>
  <c r="AK134" i="5"/>
  <c r="AK133" i="5"/>
  <c r="AK132" i="5"/>
  <c r="AK131" i="5"/>
  <c r="AK130" i="5"/>
  <c r="AK129" i="5"/>
  <c r="AK128" i="5"/>
  <c r="AK127" i="5"/>
  <c r="AK126" i="5"/>
  <c r="AK125" i="5"/>
  <c r="AK124" i="5"/>
  <c r="AK123" i="5"/>
  <c r="AK122" i="5"/>
  <c r="AK121" i="5"/>
  <c r="AK120" i="5"/>
  <c r="AL119" i="5"/>
  <c r="AL118" i="5"/>
  <c r="AL117" i="5"/>
  <c r="AL116" i="5"/>
  <c r="AL115" i="5"/>
  <c r="AL114" i="5"/>
  <c r="AL113" i="5"/>
  <c r="AL112" i="5"/>
  <c r="AL111" i="5"/>
  <c r="AL110" i="5"/>
  <c r="AK119" i="5"/>
  <c r="AK118" i="5"/>
  <c r="AK117" i="5"/>
  <c r="AK116" i="5"/>
  <c r="AK115" i="5"/>
  <c r="AK114" i="5"/>
  <c r="AK113" i="5"/>
  <c r="AK112" i="5"/>
  <c r="AK111" i="5"/>
  <c r="AK110" i="5"/>
  <c r="AK109" i="5"/>
  <c r="AL108" i="5"/>
  <c r="AL107" i="5"/>
  <c r="AL106" i="5"/>
  <c r="AL105" i="5"/>
  <c r="AL104" i="5"/>
  <c r="AL103" i="5"/>
  <c r="AL102" i="5"/>
  <c r="AK108" i="5"/>
  <c r="AK107" i="5"/>
  <c r="AK106" i="5"/>
  <c r="AK105" i="5"/>
  <c r="AK104" i="5"/>
  <c r="AK103" i="5"/>
  <c r="AK102" i="5"/>
  <c r="AK101" i="5"/>
  <c r="AK100" i="5"/>
  <c r="AK99" i="5"/>
  <c r="AK98" i="5"/>
  <c r="AK97" i="5"/>
  <c r="AL97" i="5" s="1"/>
  <c r="AK96" i="5"/>
  <c r="AK95" i="5"/>
  <c r="AK94" i="5"/>
  <c r="AK93" i="5"/>
  <c r="AL93" i="5" s="1"/>
  <c r="AK92" i="5"/>
  <c r="AK91" i="5"/>
  <c r="AK90" i="5"/>
  <c r="AK89" i="5"/>
  <c r="AL89" i="5" s="1"/>
  <c r="AK88" i="5"/>
  <c r="AL88" i="5" s="1"/>
  <c r="AL100" i="5"/>
  <c r="AL99" i="5"/>
  <c r="AL98" i="5"/>
  <c r="AL96" i="5"/>
  <c r="AL95" i="5"/>
  <c r="AL94" i="5"/>
  <c r="AL92" i="5"/>
  <c r="AL91" i="5"/>
  <c r="AL90" i="5"/>
  <c r="AL86" i="5"/>
  <c r="AL85" i="5"/>
  <c r="AL84" i="5"/>
  <c r="AL83" i="5"/>
  <c r="AL82" i="5"/>
  <c r="AL81" i="5"/>
  <c r="AL80" i="5"/>
  <c r="AL79" i="5"/>
  <c r="AL77" i="5"/>
  <c r="AL76" i="5"/>
  <c r="AL75" i="5"/>
  <c r="AL74" i="5"/>
  <c r="AL73" i="5"/>
  <c r="AL72" i="5"/>
  <c r="AL71" i="5"/>
  <c r="AL70" i="5"/>
  <c r="AL69" i="5"/>
  <c r="AL68" i="5"/>
  <c r="AL67" i="5"/>
  <c r="AL65" i="5"/>
  <c r="AL64" i="5"/>
  <c r="AL63" i="5"/>
  <c r="AL62" i="5"/>
  <c r="AL61" i="5"/>
  <c r="AL60" i="5"/>
  <c r="AL59" i="5"/>
  <c r="AL58" i="5"/>
  <c r="AL57" i="5"/>
  <c r="AK87" i="5"/>
  <c r="AK86" i="5"/>
  <c r="AK85" i="5"/>
  <c r="AK84" i="5"/>
  <c r="AK83" i="5"/>
  <c r="AK82" i="5"/>
  <c r="AK81" i="5"/>
  <c r="AK80" i="5"/>
  <c r="AK79" i="5"/>
  <c r="AK78" i="5"/>
  <c r="AK77" i="5"/>
  <c r="AK76" i="5"/>
  <c r="AK75" i="5"/>
  <c r="AK74" i="5"/>
  <c r="AK73" i="5"/>
  <c r="AK72" i="5"/>
  <c r="AK71" i="5"/>
  <c r="AK70" i="5"/>
  <c r="AK69" i="5"/>
  <c r="AK68" i="5"/>
  <c r="AK67" i="5"/>
  <c r="AK66" i="5"/>
  <c r="AK65" i="5"/>
  <c r="AK64" i="5"/>
  <c r="AK63" i="5"/>
  <c r="AK62" i="5"/>
  <c r="AK61" i="5"/>
  <c r="AK60" i="5"/>
  <c r="AK59" i="5"/>
  <c r="AK58" i="5"/>
  <c r="AK57" i="5"/>
  <c r="T168" i="5"/>
  <c r="T167" i="5"/>
  <c r="T166" i="5"/>
  <c r="T165" i="5"/>
  <c r="T164" i="5"/>
  <c r="T163" i="5"/>
  <c r="T162" i="5"/>
  <c r="T161" i="5"/>
  <c r="T160" i="5"/>
  <c r="T159" i="5"/>
  <c r="T158" i="5"/>
  <c r="T157" i="5"/>
  <c r="T156" i="5"/>
  <c r="T155" i="5"/>
  <c r="T154" i="5"/>
  <c r="T153" i="5"/>
  <c r="T152" i="5"/>
  <c r="T151" i="5"/>
  <c r="T150" i="5"/>
  <c r="T149" i="5"/>
  <c r="T148" i="5"/>
  <c r="T147" i="5"/>
  <c r="T146" i="5"/>
  <c r="T145" i="5"/>
  <c r="T144" i="5"/>
  <c r="T143" i="5"/>
  <c r="T142" i="5"/>
  <c r="T141" i="5"/>
  <c r="T140" i="5"/>
  <c r="T139" i="5"/>
  <c r="T138" i="5"/>
  <c r="T137" i="5"/>
  <c r="T136" i="5"/>
  <c r="T135" i="5"/>
  <c r="T134" i="5"/>
  <c r="T133" i="5"/>
  <c r="T132" i="5"/>
  <c r="T131" i="5"/>
  <c r="T130" i="5"/>
  <c r="T129" i="5"/>
  <c r="T128" i="5"/>
  <c r="T127" i="5"/>
  <c r="T126" i="5"/>
  <c r="T125" i="5"/>
  <c r="T124" i="5"/>
  <c r="T123" i="5"/>
  <c r="T122" i="5"/>
  <c r="T121" i="5"/>
  <c r="T120" i="5"/>
  <c r="T119" i="5"/>
  <c r="T118" i="5"/>
  <c r="T117" i="5"/>
  <c r="T116" i="5"/>
  <c r="T115" i="5"/>
  <c r="T114" i="5"/>
  <c r="T113" i="5"/>
  <c r="T112" i="5"/>
  <c r="T111" i="5"/>
  <c r="T110" i="5"/>
  <c r="T109" i="5"/>
  <c r="T108" i="5"/>
  <c r="T107" i="5"/>
  <c r="T106" i="5"/>
  <c r="T105" i="5"/>
  <c r="T104" i="5"/>
  <c r="T103" i="5"/>
  <c r="T102" i="5"/>
  <c r="T101" i="5"/>
  <c r="T100" i="5"/>
  <c r="T99" i="5"/>
  <c r="T98" i="5"/>
  <c r="T97" i="5"/>
  <c r="T96" i="5"/>
  <c r="T95" i="5"/>
  <c r="T94" i="5"/>
  <c r="T93" i="5"/>
  <c r="T92" i="5"/>
  <c r="T91" i="5"/>
  <c r="T90" i="5"/>
  <c r="T89" i="5"/>
  <c r="T88" i="5"/>
  <c r="T87" i="5"/>
  <c r="T86" i="5"/>
  <c r="T85" i="5"/>
  <c r="T84" i="5"/>
  <c r="T83" i="5"/>
  <c r="T82" i="5"/>
  <c r="T81" i="5"/>
  <c r="T80" i="5"/>
  <c r="T79" i="5"/>
  <c r="T78" i="5"/>
  <c r="T77" i="5"/>
  <c r="T76" i="5"/>
  <c r="T75" i="5"/>
  <c r="T74" i="5"/>
  <c r="T73" i="5"/>
  <c r="T72" i="5"/>
  <c r="T71" i="5"/>
  <c r="T70" i="5"/>
  <c r="T69" i="5"/>
  <c r="T68" i="5"/>
  <c r="T67" i="5"/>
  <c r="T66" i="5"/>
  <c r="T65" i="5"/>
  <c r="T64" i="5"/>
  <c r="T63" i="5"/>
  <c r="T62" i="5"/>
  <c r="T61" i="5"/>
  <c r="T60" i="5"/>
  <c r="T59" i="5"/>
  <c r="T58" i="5"/>
  <c r="T57" i="5"/>
  <c r="AL55" i="5"/>
  <c r="AL54" i="5"/>
  <c r="AL53" i="5"/>
  <c r="AL52" i="5"/>
  <c r="AL51" i="5"/>
  <c r="AL50" i="5"/>
  <c r="AL49" i="5"/>
  <c r="AL48" i="5"/>
  <c r="AL47" i="5"/>
  <c r="AL46" i="5"/>
  <c r="AL45" i="5"/>
  <c r="AL44" i="5"/>
  <c r="AK56" i="5"/>
  <c r="AK55" i="5"/>
  <c r="AK54" i="5"/>
  <c r="AK53" i="5"/>
  <c r="AK52" i="5"/>
  <c r="AK51" i="5"/>
  <c r="AK50" i="5"/>
  <c r="AK49" i="5"/>
  <c r="AK48" i="5"/>
  <c r="AK47" i="5"/>
  <c r="AK46" i="5"/>
  <c r="AK45" i="5"/>
  <c r="AK44" i="5"/>
  <c r="T56" i="5"/>
  <c r="T55" i="5"/>
  <c r="T54" i="5"/>
  <c r="T53" i="5"/>
  <c r="T52" i="5"/>
  <c r="T51" i="5"/>
  <c r="T50" i="5"/>
  <c r="T49" i="5"/>
  <c r="T48" i="5"/>
  <c r="T47" i="5"/>
  <c r="T46" i="5"/>
  <c r="T45" i="5"/>
  <c r="T44" i="5"/>
  <c r="AJ22" i="8"/>
  <c r="AI22" i="8"/>
  <c r="AH22" i="8"/>
  <c r="AG22" i="8"/>
  <c r="AF22" i="8"/>
  <c r="AE22" i="8"/>
  <c r="AD22" i="8"/>
  <c r="AC22" i="8"/>
  <c r="AB22" i="8"/>
  <c r="AA22" i="8"/>
  <c r="Z22" i="8"/>
  <c r="Y22" i="8"/>
  <c r="X22" i="8"/>
  <c r="W22" i="8"/>
  <c r="V22" i="8"/>
  <c r="U22" i="8"/>
  <c r="T22" i="8"/>
  <c r="S22" i="8"/>
  <c r="R22" i="8"/>
  <c r="Q22" i="8"/>
  <c r="P22" i="8"/>
  <c r="O22" i="8"/>
  <c r="N22" i="8"/>
  <c r="M22" i="8"/>
  <c r="L22" i="8"/>
  <c r="K22" i="8"/>
  <c r="J22" i="8"/>
  <c r="I22" i="8"/>
  <c r="H22" i="8"/>
  <c r="G22" i="8"/>
  <c r="F22" i="8"/>
  <c r="E22" i="8"/>
  <c r="D22" i="8"/>
  <c r="C22" i="8"/>
  <c r="AV6" i="7"/>
  <c r="D21" i="8" s="1"/>
  <c r="AV7" i="7"/>
  <c r="AV8" i="7"/>
  <c r="AV9" i="7"/>
  <c r="G21" i="8" s="1"/>
  <c r="AV10" i="7"/>
  <c r="H21" i="8" s="1"/>
  <c r="AV11" i="7"/>
  <c r="AV12" i="7"/>
  <c r="AV13" i="7"/>
  <c r="K21" i="8" s="1"/>
  <c r="AV14" i="7"/>
  <c r="L21" i="8" s="1"/>
  <c r="AV15" i="7"/>
  <c r="AV16" i="7"/>
  <c r="AV17" i="7"/>
  <c r="O21" i="8" s="1"/>
  <c r="AV18" i="7"/>
  <c r="P21" i="8" s="1"/>
  <c r="AV19" i="7"/>
  <c r="AV20" i="7"/>
  <c r="AV21" i="7"/>
  <c r="S21" i="8" s="1"/>
  <c r="AV22" i="7"/>
  <c r="AJ21" i="8"/>
  <c r="AI21" i="8"/>
  <c r="AH21" i="8"/>
  <c r="AG21" i="8"/>
  <c r="AF21" i="8"/>
  <c r="AE21" i="8"/>
  <c r="AD21" i="8"/>
  <c r="AC21" i="8"/>
  <c r="AB21" i="8"/>
  <c r="AA21" i="8"/>
  <c r="Z21" i="8"/>
  <c r="Y21" i="8"/>
  <c r="X21" i="8"/>
  <c r="W21" i="8"/>
  <c r="V21" i="8"/>
  <c r="U21" i="8"/>
  <c r="T21" i="8"/>
  <c r="R21" i="8"/>
  <c r="Q21" i="8"/>
  <c r="N21" i="8"/>
  <c r="M21" i="8"/>
  <c r="J21" i="8"/>
  <c r="I21" i="8"/>
  <c r="F21" i="8"/>
  <c r="E21" i="8"/>
  <c r="C21" i="8"/>
  <c r="AJ20" i="8"/>
  <c r="AI20" i="8"/>
  <c r="AH20" i="8"/>
  <c r="AG20" i="8"/>
  <c r="AF20" i="8"/>
  <c r="AE20" i="8"/>
  <c r="AD20" i="8"/>
  <c r="AC20" i="8"/>
  <c r="AB20" i="8"/>
  <c r="AA20" i="8"/>
  <c r="Z20" i="8"/>
  <c r="Y20" i="8"/>
  <c r="X20" i="8"/>
  <c r="W20" i="8"/>
  <c r="V20" i="8"/>
  <c r="U20" i="8"/>
  <c r="T20" i="8"/>
  <c r="S20" i="8"/>
  <c r="R20" i="8"/>
  <c r="Q20" i="8"/>
  <c r="P20" i="8"/>
  <c r="O20" i="8"/>
  <c r="N20" i="8"/>
  <c r="M20" i="8"/>
  <c r="L20" i="8"/>
  <c r="C39" i="8" s="1"/>
  <c r="K20" i="8"/>
  <c r="J20" i="8"/>
  <c r="I20" i="8"/>
  <c r="H20" i="8"/>
  <c r="G20" i="8"/>
  <c r="F20" i="8"/>
  <c r="E20" i="8"/>
  <c r="D20" i="8"/>
  <c r="C20" i="8"/>
  <c r="AJ19" i="8"/>
  <c r="AI19" i="8"/>
  <c r="AH19" i="8"/>
  <c r="AG19" i="8"/>
  <c r="AF19" i="8"/>
  <c r="AE19" i="8"/>
  <c r="AD19" i="8"/>
  <c r="AC19" i="8"/>
  <c r="AB19" i="8"/>
  <c r="AA19" i="8"/>
  <c r="Z19" i="8"/>
  <c r="Y19" i="8"/>
  <c r="X19" i="8"/>
  <c r="W19" i="8"/>
  <c r="V19" i="8"/>
  <c r="U19" i="8"/>
  <c r="T19" i="8"/>
  <c r="S19" i="8"/>
  <c r="R19" i="8"/>
  <c r="Q19" i="8"/>
  <c r="P19" i="8"/>
  <c r="O19" i="8"/>
  <c r="N19" i="8"/>
  <c r="M19" i="8"/>
  <c r="L19" i="8"/>
  <c r="K19" i="8"/>
  <c r="J19" i="8"/>
  <c r="I19" i="8"/>
  <c r="H19" i="8"/>
  <c r="G19" i="8"/>
  <c r="F19" i="8"/>
  <c r="E19" i="8"/>
  <c r="D19" i="8"/>
  <c r="C19" i="8"/>
  <c r="AG18" i="8"/>
  <c r="AF18" i="8"/>
  <c r="AE18" i="8"/>
  <c r="AJ18" i="8"/>
  <c r="AI18" i="8"/>
  <c r="AH18" i="8"/>
  <c r="AD18" i="8"/>
  <c r="AC18" i="8"/>
  <c r="AB18" i="8"/>
  <c r="AA18" i="8"/>
  <c r="Z18" i="8"/>
  <c r="Y18" i="8"/>
  <c r="X18" i="8"/>
  <c r="W18" i="8"/>
  <c r="V18" i="8"/>
  <c r="U18" i="8"/>
  <c r="T18" i="8"/>
  <c r="S18" i="8"/>
  <c r="R18" i="8"/>
  <c r="Q18" i="8"/>
  <c r="P18" i="8"/>
  <c r="O18" i="8"/>
  <c r="N18" i="8"/>
  <c r="M18" i="8"/>
  <c r="L18" i="8"/>
  <c r="K18" i="8"/>
  <c r="J18" i="8"/>
  <c r="I18" i="8"/>
  <c r="H18" i="8"/>
  <c r="G18" i="8"/>
  <c r="F18" i="8"/>
  <c r="E18" i="8"/>
  <c r="D18" i="8"/>
  <c r="C18" i="8"/>
  <c r="W17" i="8"/>
  <c r="V17" i="8"/>
  <c r="U17" i="8"/>
  <c r="T17" i="8"/>
  <c r="AJ17" i="8"/>
  <c r="AI17" i="8"/>
  <c r="AH17" i="8"/>
  <c r="AG17" i="8"/>
  <c r="AF17" i="8"/>
  <c r="AE17" i="8"/>
  <c r="AD17" i="8"/>
  <c r="AC17" i="8"/>
  <c r="AB17" i="8"/>
  <c r="AA17" i="8"/>
  <c r="Z17" i="8"/>
  <c r="Y17" i="8"/>
  <c r="X17" i="8"/>
  <c r="S17" i="8"/>
  <c r="R17" i="8"/>
  <c r="Q17" i="8"/>
  <c r="P17" i="8"/>
  <c r="O17" i="8"/>
  <c r="N17" i="8"/>
  <c r="M17" i="8"/>
  <c r="L17" i="8"/>
  <c r="K17" i="8"/>
  <c r="J17" i="8"/>
  <c r="I17" i="8"/>
  <c r="H17" i="8"/>
  <c r="G17" i="8"/>
  <c r="F17" i="8"/>
  <c r="E17" i="8"/>
  <c r="D17" i="8"/>
  <c r="C17" i="8"/>
  <c r="C36" i="8"/>
  <c r="AJ16" i="8"/>
  <c r="AI16" i="8"/>
  <c r="AH16" i="8"/>
  <c r="AG16" i="8"/>
  <c r="AF16" i="8"/>
  <c r="AE16" i="8"/>
  <c r="AD16" i="8"/>
  <c r="AC16" i="8"/>
  <c r="AB16" i="8"/>
  <c r="AA16" i="8"/>
  <c r="Z16" i="8"/>
  <c r="Y16" i="8"/>
  <c r="X16" i="8"/>
  <c r="W16" i="8"/>
  <c r="V16" i="8"/>
  <c r="U16" i="8"/>
  <c r="T16" i="8"/>
  <c r="S16" i="8"/>
  <c r="R16" i="8"/>
  <c r="Q16" i="8"/>
  <c r="P16" i="8"/>
  <c r="O16" i="8"/>
  <c r="N16" i="8"/>
  <c r="M16" i="8"/>
  <c r="L16" i="8"/>
  <c r="K16" i="8"/>
  <c r="J16" i="8"/>
  <c r="I16" i="8"/>
  <c r="H16" i="8"/>
  <c r="G16" i="8"/>
  <c r="F16" i="8"/>
  <c r="E16" i="8"/>
  <c r="D16" i="8"/>
  <c r="C16" i="8"/>
  <c r="D35" i="8"/>
  <c r="C35" i="8"/>
  <c r="AJ15" i="8"/>
  <c r="AI15" i="8"/>
  <c r="AH15" i="8"/>
  <c r="AG15" i="8"/>
  <c r="AF15" i="8"/>
  <c r="AE15" i="8"/>
  <c r="AD15" i="8"/>
  <c r="AC15" i="8"/>
  <c r="AB15" i="8"/>
  <c r="AA15" i="8"/>
  <c r="Z15" i="8"/>
  <c r="Y15" i="8"/>
  <c r="X15" i="8"/>
  <c r="W15" i="8"/>
  <c r="V15" i="8"/>
  <c r="U15" i="8"/>
  <c r="T15" i="8"/>
  <c r="S15" i="8"/>
  <c r="R15" i="8"/>
  <c r="Q15" i="8"/>
  <c r="P15" i="8"/>
  <c r="O15" i="8"/>
  <c r="N15" i="8"/>
  <c r="M15" i="8"/>
  <c r="L15" i="8"/>
  <c r="K15" i="8"/>
  <c r="J15" i="8"/>
  <c r="I15" i="8"/>
  <c r="H15" i="8"/>
  <c r="G15" i="8"/>
  <c r="F15" i="8"/>
  <c r="E15" i="8"/>
  <c r="D15" i="8"/>
  <c r="C15" i="8"/>
  <c r="AJ14" i="8"/>
  <c r="AI14" i="8"/>
  <c r="AH14" i="8"/>
  <c r="AG14" i="8"/>
  <c r="AF14" i="8"/>
  <c r="AE14" i="8"/>
  <c r="AD14" i="8"/>
  <c r="AC14" i="8"/>
  <c r="AB14" i="8"/>
  <c r="AA14" i="8"/>
  <c r="Z14" i="8"/>
  <c r="Y14" i="8"/>
  <c r="X14" i="8"/>
  <c r="W14" i="8"/>
  <c r="V14" i="8"/>
  <c r="U14" i="8"/>
  <c r="T14" i="8"/>
  <c r="S14" i="8"/>
  <c r="R14" i="8"/>
  <c r="Q14" i="8"/>
  <c r="P14" i="8"/>
  <c r="O14" i="8"/>
  <c r="N14" i="8"/>
  <c r="M14" i="8"/>
  <c r="L14" i="8"/>
  <c r="K14" i="8"/>
  <c r="J14" i="8"/>
  <c r="I14" i="8"/>
  <c r="H14" i="8"/>
  <c r="G14" i="8"/>
  <c r="F14" i="8"/>
  <c r="E14" i="8"/>
  <c r="D14" i="8"/>
  <c r="C14" i="8"/>
  <c r="AJ13" i="8"/>
  <c r="AI13" i="8"/>
  <c r="AH13" i="8"/>
  <c r="AG13" i="8"/>
  <c r="AF13" i="8"/>
  <c r="AE13" i="8"/>
  <c r="AD13" i="8"/>
  <c r="AC13" i="8"/>
  <c r="AB13" i="8"/>
  <c r="AA13" i="8"/>
  <c r="Z13" i="8"/>
  <c r="Y13" i="8"/>
  <c r="X13" i="8"/>
  <c r="W13" i="8"/>
  <c r="V13" i="8"/>
  <c r="U13" i="8"/>
  <c r="T13" i="8"/>
  <c r="S13" i="8"/>
  <c r="R13" i="8"/>
  <c r="Q13" i="8"/>
  <c r="P13" i="8"/>
  <c r="O13" i="8"/>
  <c r="N13" i="8"/>
  <c r="M13" i="8"/>
  <c r="L13" i="8"/>
  <c r="K13" i="8"/>
  <c r="J13" i="8"/>
  <c r="I13" i="8"/>
  <c r="H13" i="8"/>
  <c r="G13" i="8"/>
  <c r="F13" i="8"/>
  <c r="E13" i="8"/>
  <c r="D13" i="8"/>
  <c r="C13" i="8"/>
  <c r="AJ12" i="8"/>
  <c r="AI12" i="8"/>
  <c r="AH12" i="8"/>
  <c r="AG12" i="8"/>
  <c r="AF12" i="8"/>
  <c r="AE12" i="8"/>
  <c r="AD12" i="8"/>
  <c r="AC12" i="8"/>
  <c r="AB12" i="8"/>
  <c r="AA12" i="8"/>
  <c r="Z12" i="8"/>
  <c r="Y12" i="8"/>
  <c r="X12" i="8"/>
  <c r="W12" i="8"/>
  <c r="V12" i="8"/>
  <c r="U12" i="8"/>
  <c r="T12" i="8"/>
  <c r="S12" i="8"/>
  <c r="R12" i="8"/>
  <c r="Q12" i="8"/>
  <c r="P12" i="8"/>
  <c r="O12" i="8"/>
  <c r="N12" i="8"/>
  <c r="M12" i="8"/>
  <c r="L12" i="8"/>
  <c r="K12" i="8"/>
  <c r="J12" i="8"/>
  <c r="I12" i="8"/>
  <c r="H12" i="8"/>
  <c r="G12" i="8"/>
  <c r="F12" i="8"/>
  <c r="E12" i="8"/>
  <c r="D12" i="8"/>
  <c r="C12" i="8"/>
  <c r="C31" i="8"/>
  <c r="AJ11" i="8"/>
  <c r="AI11" i="8"/>
  <c r="AH11" i="8"/>
  <c r="AG11" i="8"/>
  <c r="AF11" i="8"/>
  <c r="AE11" i="8"/>
  <c r="AD11" i="8"/>
  <c r="AC11" i="8"/>
  <c r="AB11" i="8"/>
  <c r="AA11" i="8"/>
  <c r="Z11" i="8"/>
  <c r="Y11" i="8"/>
  <c r="X11" i="8"/>
  <c r="W11" i="8"/>
  <c r="V11" i="8"/>
  <c r="U11" i="8"/>
  <c r="T11" i="8"/>
  <c r="S11" i="8"/>
  <c r="R11" i="8"/>
  <c r="Q11" i="8"/>
  <c r="P11" i="8"/>
  <c r="O11" i="8"/>
  <c r="N11" i="8"/>
  <c r="M11" i="8"/>
  <c r="L11" i="8"/>
  <c r="K11" i="8"/>
  <c r="J11" i="8"/>
  <c r="I11" i="8"/>
  <c r="H11" i="8"/>
  <c r="G11" i="8"/>
  <c r="F11" i="8"/>
  <c r="E11" i="8"/>
  <c r="D11" i="8"/>
  <c r="C11" i="8"/>
  <c r="D31" i="8"/>
  <c r="D34" i="8"/>
  <c r="D29" i="8"/>
  <c r="C29" i="8"/>
  <c r="E29" i="8" s="1"/>
  <c r="E28" i="8"/>
  <c r="D28" i="8"/>
  <c r="C28" i="8"/>
  <c r="D27" i="8"/>
  <c r="E27" i="8" s="1"/>
  <c r="C27" i="8"/>
  <c r="C26" i="8"/>
  <c r="D26" i="8"/>
  <c r="AJ10" i="8"/>
  <c r="AI10" i="8"/>
  <c r="AH10" i="8"/>
  <c r="AG10" i="8"/>
  <c r="AF10" i="8"/>
  <c r="AE10" i="8"/>
  <c r="AD10" i="8"/>
  <c r="AC10" i="8"/>
  <c r="AB10" i="8"/>
  <c r="AA10" i="8"/>
  <c r="Z10" i="8"/>
  <c r="Y10" i="8"/>
  <c r="X10" i="8"/>
  <c r="W10" i="8"/>
  <c r="V10" i="8"/>
  <c r="U10" i="8"/>
  <c r="T10" i="8"/>
  <c r="S10" i="8"/>
  <c r="R10" i="8"/>
  <c r="Q10" i="8"/>
  <c r="P10" i="8"/>
  <c r="O10" i="8"/>
  <c r="N10" i="8"/>
  <c r="M10" i="8"/>
  <c r="L10" i="8"/>
  <c r="K10" i="8"/>
  <c r="J10" i="8"/>
  <c r="I10" i="8"/>
  <c r="H10" i="8"/>
  <c r="G10" i="8"/>
  <c r="AY45" i="7"/>
  <c r="AY8" i="7" s="1"/>
  <c r="AX45" i="7"/>
  <c r="AX8" i="7" s="1"/>
  <c r="AZ44" i="7"/>
  <c r="AZ43" i="7"/>
  <c r="AZ42" i="7"/>
  <c r="AZ41" i="7"/>
  <c r="AZ40" i="7"/>
  <c r="AZ39" i="7"/>
  <c r="AZ38" i="7"/>
  <c r="AZ37" i="7"/>
  <c r="AZ36" i="7"/>
  <c r="AZ35" i="7"/>
  <c r="AZ34" i="7"/>
  <c r="AZ33" i="7"/>
  <c r="AZ32" i="7"/>
  <c r="AZ31" i="7"/>
  <c r="AZ30" i="7"/>
  <c r="AZ29" i="7"/>
  <c r="AZ28" i="7"/>
  <c r="AV45" i="7"/>
  <c r="AV5" i="7" s="1"/>
  <c r="AU45" i="7"/>
  <c r="AU7" i="7" s="1"/>
  <c r="AW44" i="7"/>
  <c r="AW43" i="7"/>
  <c r="AW42" i="7"/>
  <c r="AW41" i="7"/>
  <c r="AW40" i="7"/>
  <c r="AW39" i="7"/>
  <c r="AW38" i="7"/>
  <c r="AW37" i="7"/>
  <c r="AW36" i="7"/>
  <c r="AW35" i="7"/>
  <c r="AW34" i="7"/>
  <c r="AW33" i="7"/>
  <c r="AW32" i="7"/>
  <c r="AW31" i="7"/>
  <c r="AW30" i="7"/>
  <c r="AW29" i="7"/>
  <c r="AW28" i="7"/>
  <c r="AS45" i="7"/>
  <c r="AS9" i="7" s="1"/>
  <c r="AR45" i="7"/>
  <c r="AR7" i="7" s="1"/>
  <c r="AT44" i="7"/>
  <c r="AT43" i="7"/>
  <c r="AT42" i="7"/>
  <c r="AT41" i="7"/>
  <c r="AT40" i="7"/>
  <c r="AT39" i="7"/>
  <c r="AT38" i="7"/>
  <c r="AT37" i="7"/>
  <c r="AT36" i="7"/>
  <c r="AT35" i="7"/>
  <c r="AT34" i="7"/>
  <c r="AT33" i="7"/>
  <c r="AT32" i="7"/>
  <c r="AT31" i="7"/>
  <c r="AT30" i="7"/>
  <c r="AT29" i="7"/>
  <c r="AT28" i="7"/>
  <c r="AP45" i="7"/>
  <c r="AP5" i="7" s="1"/>
  <c r="AO45" i="7"/>
  <c r="AO16" i="7" s="1"/>
  <c r="AQ44" i="7"/>
  <c r="AQ43" i="7"/>
  <c r="AQ42" i="7"/>
  <c r="AQ41" i="7"/>
  <c r="AQ40" i="7"/>
  <c r="AQ39" i="7"/>
  <c r="AQ38" i="7"/>
  <c r="AQ37" i="7"/>
  <c r="AQ36" i="7"/>
  <c r="AQ35" i="7"/>
  <c r="AQ34" i="7"/>
  <c r="AQ33" i="7"/>
  <c r="AQ32" i="7"/>
  <c r="AQ31" i="7"/>
  <c r="AQ30" i="7"/>
  <c r="AQ29" i="7"/>
  <c r="AQ28" i="7"/>
  <c r="AM45" i="7"/>
  <c r="AM6" i="7" s="1"/>
  <c r="AL45" i="7"/>
  <c r="AL5" i="7" s="1"/>
  <c r="AN44" i="7"/>
  <c r="AN43" i="7"/>
  <c r="AN42" i="7"/>
  <c r="AN41" i="7"/>
  <c r="AN40" i="7"/>
  <c r="AN39" i="7"/>
  <c r="AN38" i="7"/>
  <c r="AN37" i="7"/>
  <c r="AN36" i="7"/>
  <c r="AN35" i="7"/>
  <c r="AN34" i="7"/>
  <c r="AN33" i="7"/>
  <c r="AN32" i="7"/>
  <c r="AN31" i="7"/>
  <c r="AN30" i="7"/>
  <c r="AN29" i="7"/>
  <c r="AN28" i="7"/>
  <c r="AJ45" i="7"/>
  <c r="AJ6" i="7" s="1"/>
  <c r="AI45" i="7"/>
  <c r="AI14" i="7" s="1"/>
  <c r="AK44" i="7"/>
  <c r="AK43" i="7"/>
  <c r="AK42" i="7"/>
  <c r="AK41" i="7"/>
  <c r="AK40" i="7"/>
  <c r="AK39" i="7"/>
  <c r="AK38" i="7"/>
  <c r="AK37" i="7"/>
  <c r="AK36" i="7"/>
  <c r="AK35" i="7"/>
  <c r="AK34" i="7"/>
  <c r="AK33" i="7"/>
  <c r="AK32" i="7"/>
  <c r="AK31" i="7"/>
  <c r="AK30" i="7"/>
  <c r="AK29" i="7"/>
  <c r="AK28" i="7"/>
  <c r="AG45" i="7"/>
  <c r="AG5" i="7" s="1"/>
  <c r="AF45" i="7"/>
  <c r="AF5" i="7" s="1"/>
  <c r="AH44" i="7"/>
  <c r="AH43" i="7"/>
  <c r="AH42" i="7"/>
  <c r="AH41" i="7"/>
  <c r="AH40" i="7"/>
  <c r="AH39" i="7"/>
  <c r="AH38" i="7"/>
  <c r="AH37" i="7"/>
  <c r="AH36" i="7"/>
  <c r="AH35" i="7"/>
  <c r="AH34" i="7"/>
  <c r="AH33" i="7"/>
  <c r="AH32" i="7"/>
  <c r="AH31" i="7"/>
  <c r="AH30" i="7"/>
  <c r="AH29" i="7"/>
  <c r="AH28" i="7"/>
  <c r="AD45" i="7"/>
  <c r="AD6" i="7" s="1"/>
  <c r="AC45" i="7"/>
  <c r="AC5" i="7" s="1"/>
  <c r="AE44" i="7"/>
  <c r="AE43" i="7"/>
  <c r="AE42" i="7"/>
  <c r="AE41" i="7"/>
  <c r="AE40" i="7"/>
  <c r="AE39" i="7"/>
  <c r="AE38" i="7"/>
  <c r="AE37" i="7"/>
  <c r="AE36" i="7"/>
  <c r="AE35" i="7"/>
  <c r="AE34" i="7"/>
  <c r="AE33" i="7"/>
  <c r="AE32" i="7"/>
  <c r="AE31" i="7"/>
  <c r="AE30" i="7"/>
  <c r="AE29" i="7"/>
  <c r="AE28" i="7"/>
  <c r="AA45" i="7"/>
  <c r="AA7" i="7" s="1"/>
  <c r="Z45" i="7"/>
  <c r="Z8" i="7" s="1"/>
  <c r="AB44" i="7"/>
  <c r="AB43" i="7"/>
  <c r="AB42" i="7"/>
  <c r="AB41" i="7"/>
  <c r="AB40" i="7"/>
  <c r="AB39" i="7"/>
  <c r="AB38" i="7"/>
  <c r="AB37" i="7"/>
  <c r="AB36" i="7"/>
  <c r="AB35" i="7"/>
  <c r="AB34" i="7"/>
  <c r="AB33" i="7"/>
  <c r="AB32" i="7"/>
  <c r="AB31" i="7"/>
  <c r="AB30" i="7"/>
  <c r="AB29" i="7"/>
  <c r="AB28" i="7"/>
  <c r="X45" i="7"/>
  <c r="X15" i="7" s="1"/>
  <c r="W45" i="7"/>
  <c r="W6" i="7" s="1"/>
  <c r="Y44" i="7"/>
  <c r="Y43" i="7"/>
  <c r="Y42" i="7"/>
  <c r="Y41" i="7"/>
  <c r="Y40" i="7"/>
  <c r="Y39" i="7"/>
  <c r="Y38" i="7"/>
  <c r="Y37" i="7"/>
  <c r="Y36" i="7"/>
  <c r="Y35" i="7"/>
  <c r="Y34" i="7"/>
  <c r="Y33" i="7"/>
  <c r="Y32" i="7"/>
  <c r="Y31" i="7"/>
  <c r="Y30" i="7"/>
  <c r="Y29" i="7"/>
  <c r="Y28" i="7"/>
  <c r="F10" i="8"/>
  <c r="E10" i="8"/>
  <c r="D10" i="8"/>
  <c r="C10" i="8"/>
  <c r="U45" i="7"/>
  <c r="U5" i="7" s="1"/>
  <c r="T45" i="7"/>
  <c r="T7" i="7" s="1"/>
  <c r="V44" i="7"/>
  <c r="V43" i="7"/>
  <c r="V42" i="7"/>
  <c r="V41" i="7"/>
  <c r="V40" i="7"/>
  <c r="V39" i="7"/>
  <c r="V38" i="7"/>
  <c r="V37" i="7"/>
  <c r="V36" i="7"/>
  <c r="V35" i="7"/>
  <c r="V34" i="7"/>
  <c r="V33" i="7"/>
  <c r="V32" i="7"/>
  <c r="V31" i="7"/>
  <c r="V30" i="7"/>
  <c r="V29" i="7"/>
  <c r="V28" i="7"/>
  <c r="R45" i="7"/>
  <c r="R7" i="7" s="1"/>
  <c r="Q45" i="7"/>
  <c r="Q11" i="7" s="1"/>
  <c r="S44" i="7"/>
  <c r="S43" i="7"/>
  <c r="S42" i="7"/>
  <c r="S41" i="7"/>
  <c r="S40" i="7"/>
  <c r="S39" i="7"/>
  <c r="S38" i="7"/>
  <c r="S37" i="7"/>
  <c r="S36" i="7"/>
  <c r="S35" i="7"/>
  <c r="S34" i="7"/>
  <c r="S33" i="7"/>
  <c r="S32" i="7"/>
  <c r="S31" i="7"/>
  <c r="S30" i="7"/>
  <c r="S29" i="7"/>
  <c r="S28" i="7"/>
  <c r="T27" i="5"/>
  <c r="T26" i="5"/>
  <c r="O45" i="7"/>
  <c r="O5" i="7" s="1"/>
  <c r="N45" i="7"/>
  <c r="N12" i="7" s="1"/>
  <c r="P44" i="7"/>
  <c r="P43" i="7"/>
  <c r="P42" i="7"/>
  <c r="P41" i="7"/>
  <c r="P40" i="7"/>
  <c r="P39" i="7"/>
  <c r="P38" i="7"/>
  <c r="P37" i="7"/>
  <c r="P36" i="7"/>
  <c r="P35" i="7"/>
  <c r="P34" i="7"/>
  <c r="P33" i="7"/>
  <c r="P32" i="7"/>
  <c r="P31" i="7"/>
  <c r="P30" i="7"/>
  <c r="P29" i="7"/>
  <c r="P28" i="7"/>
  <c r="L45" i="7"/>
  <c r="L5" i="7" s="1"/>
  <c r="C9" i="8" s="1"/>
  <c r="K45" i="7"/>
  <c r="K5" i="7" s="1"/>
  <c r="T9" i="8" s="1"/>
  <c r="M44" i="7"/>
  <c r="M43" i="7"/>
  <c r="M42" i="7"/>
  <c r="M41" i="7"/>
  <c r="M40" i="7"/>
  <c r="M39" i="7"/>
  <c r="M38" i="7"/>
  <c r="M37" i="7"/>
  <c r="M36" i="7"/>
  <c r="M35" i="7"/>
  <c r="M34" i="7"/>
  <c r="M33" i="7"/>
  <c r="M32" i="7"/>
  <c r="M31" i="7"/>
  <c r="M30" i="7"/>
  <c r="M29" i="7"/>
  <c r="M28" i="7"/>
  <c r="AJ8" i="8"/>
  <c r="AK26" i="5" s="1"/>
  <c r="AI8" i="8"/>
  <c r="AH8" i="8"/>
  <c r="AG8" i="8"/>
  <c r="AF8" i="8"/>
  <c r="AE8" i="8"/>
  <c r="AD8" i="8"/>
  <c r="AC8" i="8"/>
  <c r="AB8" i="8"/>
  <c r="AA8" i="8"/>
  <c r="Z8" i="8"/>
  <c r="Y8" i="8"/>
  <c r="X8" i="8"/>
  <c r="W8" i="8"/>
  <c r="V8" i="8"/>
  <c r="U8" i="8"/>
  <c r="T8" i="8"/>
  <c r="S8" i="8"/>
  <c r="T24" i="5" s="1"/>
  <c r="R8" i="8"/>
  <c r="Q8" i="8"/>
  <c r="P8" i="8"/>
  <c r="O8" i="8"/>
  <c r="N8" i="8"/>
  <c r="M8" i="8"/>
  <c r="L8" i="8"/>
  <c r="K8" i="8"/>
  <c r="J8" i="8"/>
  <c r="I8" i="8"/>
  <c r="H8" i="8"/>
  <c r="G8" i="8"/>
  <c r="F8" i="8"/>
  <c r="E8" i="8"/>
  <c r="D8" i="8"/>
  <c r="C8" i="8"/>
  <c r="X5" i="7"/>
  <c r="AA5" i="7"/>
  <c r="AD5" i="7"/>
  <c r="AJ5" i="7"/>
  <c r="AO5" i="7"/>
  <c r="AR5" i="7"/>
  <c r="AU5" i="7"/>
  <c r="AY5" i="7"/>
  <c r="K6" i="7"/>
  <c r="U9" i="8" s="1"/>
  <c r="AA6" i="7"/>
  <c r="AC6" i="7"/>
  <c r="AF6" i="7"/>
  <c r="AR6" i="7"/>
  <c r="AU6" i="7"/>
  <c r="AY6" i="7"/>
  <c r="N7" i="7"/>
  <c r="Q7" i="7"/>
  <c r="Z7" i="7"/>
  <c r="AF7" i="7"/>
  <c r="AG7" i="7"/>
  <c r="AJ7" i="7"/>
  <c r="AL7" i="7"/>
  <c r="AP7" i="7"/>
  <c r="K8" i="7"/>
  <c r="W9" i="8" s="1"/>
  <c r="N8" i="7"/>
  <c r="AF8" i="7"/>
  <c r="AP8" i="7"/>
  <c r="AR8" i="7"/>
  <c r="AU8" i="7"/>
  <c r="O9" i="7"/>
  <c r="R9" i="7"/>
  <c r="AA9" i="7"/>
  <c r="AF9" i="7"/>
  <c r="AJ9" i="7"/>
  <c r="AM9" i="7"/>
  <c r="AO9" i="7"/>
  <c r="L10" i="7"/>
  <c r="H9" i="8" s="1"/>
  <c r="Q10" i="7"/>
  <c r="U10" i="7"/>
  <c r="Z10" i="7"/>
  <c r="AY10" i="7"/>
  <c r="L11" i="7"/>
  <c r="I9" i="8" s="1"/>
  <c r="AF11" i="7"/>
  <c r="AI11" i="7"/>
  <c r="AO11" i="7"/>
  <c r="AP11" i="7"/>
  <c r="AA12" i="7"/>
  <c r="AF12" i="7"/>
  <c r="AM12" i="7"/>
  <c r="AP12" i="7"/>
  <c r="AR12" i="7"/>
  <c r="AA13" i="7"/>
  <c r="AF13" i="7"/>
  <c r="AI13" i="7"/>
  <c r="AM13" i="7"/>
  <c r="AP13" i="7"/>
  <c r="AR13" i="7"/>
  <c r="N14" i="7"/>
  <c r="T14" i="7"/>
  <c r="AA14" i="7"/>
  <c r="AM14" i="7"/>
  <c r="AP14" i="7"/>
  <c r="AR14" i="7"/>
  <c r="R15" i="7"/>
  <c r="AA15" i="7"/>
  <c r="AF15" i="7"/>
  <c r="AJ15" i="7"/>
  <c r="AP15" i="7"/>
  <c r="AR15" i="7"/>
  <c r="AS15" i="7"/>
  <c r="U16" i="7"/>
  <c r="AA16" i="7"/>
  <c r="AJ16" i="7"/>
  <c r="AP16" i="7"/>
  <c r="AU16" i="7"/>
  <c r="R17" i="7"/>
  <c r="U17" i="7"/>
  <c r="X17" i="7"/>
  <c r="AF17" i="7"/>
  <c r="AP17" i="7"/>
  <c r="AS17" i="7"/>
  <c r="AY17" i="7"/>
  <c r="K18" i="7"/>
  <c r="AG9" i="8" s="1"/>
  <c r="U18" i="7"/>
  <c r="W18" i="7"/>
  <c r="AA18" i="7"/>
  <c r="AG18" i="7"/>
  <c r="AJ18" i="7"/>
  <c r="AM18" i="7"/>
  <c r="AO18" i="7"/>
  <c r="AS18" i="7"/>
  <c r="AU18" i="7"/>
  <c r="AY18" i="7"/>
  <c r="N19" i="7"/>
  <c r="U19" i="7"/>
  <c r="Z19" i="7"/>
  <c r="AP19" i="7"/>
  <c r="AA20" i="7"/>
  <c r="AJ20" i="7"/>
  <c r="AP20" i="7"/>
  <c r="AX20" i="7"/>
  <c r="AY20" i="7"/>
  <c r="AA21" i="7"/>
  <c r="AJ21" i="7"/>
  <c r="AP21" i="7"/>
  <c r="K22" i="7"/>
  <c r="AA22" i="7"/>
  <c r="AJ22" i="7"/>
  <c r="AP22" i="7"/>
  <c r="H5" i="7"/>
  <c r="J22" i="7"/>
  <c r="I22" i="7"/>
  <c r="H22" i="7"/>
  <c r="J21" i="7"/>
  <c r="I21" i="7"/>
  <c r="H21" i="7"/>
  <c r="J20" i="7"/>
  <c r="I20" i="7"/>
  <c r="H20" i="7"/>
  <c r="J19" i="7"/>
  <c r="I19" i="7"/>
  <c r="H19" i="7"/>
  <c r="J18" i="7"/>
  <c r="I18" i="7"/>
  <c r="H18" i="7"/>
  <c r="J17" i="7"/>
  <c r="I17" i="7"/>
  <c r="H17" i="7"/>
  <c r="J16" i="7"/>
  <c r="I16" i="7"/>
  <c r="H16" i="7"/>
  <c r="J15" i="7"/>
  <c r="I15" i="7"/>
  <c r="H15" i="7"/>
  <c r="J14" i="7"/>
  <c r="I14" i="7"/>
  <c r="H14" i="7"/>
  <c r="J13" i="7"/>
  <c r="I13" i="7"/>
  <c r="H13" i="7"/>
  <c r="J12" i="7"/>
  <c r="I12" i="7"/>
  <c r="H12" i="7"/>
  <c r="J11" i="7"/>
  <c r="I11" i="7"/>
  <c r="H11" i="7"/>
  <c r="J10" i="7"/>
  <c r="I10" i="7"/>
  <c r="H10" i="7"/>
  <c r="J9" i="7"/>
  <c r="I9" i="7"/>
  <c r="H9" i="7"/>
  <c r="J8" i="7"/>
  <c r="I8" i="7"/>
  <c r="H8" i="7"/>
  <c r="J7" i="7"/>
  <c r="I7" i="7"/>
  <c r="H7" i="7"/>
  <c r="J6" i="7"/>
  <c r="I6" i="7"/>
  <c r="H6" i="7"/>
  <c r="J5" i="7"/>
  <c r="I5" i="7"/>
  <c r="J44" i="7"/>
  <c r="J43" i="7"/>
  <c r="J42" i="7"/>
  <c r="J41" i="7"/>
  <c r="J40" i="7"/>
  <c r="J39" i="7"/>
  <c r="J38" i="7"/>
  <c r="J37" i="7"/>
  <c r="J36" i="7"/>
  <c r="J35" i="7"/>
  <c r="J34" i="7"/>
  <c r="J33" i="7"/>
  <c r="J32" i="7"/>
  <c r="J31" i="7"/>
  <c r="J30" i="7"/>
  <c r="J29" i="7"/>
  <c r="J45" i="7" s="1"/>
  <c r="J28" i="7"/>
  <c r="I45" i="7"/>
  <c r="H45" i="7"/>
  <c r="AK20" i="5"/>
  <c r="AK19" i="5"/>
  <c r="AK16" i="5"/>
  <c r="T20" i="5"/>
  <c r="T19" i="5"/>
  <c r="T16" i="5"/>
  <c r="G22" i="7"/>
  <c r="F22" i="7"/>
  <c r="E22" i="7"/>
  <c r="G21" i="7"/>
  <c r="F21" i="7"/>
  <c r="E21" i="7"/>
  <c r="G20" i="7"/>
  <c r="F20" i="7"/>
  <c r="E20" i="7"/>
  <c r="AI7" i="8" s="1"/>
  <c r="G19" i="7"/>
  <c r="F19" i="7"/>
  <c r="E19" i="7"/>
  <c r="G18" i="7"/>
  <c r="F18" i="7"/>
  <c r="E18" i="7"/>
  <c r="AG7" i="8" s="1"/>
  <c r="G17" i="7"/>
  <c r="F17" i="7"/>
  <c r="E17" i="7"/>
  <c r="G16" i="7"/>
  <c r="F16" i="7"/>
  <c r="E16" i="7"/>
  <c r="AE7" i="8" s="1"/>
  <c r="G15" i="7"/>
  <c r="F15" i="7"/>
  <c r="E15" i="7"/>
  <c r="G14" i="7"/>
  <c r="F14" i="7"/>
  <c r="E14" i="7"/>
  <c r="AC7" i="8" s="1"/>
  <c r="G13" i="7"/>
  <c r="F13" i="7"/>
  <c r="E13" i="7"/>
  <c r="G12" i="7"/>
  <c r="F12" i="7"/>
  <c r="E12" i="7"/>
  <c r="AA7" i="8" s="1"/>
  <c r="G11" i="7"/>
  <c r="F11" i="7"/>
  <c r="E11" i="7"/>
  <c r="G10" i="7"/>
  <c r="F10" i="7"/>
  <c r="E10" i="7"/>
  <c r="Y7" i="8" s="1"/>
  <c r="G9" i="7"/>
  <c r="F9" i="7"/>
  <c r="E9" i="7"/>
  <c r="G8" i="7"/>
  <c r="F8" i="7"/>
  <c r="E8" i="7"/>
  <c r="W7" i="8" s="1"/>
  <c r="G7" i="7"/>
  <c r="F7" i="7"/>
  <c r="E7" i="7"/>
  <c r="G6" i="7"/>
  <c r="F6" i="7"/>
  <c r="E6" i="7"/>
  <c r="U7" i="8" s="1"/>
  <c r="G5" i="7"/>
  <c r="F5" i="7"/>
  <c r="E5" i="7"/>
  <c r="T7" i="8" s="1"/>
  <c r="G29" i="7"/>
  <c r="G30" i="7"/>
  <c r="G31" i="7"/>
  <c r="G32" i="7"/>
  <c r="G33" i="7"/>
  <c r="G34" i="7"/>
  <c r="G35" i="7"/>
  <c r="G36" i="7"/>
  <c r="G37" i="7"/>
  <c r="G38" i="7"/>
  <c r="G39" i="7"/>
  <c r="G40" i="7"/>
  <c r="G41" i="7"/>
  <c r="G42" i="7"/>
  <c r="G43" i="7"/>
  <c r="G44" i="7"/>
  <c r="G28" i="7"/>
  <c r="F45" i="7"/>
  <c r="E45" i="7"/>
  <c r="G45" i="7"/>
  <c r="AJ7" i="8"/>
  <c r="AK21" i="5" s="1"/>
  <c r="AH7" i="8"/>
  <c r="AF7" i="8"/>
  <c r="AD7" i="8"/>
  <c r="AB7" i="8"/>
  <c r="Z7" i="8"/>
  <c r="X7" i="8"/>
  <c r="V7" i="8"/>
  <c r="S7" i="8"/>
  <c r="T21" i="5" s="1"/>
  <c r="R7" i="8"/>
  <c r="Q7" i="8"/>
  <c r="P7" i="8"/>
  <c r="O7" i="8"/>
  <c r="N7" i="8"/>
  <c r="M7" i="8"/>
  <c r="L7" i="8"/>
  <c r="K7" i="8"/>
  <c r="J7" i="8"/>
  <c r="I7" i="8"/>
  <c r="H7" i="8"/>
  <c r="G7" i="8"/>
  <c r="F7" i="8"/>
  <c r="E7" i="8"/>
  <c r="D7" i="8"/>
  <c r="C7" i="8"/>
  <c r="AL7" i="5"/>
  <c r="AL8" i="5"/>
  <c r="AL9" i="5"/>
  <c r="AL10" i="5"/>
  <c r="AL11" i="5"/>
  <c r="AL12" i="5"/>
  <c r="AL13" i="5"/>
  <c r="AL14" i="5"/>
  <c r="AK15" i="5"/>
  <c r="AK14" i="5"/>
  <c r="AJ14" i="5"/>
  <c r="AI14" i="5"/>
  <c r="AH14" i="5"/>
  <c r="AG14" i="5"/>
  <c r="AF14" i="5"/>
  <c r="AE14" i="5"/>
  <c r="AD14" i="5"/>
  <c r="AC14" i="5"/>
  <c r="AB14" i="5"/>
  <c r="AA14" i="5"/>
  <c r="Z14" i="5"/>
  <c r="Y14" i="5"/>
  <c r="X14" i="5"/>
  <c r="W14" i="5"/>
  <c r="V14" i="5"/>
  <c r="U14" i="5"/>
  <c r="AK13" i="5"/>
  <c r="AJ13" i="5"/>
  <c r="AI13" i="5"/>
  <c r="AH13" i="5"/>
  <c r="AG13" i="5"/>
  <c r="AF13" i="5"/>
  <c r="AE13" i="5"/>
  <c r="AD13" i="5"/>
  <c r="AC13" i="5"/>
  <c r="AB13" i="5"/>
  <c r="AA13" i="5"/>
  <c r="Z13" i="5"/>
  <c r="Y13" i="5"/>
  <c r="X13" i="5"/>
  <c r="W13" i="5"/>
  <c r="V13" i="5"/>
  <c r="U13" i="5"/>
  <c r="AK12" i="5"/>
  <c r="AJ12" i="5"/>
  <c r="AI12" i="5"/>
  <c r="AH12" i="5"/>
  <c r="AG12" i="5"/>
  <c r="AF12" i="5"/>
  <c r="AE12" i="5"/>
  <c r="AD12" i="5"/>
  <c r="AC12" i="5"/>
  <c r="AB12" i="5"/>
  <c r="AA12" i="5"/>
  <c r="Z12" i="5"/>
  <c r="Y12" i="5"/>
  <c r="X12" i="5"/>
  <c r="W12" i="5"/>
  <c r="V12" i="5"/>
  <c r="U12" i="5"/>
  <c r="AK11" i="5"/>
  <c r="AJ11" i="5"/>
  <c r="AI11" i="5"/>
  <c r="AH11" i="5"/>
  <c r="AG11" i="5"/>
  <c r="AF11" i="5"/>
  <c r="AE11" i="5"/>
  <c r="AD11" i="5"/>
  <c r="AC11" i="5"/>
  <c r="AB11" i="5"/>
  <c r="AA11" i="5"/>
  <c r="Z11" i="5"/>
  <c r="Y11" i="5"/>
  <c r="X11" i="5"/>
  <c r="W11" i="5"/>
  <c r="V11" i="5"/>
  <c r="U11" i="5"/>
  <c r="AK10" i="5"/>
  <c r="AJ10" i="5"/>
  <c r="AI10" i="5"/>
  <c r="AH10" i="5"/>
  <c r="AG10" i="5"/>
  <c r="AF10" i="5"/>
  <c r="AE10" i="5"/>
  <c r="AD10" i="5"/>
  <c r="AC10" i="5"/>
  <c r="AB10" i="5"/>
  <c r="AA10" i="5"/>
  <c r="Z10" i="5"/>
  <c r="Y10" i="5"/>
  <c r="X10" i="5"/>
  <c r="W10" i="5"/>
  <c r="V10" i="5"/>
  <c r="U10" i="5"/>
  <c r="AK9" i="5"/>
  <c r="AJ9" i="5"/>
  <c r="AI9" i="5"/>
  <c r="AH9" i="5"/>
  <c r="AG9" i="5"/>
  <c r="AF9" i="5"/>
  <c r="AE9" i="5"/>
  <c r="AD9" i="5"/>
  <c r="AC9" i="5"/>
  <c r="AB9" i="5"/>
  <c r="AA9" i="5"/>
  <c r="Z9" i="5"/>
  <c r="Y9" i="5"/>
  <c r="X9" i="5"/>
  <c r="W9" i="5"/>
  <c r="V9" i="5"/>
  <c r="U9" i="5"/>
  <c r="AK8" i="5"/>
  <c r="AJ8" i="5"/>
  <c r="AI8" i="5"/>
  <c r="AH8" i="5"/>
  <c r="AG8" i="5"/>
  <c r="AF8" i="5"/>
  <c r="AE8" i="5"/>
  <c r="AD8" i="5"/>
  <c r="AC8" i="5"/>
  <c r="AB8" i="5"/>
  <c r="AA8" i="5"/>
  <c r="Z8" i="5"/>
  <c r="Y8" i="5"/>
  <c r="X8" i="5"/>
  <c r="W8" i="5"/>
  <c r="V8" i="5"/>
  <c r="U8" i="5"/>
  <c r="AK7" i="5"/>
  <c r="AJ7" i="5"/>
  <c r="AI7" i="5"/>
  <c r="AH7" i="5"/>
  <c r="AG7" i="5"/>
  <c r="AF7" i="5"/>
  <c r="AE7" i="5"/>
  <c r="AD7" i="5"/>
  <c r="AC7" i="5"/>
  <c r="AB7" i="5"/>
  <c r="AA7" i="5"/>
  <c r="Z7" i="5"/>
  <c r="Y7" i="5"/>
  <c r="X7" i="5"/>
  <c r="W7" i="5"/>
  <c r="V7" i="5"/>
  <c r="U7" i="5"/>
  <c r="T15" i="5"/>
  <c r="T14" i="5"/>
  <c r="S14" i="5"/>
  <c r="R14" i="5"/>
  <c r="Q14" i="5"/>
  <c r="P14" i="5"/>
  <c r="O14" i="5"/>
  <c r="N14" i="5"/>
  <c r="M14" i="5"/>
  <c r="L14" i="5"/>
  <c r="K14" i="5"/>
  <c r="J14" i="5"/>
  <c r="I14" i="5"/>
  <c r="H14" i="5"/>
  <c r="G14" i="5"/>
  <c r="F14" i="5"/>
  <c r="E14" i="5"/>
  <c r="D14" i="5"/>
  <c r="T13" i="5"/>
  <c r="S13" i="5"/>
  <c r="R13" i="5"/>
  <c r="Q13" i="5"/>
  <c r="P13" i="5"/>
  <c r="O13" i="5"/>
  <c r="N13" i="5"/>
  <c r="M13" i="5"/>
  <c r="L13" i="5"/>
  <c r="K13" i="5"/>
  <c r="J13" i="5"/>
  <c r="I13" i="5"/>
  <c r="H13" i="5"/>
  <c r="G13" i="5"/>
  <c r="F13" i="5"/>
  <c r="E13" i="5"/>
  <c r="D13" i="5"/>
  <c r="T12" i="5"/>
  <c r="S12" i="5"/>
  <c r="R12" i="5"/>
  <c r="Q12" i="5"/>
  <c r="P12" i="5"/>
  <c r="O12" i="5"/>
  <c r="N12" i="5"/>
  <c r="M12" i="5"/>
  <c r="L12" i="5"/>
  <c r="K12" i="5"/>
  <c r="J12" i="5"/>
  <c r="I12" i="5"/>
  <c r="H12" i="5"/>
  <c r="G12" i="5"/>
  <c r="F12" i="5"/>
  <c r="E12" i="5"/>
  <c r="D12" i="5"/>
  <c r="T11" i="5"/>
  <c r="S11" i="5"/>
  <c r="R11" i="5"/>
  <c r="Q11" i="5"/>
  <c r="P11" i="5"/>
  <c r="O11" i="5"/>
  <c r="N11" i="5"/>
  <c r="M11" i="5"/>
  <c r="L11" i="5"/>
  <c r="K11" i="5"/>
  <c r="J11" i="5"/>
  <c r="I11" i="5"/>
  <c r="H11" i="5"/>
  <c r="G11" i="5"/>
  <c r="F11" i="5"/>
  <c r="E11" i="5"/>
  <c r="D11" i="5"/>
  <c r="T10" i="5"/>
  <c r="S10" i="5"/>
  <c r="R10" i="5"/>
  <c r="Q10" i="5"/>
  <c r="P10" i="5"/>
  <c r="O10" i="5"/>
  <c r="N10" i="5"/>
  <c r="M10" i="5"/>
  <c r="L10" i="5"/>
  <c r="K10" i="5"/>
  <c r="J10" i="5"/>
  <c r="I10" i="5"/>
  <c r="H10" i="5"/>
  <c r="G10" i="5"/>
  <c r="F10" i="5"/>
  <c r="E10" i="5"/>
  <c r="D10" i="5"/>
  <c r="T9" i="5"/>
  <c r="S9" i="5"/>
  <c r="R9" i="5"/>
  <c r="Q9" i="5"/>
  <c r="P9" i="5"/>
  <c r="O9" i="5"/>
  <c r="N9" i="5"/>
  <c r="M9" i="5"/>
  <c r="L9" i="5"/>
  <c r="K9" i="5"/>
  <c r="J9" i="5"/>
  <c r="I9" i="5"/>
  <c r="H9" i="5"/>
  <c r="G9" i="5"/>
  <c r="F9" i="5"/>
  <c r="E9" i="5"/>
  <c r="D9" i="5"/>
  <c r="T8" i="5"/>
  <c r="S8" i="5"/>
  <c r="R8" i="5"/>
  <c r="Q8" i="5"/>
  <c r="P8" i="5"/>
  <c r="O8" i="5"/>
  <c r="N8" i="5"/>
  <c r="M8" i="5"/>
  <c r="L8" i="5"/>
  <c r="K8" i="5"/>
  <c r="J8" i="5"/>
  <c r="I8" i="5"/>
  <c r="H8" i="5"/>
  <c r="G8" i="5"/>
  <c r="F8" i="5"/>
  <c r="E8" i="5"/>
  <c r="D8" i="5"/>
  <c r="T7" i="5"/>
  <c r="S7" i="5"/>
  <c r="R7" i="5"/>
  <c r="Q7" i="5"/>
  <c r="P7" i="5"/>
  <c r="O7" i="5"/>
  <c r="N7" i="5"/>
  <c r="M7" i="5"/>
  <c r="L7" i="5"/>
  <c r="K7" i="5"/>
  <c r="J7" i="5"/>
  <c r="I7" i="5"/>
  <c r="H7" i="5"/>
  <c r="G7" i="5"/>
  <c r="F7" i="5"/>
  <c r="E7" i="5"/>
  <c r="D7" i="5"/>
  <c r="T6" i="5"/>
  <c r="D25" i="8"/>
  <c r="C25" i="8"/>
  <c r="AK6" i="5"/>
  <c r="C5" i="7"/>
  <c r="D5" i="7"/>
  <c r="C6" i="7"/>
  <c r="D6" i="7"/>
  <c r="C7" i="7"/>
  <c r="D7" i="7"/>
  <c r="C8" i="7"/>
  <c r="D8" i="7"/>
  <c r="C9" i="7"/>
  <c r="D9" i="7"/>
  <c r="C10" i="7"/>
  <c r="D10" i="7"/>
  <c r="C11" i="7"/>
  <c r="D11" i="7"/>
  <c r="C12" i="7"/>
  <c r="D12" i="7"/>
  <c r="C13" i="7"/>
  <c r="D13" i="7"/>
  <c r="C14" i="7"/>
  <c r="D14" i="7"/>
  <c r="C15" i="7"/>
  <c r="D15" i="7"/>
  <c r="C16" i="7"/>
  <c r="D16" i="7"/>
  <c r="C17" i="7"/>
  <c r="D17" i="7"/>
  <c r="C18" i="7"/>
  <c r="D18" i="7"/>
  <c r="C19" i="7"/>
  <c r="D19" i="7"/>
  <c r="C20" i="7"/>
  <c r="D20" i="7"/>
  <c r="C21" i="7"/>
  <c r="D21" i="7"/>
  <c r="C22" i="7"/>
  <c r="D22" i="7"/>
  <c r="B21" i="7"/>
  <c r="B22" i="7"/>
  <c r="B6" i="7"/>
  <c r="B7" i="7"/>
  <c r="B8" i="7"/>
  <c r="B9" i="7"/>
  <c r="B10" i="7"/>
  <c r="B11" i="7"/>
  <c r="B12" i="7"/>
  <c r="B13" i="7"/>
  <c r="B14" i="7"/>
  <c r="B15" i="7"/>
  <c r="B16" i="7"/>
  <c r="B17" i="7"/>
  <c r="B18" i="7"/>
  <c r="B19" i="7"/>
  <c r="B20" i="7"/>
  <c r="B5" i="7"/>
  <c r="C45" i="7"/>
  <c r="D45" i="7"/>
  <c r="B45" i="7"/>
  <c r="D29" i="7"/>
  <c r="D30" i="7"/>
  <c r="D31" i="7"/>
  <c r="D32" i="7"/>
  <c r="D33" i="7"/>
  <c r="D34" i="7"/>
  <c r="D35" i="7"/>
  <c r="D36" i="7"/>
  <c r="D37" i="7"/>
  <c r="D38" i="7"/>
  <c r="D39" i="7"/>
  <c r="D40" i="7"/>
  <c r="D41" i="7"/>
  <c r="D42" i="7"/>
  <c r="D43" i="7"/>
  <c r="D44" i="7"/>
  <c r="D28" i="7"/>
  <c r="D41" i="8" l="1"/>
  <c r="C41" i="8"/>
  <c r="D40" i="8"/>
  <c r="C40" i="8"/>
  <c r="E40" i="8" s="1"/>
  <c r="D39" i="8"/>
  <c r="E39" i="8" s="1"/>
  <c r="D38" i="8"/>
  <c r="E38" i="8" s="1"/>
  <c r="C38" i="8"/>
  <c r="D37" i="8"/>
  <c r="C37" i="8"/>
  <c r="D36" i="8"/>
  <c r="C34" i="8"/>
  <c r="E34" i="8" s="1"/>
  <c r="D33" i="8"/>
  <c r="C33" i="8"/>
  <c r="D32" i="8"/>
  <c r="E32" i="8" s="1"/>
  <c r="C32" i="8"/>
  <c r="D30" i="8"/>
  <c r="C30" i="8"/>
  <c r="E35" i="8"/>
  <c r="E31" i="8"/>
  <c r="E36" i="8"/>
  <c r="AY22" i="7"/>
  <c r="AY15" i="7"/>
  <c r="AY11" i="7"/>
  <c r="AY19" i="7"/>
  <c r="AY14" i="7"/>
  <c r="AY13" i="7"/>
  <c r="AY12" i="7"/>
  <c r="AY9" i="7"/>
  <c r="AY7" i="7"/>
  <c r="AZ45" i="7"/>
  <c r="AZ20" i="7" s="1"/>
  <c r="AY21" i="7"/>
  <c r="AY16" i="7"/>
  <c r="AX19" i="7"/>
  <c r="AX18" i="7"/>
  <c r="AX13" i="7"/>
  <c r="AX10" i="7"/>
  <c r="AX9" i="7"/>
  <c r="AX7" i="7"/>
  <c r="AX6" i="7"/>
  <c r="AX22" i="7"/>
  <c r="AX21" i="7"/>
  <c r="AX17" i="7"/>
  <c r="AX14" i="7"/>
  <c r="AX12" i="7"/>
  <c r="AX5" i="7"/>
  <c r="AX16" i="7"/>
  <c r="AX15" i="7"/>
  <c r="AX11" i="7"/>
  <c r="AK24" i="5"/>
  <c r="AK28" i="5"/>
  <c r="AK25" i="5"/>
  <c r="T18" i="5"/>
  <c r="T22" i="5"/>
  <c r="AK18" i="5"/>
  <c r="AK22" i="5"/>
  <c r="T25" i="5"/>
  <c r="T29" i="5" s="1"/>
  <c r="AK27" i="5"/>
  <c r="T17" i="5"/>
  <c r="T23" i="5" s="1"/>
  <c r="AK17" i="5"/>
  <c r="T28" i="5"/>
  <c r="AW45" i="7"/>
  <c r="AW16" i="7" s="1"/>
  <c r="AU21" i="7"/>
  <c r="AU17" i="7"/>
  <c r="AU10" i="7"/>
  <c r="AU20" i="7"/>
  <c r="AU15" i="7"/>
  <c r="AU11" i="7"/>
  <c r="AU22" i="7"/>
  <c r="AU19" i="7"/>
  <c r="AU14" i="7"/>
  <c r="AU13" i="7"/>
  <c r="AU12" i="7"/>
  <c r="AU9" i="7"/>
  <c r="AR22" i="7"/>
  <c r="AR18" i="7"/>
  <c r="AR17" i="7"/>
  <c r="AR9" i="7"/>
  <c r="AR10" i="7"/>
  <c r="AS22" i="7"/>
  <c r="AS21" i="7"/>
  <c r="AS19" i="7"/>
  <c r="AS16" i="7"/>
  <c r="AS14" i="7"/>
  <c r="AS6" i="7"/>
  <c r="AS5" i="7"/>
  <c r="AT45" i="7"/>
  <c r="AT15" i="7" s="1"/>
  <c r="AS13" i="7"/>
  <c r="AS8" i="7"/>
  <c r="AS7" i="7"/>
  <c r="AS20" i="7"/>
  <c r="AS12" i="7"/>
  <c r="AS11" i="7"/>
  <c r="AS10" i="7"/>
  <c r="AT6" i="7"/>
  <c r="AR21" i="7"/>
  <c r="AR20" i="7"/>
  <c r="AR19" i="7"/>
  <c r="AR16" i="7"/>
  <c r="AR11" i="7"/>
  <c r="AO19" i="7"/>
  <c r="AO10" i="7"/>
  <c r="AO7" i="7"/>
  <c r="AQ45" i="7"/>
  <c r="AQ16" i="7" s="1"/>
  <c r="AO21" i="7"/>
  <c r="AO6" i="7"/>
  <c r="AO22" i="7"/>
  <c r="AO15" i="7"/>
  <c r="AO14" i="7"/>
  <c r="AO13" i="7"/>
  <c r="AO12" i="7"/>
  <c r="AO8" i="7"/>
  <c r="AO20" i="7"/>
  <c r="AP18" i="7"/>
  <c r="AO17" i="7"/>
  <c r="AP10" i="7"/>
  <c r="AP9" i="7"/>
  <c r="AP6" i="7"/>
  <c r="AM5" i="7"/>
  <c r="AM20" i="7"/>
  <c r="AM8" i="7"/>
  <c r="AM21" i="7"/>
  <c r="AM17" i="7"/>
  <c r="AM15" i="7"/>
  <c r="AM11" i="7"/>
  <c r="AM10" i="7"/>
  <c r="AL19" i="7"/>
  <c r="AL14" i="7"/>
  <c r="AL22" i="7"/>
  <c r="AL12" i="7"/>
  <c r="AN45" i="7"/>
  <c r="AN16" i="7" s="1"/>
  <c r="AL18" i="7"/>
  <c r="AL16" i="7"/>
  <c r="AL6" i="7"/>
  <c r="AN12" i="7"/>
  <c r="AL21" i="7"/>
  <c r="AL17" i="7"/>
  <c r="AL15" i="7"/>
  <c r="AL11" i="7"/>
  <c r="AL9" i="7"/>
  <c r="AL8" i="7"/>
  <c r="AM22" i="7"/>
  <c r="AL20" i="7"/>
  <c r="AM19" i="7"/>
  <c r="AM16" i="7"/>
  <c r="AL13" i="7"/>
  <c r="AL10" i="7"/>
  <c r="AM7" i="7"/>
  <c r="AI12" i="7"/>
  <c r="AI10" i="7"/>
  <c r="AI8" i="7"/>
  <c r="AI6" i="7"/>
  <c r="AK45" i="7"/>
  <c r="AK20" i="7" s="1"/>
  <c r="AI19" i="7"/>
  <c r="AI17" i="7"/>
  <c r="AI20" i="7"/>
  <c r="AI18" i="7"/>
  <c r="AI7" i="7"/>
  <c r="AI22" i="7"/>
  <c r="AI21" i="7"/>
  <c r="AI16" i="7"/>
  <c r="AI15" i="7"/>
  <c r="AJ14" i="7"/>
  <c r="AI9" i="7"/>
  <c r="AK6" i="7"/>
  <c r="AI5" i="7"/>
  <c r="AJ19" i="7"/>
  <c r="AJ17" i="7"/>
  <c r="AJ13" i="7"/>
  <c r="AJ12" i="7"/>
  <c r="AJ11" i="7"/>
  <c r="AJ10" i="7"/>
  <c r="AJ8" i="7"/>
  <c r="AF22" i="7"/>
  <c r="AF18" i="7"/>
  <c r="AF21" i="7"/>
  <c r="AF20" i="7"/>
  <c r="AF19" i="7"/>
  <c r="AF16" i="7"/>
  <c r="AD19" i="7"/>
  <c r="AD12" i="7"/>
  <c r="AD15" i="7"/>
  <c r="AD11" i="7"/>
  <c r="AC20" i="7"/>
  <c r="AC17" i="7"/>
  <c r="AC7" i="7"/>
  <c r="AC22" i="7"/>
  <c r="AC8" i="7"/>
  <c r="AC9" i="7"/>
  <c r="AD21" i="7"/>
  <c r="AC19" i="7"/>
  <c r="AD18" i="7"/>
  <c r="AC15" i="7"/>
  <c r="AD13" i="7"/>
  <c r="AC11" i="7"/>
  <c r="AD10" i="7"/>
  <c r="AD22" i="7"/>
  <c r="AD20" i="7"/>
  <c r="AC18" i="7"/>
  <c r="AD17" i="7"/>
  <c r="AD16" i="7"/>
  <c r="AD14" i="7"/>
  <c r="AC13" i="7"/>
  <c r="AC10" i="7"/>
  <c r="AD9" i="7"/>
  <c r="AD8" i="7"/>
  <c r="AD7" i="7"/>
  <c r="AF14" i="7"/>
  <c r="AF10" i="7"/>
  <c r="AG16" i="7"/>
  <c r="AG9" i="7"/>
  <c r="AH45" i="7"/>
  <c r="AH7" i="7" s="1"/>
  <c r="AG22" i="7"/>
  <c r="AG20" i="7"/>
  <c r="AG19" i="7"/>
  <c r="AG14" i="7"/>
  <c r="AG11" i="7"/>
  <c r="AG10" i="7"/>
  <c r="AG6" i="7"/>
  <c r="AG15" i="7"/>
  <c r="AG21" i="7"/>
  <c r="AG17" i="7"/>
  <c r="AG13" i="7"/>
  <c r="AG12" i="7"/>
  <c r="AG8" i="7"/>
  <c r="AE45" i="7"/>
  <c r="AC21" i="7"/>
  <c r="AC16" i="7"/>
  <c r="AC14" i="7"/>
  <c r="AC12" i="7"/>
  <c r="AB45" i="7"/>
  <c r="AB6" i="7" s="1"/>
  <c r="Z11" i="7"/>
  <c r="Z20" i="7"/>
  <c r="Z18" i="7"/>
  <c r="Z16" i="7"/>
  <c r="Z15" i="7"/>
  <c r="Z14" i="7"/>
  <c r="Z12" i="7"/>
  <c r="Z6" i="7"/>
  <c r="Z5" i="7"/>
  <c r="Z22" i="7"/>
  <c r="Z21" i="7"/>
  <c r="AA17" i="7"/>
  <c r="Z13" i="7"/>
  <c r="Z9" i="7"/>
  <c r="AA8" i="7"/>
  <c r="AA19" i="7"/>
  <c r="Z17" i="7"/>
  <c r="AA11" i="7"/>
  <c r="AA10" i="7"/>
  <c r="X18" i="7"/>
  <c r="X13" i="7"/>
  <c r="X12" i="7"/>
  <c r="X11" i="7"/>
  <c r="X9" i="7"/>
  <c r="X7" i="7"/>
  <c r="X22" i="7"/>
  <c r="X16" i="7"/>
  <c r="X10" i="7"/>
  <c r="X21" i="7"/>
  <c r="X20" i="7"/>
  <c r="X19" i="7"/>
  <c r="X14" i="7"/>
  <c r="X8" i="7"/>
  <c r="X6" i="7"/>
  <c r="Y45" i="7"/>
  <c r="Y9" i="7" s="1"/>
  <c r="W17" i="7"/>
  <c r="W21" i="7"/>
  <c r="W15" i="7"/>
  <c r="W12" i="7"/>
  <c r="W19" i="7"/>
  <c r="W16" i="7"/>
  <c r="W22" i="7"/>
  <c r="W10" i="7"/>
  <c r="W5" i="7"/>
  <c r="W20" i="7"/>
  <c r="W14" i="7"/>
  <c r="W13" i="7"/>
  <c r="W11" i="7"/>
  <c r="W9" i="7"/>
  <c r="W8" i="7"/>
  <c r="W7" i="7"/>
  <c r="U20" i="7"/>
  <c r="U9" i="7"/>
  <c r="U22" i="7"/>
  <c r="U21" i="7"/>
  <c r="U12" i="7"/>
  <c r="U7" i="7"/>
  <c r="U15" i="7"/>
  <c r="U13" i="7"/>
  <c r="U6" i="7"/>
  <c r="T18" i="7"/>
  <c r="T9" i="7"/>
  <c r="T21" i="7"/>
  <c r="T16" i="7"/>
  <c r="T8" i="7"/>
  <c r="T11" i="7"/>
  <c r="T5" i="7"/>
  <c r="V45" i="7"/>
  <c r="V11" i="7" s="1"/>
  <c r="T20" i="7"/>
  <c r="T15" i="7"/>
  <c r="T13" i="7"/>
  <c r="T10" i="7"/>
  <c r="T6" i="7"/>
  <c r="T22" i="7"/>
  <c r="T19" i="7"/>
  <c r="T17" i="7"/>
  <c r="U14" i="7"/>
  <c r="T12" i="7"/>
  <c r="U11" i="7"/>
  <c r="U8" i="7"/>
  <c r="R18" i="7"/>
  <c r="R5" i="7"/>
  <c r="R16" i="7"/>
  <c r="R14" i="7"/>
  <c r="R6" i="7"/>
  <c r="R8" i="7"/>
  <c r="Q21" i="7"/>
  <c r="Q19" i="7"/>
  <c r="Q20" i="7"/>
  <c r="Q18" i="7"/>
  <c r="Q9" i="7"/>
  <c r="Q6" i="7"/>
  <c r="R22" i="7"/>
  <c r="Q17" i="7"/>
  <c r="Q16" i="7"/>
  <c r="Q15" i="7"/>
  <c r="Q14" i="7"/>
  <c r="R13" i="7"/>
  <c r="R12" i="7"/>
  <c r="R11" i="7"/>
  <c r="Q8" i="7"/>
  <c r="Q5" i="7"/>
  <c r="S45" i="7"/>
  <c r="S10" i="7" s="1"/>
  <c r="Q22" i="7"/>
  <c r="R21" i="7"/>
  <c r="R20" i="7"/>
  <c r="R19" i="7"/>
  <c r="Q13" i="7"/>
  <c r="Q12" i="7"/>
  <c r="R10" i="7"/>
  <c r="O21" i="7"/>
  <c r="O11" i="7"/>
  <c r="O16" i="7"/>
  <c r="O20" i="7"/>
  <c r="O15" i="7"/>
  <c r="O22" i="7"/>
  <c r="O10" i="7"/>
  <c r="O12" i="7"/>
  <c r="P45" i="7"/>
  <c r="P13" i="7" s="1"/>
  <c r="N20" i="7"/>
  <c r="N15" i="7"/>
  <c r="N11" i="7"/>
  <c r="N10" i="7"/>
  <c r="N9" i="7"/>
  <c r="O19" i="7"/>
  <c r="N18" i="7"/>
  <c r="N17" i="7"/>
  <c r="O14" i="7"/>
  <c r="N13" i="7"/>
  <c r="O8" i="7"/>
  <c r="O7" i="7"/>
  <c r="N6" i="7"/>
  <c r="N5" i="7"/>
  <c r="N22" i="7"/>
  <c r="N21" i="7"/>
  <c r="O18" i="7"/>
  <c r="O17" i="7"/>
  <c r="N16" i="7"/>
  <c r="O13" i="7"/>
  <c r="O6" i="7"/>
  <c r="L19" i="7"/>
  <c r="Q9" i="8" s="1"/>
  <c r="L18" i="7"/>
  <c r="P9" i="8" s="1"/>
  <c r="K12" i="7"/>
  <c r="AA9" i="8" s="1"/>
  <c r="K20" i="7"/>
  <c r="AI9" i="8" s="1"/>
  <c r="K16" i="7"/>
  <c r="AE9" i="8" s="1"/>
  <c r="K14" i="7"/>
  <c r="AC9" i="8" s="1"/>
  <c r="K10" i="7"/>
  <c r="Y9" i="8" s="1"/>
  <c r="L17" i="7"/>
  <c r="O9" i="8" s="1"/>
  <c r="L16" i="7"/>
  <c r="N9" i="8" s="1"/>
  <c r="L9" i="7"/>
  <c r="G9" i="8" s="1"/>
  <c r="L8" i="7"/>
  <c r="F9" i="8" s="1"/>
  <c r="L22" i="7"/>
  <c r="L15" i="7"/>
  <c r="M9" i="8" s="1"/>
  <c r="L14" i="7"/>
  <c r="L9" i="8" s="1"/>
  <c r="L7" i="7"/>
  <c r="E9" i="8" s="1"/>
  <c r="L6" i="7"/>
  <c r="D9" i="8" s="1"/>
  <c r="L21" i="7"/>
  <c r="S9" i="8" s="1"/>
  <c r="L20" i="7"/>
  <c r="R9" i="8" s="1"/>
  <c r="L13" i="7"/>
  <c r="K9" i="8" s="1"/>
  <c r="L12" i="7"/>
  <c r="J9" i="8" s="1"/>
  <c r="M45" i="7"/>
  <c r="M12" i="7" s="1"/>
  <c r="K21" i="7"/>
  <c r="AJ9" i="8" s="1"/>
  <c r="K19" i="7"/>
  <c r="AH9" i="8" s="1"/>
  <c r="K17" i="7"/>
  <c r="AF9" i="8" s="1"/>
  <c r="K15" i="7"/>
  <c r="AD9" i="8" s="1"/>
  <c r="K13" i="7"/>
  <c r="AB9" i="8" s="1"/>
  <c r="K11" i="7"/>
  <c r="Z9" i="8" s="1"/>
  <c r="K9" i="7"/>
  <c r="X9" i="8" s="1"/>
  <c r="K7" i="7"/>
  <c r="V9" i="8" s="1"/>
  <c r="E25" i="8"/>
  <c r="AA6" i="5"/>
  <c r="M13" i="1"/>
  <c r="M21" i="1"/>
  <c r="M27" i="1"/>
  <c r="M35" i="1"/>
  <c r="M41" i="1"/>
  <c r="M54" i="1"/>
  <c r="M64" i="1"/>
  <c r="M76" i="1"/>
  <c r="M85" i="1"/>
  <c r="M99" i="1"/>
  <c r="M107" i="1"/>
  <c r="M118" i="1"/>
  <c r="M134" i="1"/>
  <c r="M143" i="1"/>
  <c r="M148" i="1"/>
  <c r="M159" i="1"/>
  <c r="M165" i="1"/>
  <c r="M164" i="1"/>
  <c r="M163" i="1"/>
  <c r="M162" i="1"/>
  <c r="M161" i="1"/>
  <c r="M160" i="1"/>
  <c r="M158" i="1"/>
  <c r="M157" i="1"/>
  <c r="M156" i="1"/>
  <c r="M155" i="1"/>
  <c r="M154" i="1"/>
  <c r="M153" i="1"/>
  <c r="M152" i="1"/>
  <c r="M151" i="1"/>
  <c r="M150" i="1"/>
  <c r="M149" i="1"/>
  <c r="M147" i="1"/>
  <c r="M146" i="1"/>
  <c r="M145" i="1"/>
  <c r="M144" i="1"/>
  <c r="M142" i="1"/>
  <c r="M141" i="1"/>
  <c r="M140" i="1"/>
  <c r="M139" i="1"/>
  <c r="M138" i="1"/>
  <c r="M137" i="1"/>
  <c r="M136" i="1"/>
  <c r="M135" i="1"/>
  <c r="M133" i="1"/>
  <c r="M132" i="1"/>
  <c r="M131" i="1"/>
  <c r="M130" i="1"/>
  <c r="M129" i="1"/>
  <c r="M128" i="1"/>
  <c r="M127" i="1"/>
  <c r="M126" i="1"/>
  <c r="M125" i="1"/>
  <c r="M124" i="1"/>
  <c r="M123" i="1"/>
  <c r="M122" i="1"/>
  <c r="M121" i="1"/>
  <c r="M120" i="1"/>
  <c r="M119" i="1"/>
  <c r="M117" i="1"/>
  <c r="M116" i="1"/>
  <c r="M115" i="1"/>
  <c r="M114" i="1"/>
  <c r="M113" i="1"/>
  <c r="M112" i="1"/>
  <c r="M111" i="1"/>
  <c r="M110" i="1"/>
  <c r="M109" i="1"/>
  <c r="M108" i="1"/>
  <c r="M106" i="1"/>
  <c r="M105" i="1"/>
  <c r="M104" i="1"/>
  <c r="M103" i="1"/>
  <c r="M102" i="1"/>
  <c r="M101" i="1"/>
  <c r="M100" i="1"/>
  <c r="M98" i="1"/>
  <c r="M97" i="1"/>
  <c r="M96" i="1"/>
  <c r="M95" i="1"/>
  <c r="M94" i="1"/>
  <c r="M93" i="1"/>
  <c r="M92" i="1"/>
  <c r="M91" i="1"/>
  <c r="M90" i="1"/>
  <c r="M89" i="1"/>
  <c r="M88" i="1"/>
  <c r="M87" i="1"/>
  <c r="M86" i="1"/>
  <c r="M84" i="1"/>
  <c r="M83" i="1"/>
  <c r="M82" i="1"/>
  <c r="M81" i="1"/>
  <c r="M80" i="1"/>
  <c r="M79" i="1"/>
  <c r="M78" i="1"/>
  <c r="M77" i="1"/>
  <c r="M75" i="1"/>
  <c r="M74" i="1"/>
  <c r="M73" i="1"/>
  <c r="M72" i="1"/>
  <c r="M71" i="1"/>
  <c r="M70" i="1"/>
  <c r="M69" i="1"/>
  <c r="M68" i="1"/>
  <c r="M67" i="1"/>
  <c r="M66" i="1"/>
  <c r="M65" i="1"/>
  <c r="M63" i="1"/>
  <c r="M62" i="1"/>
  <c r="M61" i="1"/>
  <c r="M60" i="1"/>
  <c r="M59" i="1"/>
  <c r="M58" i="1"/>
  <c r="M57" i="1"/>
  <c r="M56" i="1"/>
  <c r="M55" i="1"/>
  <c r="M53" i="1"/>
  <c r="M52" i="1"/>
  <c r="M51" i="1"/>
  <c r="M50" i="1"/>
  <c r="M49" i="1"/>
  <c r="M48" i="1"/>
  <c r="M47" i="1"/>
  <c r="M46" i="1"/>
  <c r="M45" i="1"/>
  <c r="M44" i="1"/>
  <c r="M43" i="1"/>
  <c r="M42" i="1"/>
  <c r="M40" i="1"/>
  <c r="M39" i="1"/>
  <c r="M38" i="1"/>
  <c r="M37" i="1"/>
  <c r="M36" i="1"/>
  <c r="M34" i="1"/>
  <c r="M33" i="1"/>
  <c r="M32" i="1"/>
  <c r="M31" i="1"/>
  <c r="M30" i="1"/>
  <c r="M29" i="1"/>
  <c r="M28" i="1"/>
  <c r="M26" i="1"/>
  <c r="M25" i="1"/>
  <c r="M24" i="1"/>
  <c r="M23" i="1"/>
  <c r="M22" i="1"/>
  <c r="M20" i="1"/>
  <c r="M19" i="1"/>
  <c r="M18" i="1"/>
  <c r="M17" i="1"/>
  <c r="M16" i="1"/>
  <c r="M15" i="1"/>
  <c r="M14" i="1"/>
  <c r="M12" i="1"/>
  <c r="M11" i="1"/>
  <c r="M10" i="1"/>
  <c r="M9" i="1"/>
  <c r="M8" i="1"/>
  <c r="M7" i="1"/>
  <c r="M6" i="1"/>
  <c r="M5" i="1"/>
  <c r="M4" i="1"/>
  <c r="O166" i="1"/>
  <c r="E41" i="8" l="1"/>
  <c r="E37" i="8"/>
  <c r="E33" i="8"/>
  <c r="E30" i="8"/>
  <c r="AZ12" i="7"/>
  <c r="AZ13" i="7"/>
  <c r="AZ7" i="7"/>
  <c r="AZ22" i="7"/>
  <c r="AZ10" i="7"/>
  <c r="AZ5" i="7"/>
  <c r="AZ16" i="7"/>
  <c r="AZ6" i="7"/>
  <c r="AZ11" i="7"/>
  <c r="AZ18" i="7"/>
  <c r="AZ17" i="7"/>
  <c r="AZ19" i="7"/>
  <c r="AZ8" i="7"/>
  <c r="AZ14" i="7"/>
  <c r="AZ21" i="7"/>
  <c r="AZ15" i="7"/>
  <c r="AZ9" i="7"/>
  <c r="T42" i="5"/>
  <c r="T38" i="5"/>
  <c r="T39" i="5"/>
  <c r="T41" i="5"/>
  <c r="T40" i="5"/>
  <c r="AK40" i="5"/>
  <c r="AK42" i="5"/>
  <c r="AK41" i="5"/>
  <c r="AK39" i="5"/>
  <c r="AK38" i="5"/>
  <c r="AW8" i="7"/>
  <c r="AK33" i="5"/>
  <c r="AK31" i="5"/>
  <c r="AK34" i="5"/>
  <c r="AK30" i="5"/>
  <c r="AK36" i="5"/>
  <c r="AK32" i="5"/>
  <c r="AK35" i="5"/>
  <c r="AK29" i="5"/>
  <c r="AK23" i="5"/>
  <c r="T33" i="5"/>
  <c r="T36" i="5"/>
  <c r="T34" i="5"/>
  <c r="T30" i="5"/>
  <c r="T32" i="5"/>
  <c r="T35" i="5"/>
  <c r="T31" i="5"/>
  <c r="AW17" i="7"/>
  <c r="AW15" i="7"/>
  <c r="AW5" i="7"/>
  <c r="AW18" i="7"/>
  <c r="AW14" i="7"/>
  <c r="AW10" i="7"/>
  <c r="AW13" i="7"/>
  <c r="AW11" i="7"/>
  <c r="AW12" i="7"/>
  <c r="AW6" i="7"/>
  <c r="AW9" i="7"/>
  <c r="AW22" i="7"/>
  <c r="AW7" i="7"/>
  <c r="AW21" i="7"/>
  <c r="AW20" i="7"/>
  <c r="AW19" i="7"/>
  <c r="AT16" i="7"/>
  <c r="AT20" i="7"/>
  <c r="AT9" i="7"/>
  <c r="AT11" i="7"/>
  <c r="AT10" i="7"/>
  <c r="AT22" i="7"/>
  <c r="AT8" i="7"/>
  <c r="AT7" i="7"/>
  <c r="AT13" i="7"/>
  <c r="AT14" i="7"/>
  <c r="AT21" i="7"/>
  <c r="AT18" i="7"/>
  <c r="AT17" i="7"/>
  <c r="AT5" i="7"/>
  <c r="AT12" i="7"/>
  <c r="AT19" i="7"/>
  <c r="AQ22" i="7"/>
  <c r="AQ19" i="7"/>
  <c r="AQ15" i="7"/>
  <c r="AQ11" i="7"/>
  <c r="AQ6" i="7"/>
  <c r="AQ12" i="7"/>
  <c r="AQ21" i="7"/>
  <c r="AQ8" i="7"/>
  <c r="AQ18" i="7"/>
  <c r="AQ17" i="7"/>
  <c r="AQ14" i="7"/>
  <c r="AQ20" i="7"/>
  <c r="AQ7" i="7"/>
  <c r="AQ5" i="7"/>
  <c r="AQ10" i="7"/>
  <c r="AQ9" i="7"/>
  <c r="AQ13" i="7"/>
  <c r="AN18" i="7"/>
  <c r="AN22" i="7"/>
  <c r="AN17" i="7"/>
  <c r="AN8" i="7"/>
  <c r="AN14" i="7"/>
  <c r="AN15" i="7"/>
  <c r="AN6" i="7"/>
  <c r="AN19" i="7"/>
  <c r="AN13" i="7"/>
  <c r="AN11" i="7"/>
  <c r="AN20" i="7"/>
  <c r="AN7" i="7"/>
  <c r="AN5" i="7"/>
  <c r="AN21" i="7"/>
  <c r="AN9" i="7"/>
  <c r="AN10" i="7"/>
  <c r="AK15" i="7"/>
  <c r="AK13" i="7"/>
  <c r="AK11" i="7"/>
  <c r="AK10" i="7"/>
  <c r="AK7" i="7"/>
  <c r="AK22" i="7"/>
  <c r="AK9" i="7"/>
  <c r="AK12" i="7"/>
  <c r="AK19" i="7"/>
  <c r="AK14" i="7"/>
  <c r="AK16" i="7"/>
  <c r="AK17" i="7"/>
  <c r="AK18" i="7"/>
  <c r="AK21" i="7"/>
  <c r="AK5" i="7"/>
  <c r="AK8" i="7"/>
  <c r="AH12" i="7"/>
  <c r="AH18" i="7"/>
  <c r="AH10" i="7"/>
  <c r="AH14" i="7"/>
  <c r="AH22" i="7"/>
  <c r="AH9" i="7"/>
  <c r="AH16" i="7"/>
  <c r="AH5" i="7"/>
  <c r="AH13" i="7"/>
  <c r="AH17" i="7"/>
  <c r="AH21" i="7"/>
  <c r="AH6" i="7"/>
  <c r="AH20" i="7"/>
  <c r="AH15" i="7"/>
  <c r="AH8" i="7"/>
  <c r="AH19" i="7"/>
  <c r="AH11" i="7"/>
  <c r="AE15" i="7"/>
  <c r="AE19" i="7"/>
  <c r="AE22" i="7"/>
  <c r="AE11" i="7"/>
  <c r="AE18" i="7"/>
  <c r="AE5" i="7"/>
  <c r="AE14" i="7"/>
  <c r="AE21" i="7"/>
  <c r="AE7" i="7"/>
  <c r="AE13" i="7"/>
  <c r="AE9" i="7"/>
  <c r="AE8" i="7"/>
  <c r="AE10" i="7"/>
  <c r="AE20" i="7"/>
  <c r="AE6" i="7"/>
  <c r="AE16" i="7"/>
  <c r="AE17" i="7"/>
  <c r="AE12" i="7"/>
  <c r="AB9" i="7"/>
  <c r="AB18" i="7"/>
  <c r="AB16" i="7"/>
  <c r="AB15" i="7"/>
  <c r="AB22" i="7"/>
  <c r="AB17" i="7"/>
  <c r="AB12" i="7"/>
  <c r="AB11" i="7"/>
  <c r="AB14" i="7"/>
  <c r="AB21" i="7"/>
  <c r="AB8" i="7"/>
  <c r="AB5" i="7"/>
  <c r="AB7" i="7"/>
  <c r="AB10" i="7"/>
  <c r="AB13" i="7"/>
  <c r="AB20" i="7"/>
  <c r="AB19" i="7"/>
  <c r="Y7" i="7"/>
  <c r="Y15" i="7"/>
  <c r="Y22" i="7"/>
  <c r="Y14" i="7"/>
  <c r="Y10" i="7"/>
  <c r="Y12" i="7"/>
  <c r="Y13" i="7"/>
  <c r="Y11" i="7"/>
  <c r="Y18" i="7"/>
  <c r="Y19" i="7"/>
  <c r="Y20" i="7"/>
  <c r="Y6" i="7"/>
  <c r="Y17" i="7"/>
  <c r="Y21" i="7"/>
  <c r="Y5" i="7"/>
  <c r="Y8" i="7"/>
  <c r="Y16" i="7"/>
  <c r="V9" i="7"/>
  <c r="V19" i="7"/>
  <c r="V20" i="7"/>
  <c r="V12" i="7"/>
  <c r="V18" i="7"/>
  <c r="V13" i="7"/>
  <c r="V8" i="7"/>
  <c r="V14" i="7"/>
  <c r="V6" i="7"/>
  <c r="V16" i="7"/>
  <c r="V17" i="7"/>
  <c r="V10" i="7"/>
  <c r="V7" i="7"/>
  <c r="V5" i="7"/>
  <c r="V21" i="7"/>
  <c r="V15" i="7"/>
  <c r="V22" i="7"/>
  <c r="S7" i="7"/>
  <c r="S9" i="7"/>
  <c r="S20" i="7"/>
  <c r="S21" i="7"/>
  <c r="S11" i="7"/>
  <c r="S12" i="7"/>
  <c r="S13" i="7"/>
  <c r="S22" i="7"/>
  <c r="S5" i="7"/>
  <c r="S8" i="7"/>
  <c r="S14" i="7"/>
  <c r="S15" i="7"/>
  <c r="S16" i="7"/>
  <c r="S17" i="7"/>
  <c r="S18" i="7"/>
  <c r="S19" i="7"/>
  <c r="S6" i="7"/>
  <c r="P15" i="7"/>
  <c r="P12" i="7"/>
  <c r="P11" i="7"/>
  <c r="P20" i="7"/>
  <c r="P14" i="7"/>
  <c r="P5" i="7"/>
  <c r="P22" i="7"/>
  <c r="P8" i="7"/>
  <c r="P19" i="7"/>
  <c r="P10" i="7"/>
  <c r="P9" i="7"/>
  <c r="P18" i="7"/>
  <c r="P16" i="7"/>
  <c r="P21" i="7"/>
  <c r="P7" i="7"/>
  <c r="P6" i="7"/>
  <c r="P17" i="7"/>
  <c r="M16" i="7"/>
  <c r="M10" i="7"/>
  <c r="M14" i="7"/>
  <c r="M22" i="7"/>
  <c r="M5" i="7"/>
  <c r="M7" i="7"/>
  <c r="M9" i="7"/>
  <c r="M11" i="7"/>
  <c r="M13" i="7"/>
  <c r="M15" i="7"/>
  <c r="M17" i="7"/>
  <c r="M19" i="7"/>
  <c r="M21" i="7"/>
  <c r="M6" i="7"/>
  <c r="M8" i="7"/>
  <c r="M18" i="7"/>
  <c r="M20" i="7"/>
  <c r="E26" i="8"/>
  <c r="AJ166" i="5"/>
  <c r="AI166" i="5"/>
  <c r="AH166" i="5"/>
  <c r="AG166" i="5"/>
  <c r="AF166" i="5"/>
  <c r="AE166" i="5"/>
  <c r="AD166" i="5"/>
  <c r="AC166" i="5"/>
  <c r="AB166" i="5"/>
  <c r="AA166" i="5"/>
  <c r="Z166" i="5"/>
  <c r="Y166" i="5"/>
  <c r="X166" i="5"/>
  <c r="W166" i="5"/>
  <c r="V166" i="5"/>
  <c r="U166" i="5"/>
  <c r="S166" i="5"/>
  <c r="R166" i="5"/>
  <c r="Q166" i="5"/>
  <c r="P166" i="5"/>
  <c r="O166" i="5"/>
  <c r="N166" i="5"/>
  <c r="M166" i="5"/>
  <c r="L166" i="5"/>
  <c r="K166" i="5"/>
  <c r="J166" i="5"/>
  <c r="I166" i="5"/>
  <c r="H166" i="5"/>
  <c r="G166" i="5"/>
  <c r="F166" i="5"/>
  <c r="E166" i="5"/>
  <c r="D166" i="5"/>
  <c r="AJ165" i="5"/>
  <c r="AI165" i="5"/>
  <c r="AH165" i="5"/>
  <c r="AG165" i="5"/>
  <c r="AF165" i="5"/>
  <c r="AE165" i="5"/>
  <c r="AD165" i="5"/>
  <c r="AC165" i="5"/>
  <c r="AB165" i="5"/>
  <c r="AA165" i="5"/>
  <c r="Z165" i="5"/>
  <c r="Y165" i="5"/>
  <c r="X165" i="5"/>
  <c r="W165" i="5"/>
  <c r="V165" i="5"/>
  <c r="U165" i="5"/>
  <c r="S165" i="5"/>
  <c r="R165" i="5"/>
  <c r="Q165" i="5"/>
  <c r="P165" i="5"/>
  <c r="O165" i="5"/>
  <c r="N165" i="5"/>
  <c r="M165" i="5"/>
  <c r="L165" i="5"/>
  <c r="K165" i="5"/>
  <c r="J165" i="5"/>
  <c r="I165" i="5"/>
  <c r="H165" i="5"/>
  <c r="G165" i="5"/>
  <c r="F165" i="5"/>
  <c r="E165" i="5"/>
  <c r="D165" i="5"/>
  <c r="AJ164" i="5"/>
  <c r="AI164" i="5"/>
  <c r="AH164" i="5"/>
  <c r="AG164" i="5"/>
  <c r="AF164" i="5"/>
  <c r="AE164" i="5"/>
  <c r="AD164" i="5"/>
  <c r="AC164" i="5"/>
  <c r="AB164" i="5"/>
  <c r="AA164" i="5"/>
  <c r="Z164" i="5"/>
  <c r="Y164" i="5"/>
  <c r="X164" i="5"/>
  <c r="W164" i="5"/>
  <c r="V164" i="5"/>
  <c r="U164" i="5"/>
  <c r="S164" i="5"/>
  <c r="R164" i="5"/>
  <c r="Q164" i="5"/>
  <c r="P164" i="5"/>
  <c r="O164" i="5"/>
  <c r="N164" i="5"/>
  <c r="M164" i="5"/>
  <c r="L164" i="5"/>
  <c r="K164" i="5"/>
  <c r="J164" i="5"/>
  <c r="I164" i="5"/>
  <c r="H164" i="5"/>
  <c r="G164" i="5"/>
  <c r="F164" i="5"/>
  <c r="E164" i="5"/>
  <c r="D164" i="5"/>
  <c r="AJ163" i="5"/>
  <c r="AI163" i="5"/>
  <c r="AH163" i="5"/>
  <c r="AG163" i="5"/>
  <c r="AF163" i="5"/>
  <c r="AE163" i="5"/>
  <c r="AD163" i="5"/>
  <c r="AC163" i="5"/>
  <c r="AB163" i="5"/>
  <c r="AA163" i="5"/>
  <c r="Z163" i="5"/>
  <c r="Y163" i="5"/>
  <c r="X163" i="5"/>
  <c r="W163" i="5"/>
  <c r="V163" i="5"/>
  <c r="U163" i="5"/>
  <c r="S163" i="5"/>
  <c r="R163" i="5"/>
  <c r="Q163" i="5"/>
  <c r="P163" i="5"/>
  <c r="O163" i="5"/>
  <c r="N163" i="5"/>
  <c r="M163" i="5"/>
  <c r="L163" i="5"/>
  <c r="K163" i="5"/>
  <c r="J163" i="5"/>
  <c r="I163" i="5"/>
  <c r="H163" i="5"/>
  <c r="G163" i="5"/>
  <c r="F163" i="5"/>
  <c r="E163" i="5"/>
  <c r="D163" i="5"/>
  <c r="AJ162" i="5"/>
  <c r="AJ167" i="5" s="1"/>
  <c r="AI162" i="5"/>
  <c r="AI167" i="5" s="1"/>
  <c r="AH162" i="5"/>
  <c r="AH167" i="5" s="1"/>
  <c r="AG162" i="5"/>
  <c r="AG167" i="5" s="1"/>
  <c r="AF162" i="5"/>
  <c r="AE162" i="5"/>
  <c r="AE167" i="5" s="1"/>
  <c r="AD162" i="5"/>
  <c r="AD167" i="5" s="1"/>
  <c r="AC162" i="5"/>
  <c r="AC167" i="5" s="1"/>
  <c r="AB162" i="5"/>
  <c r="AA162" i="5"/>
  <c r="AA167" i="5" s="1"/>
  <c r="Z162" i="5"/>
  <c r="Z167" i="5" s="1"/>
  <c r="Y162" i="5"/>
  <c r="Y167" i="5" s="1"/>
  <c r="X162" i="5"/>
  <c r="W162" i="5"/>
  <c r="W167" i="5" s="1"/>
  <c r="V162" i="5"/>
  <c r="V167" i="5" s="1"/>
  <c r="U162" i="5"/>
  <c r="U167" i="5" s="1"/>
  <c r="S162" i="5"/>
  <c r="S167" i="5" s="1"/>
  <c r="R162" i="5"/>
  <c r="R167" i="5" s="1"/>
  <c r="Q162" i="5"/>
  <c r="Q167" i="5" s="1"/>
  <c r="P162" i="5"/>
  <c r="P167" i="5" s="1"/>
  <c r="O162" i="5"/>
  <c r="O167" i="5" s="1"/>
  <c r="N162" i="5"/>
  <c r="N167" i="5" s="1"/>
  <c r="M162" i="5"/>
  <c r="M167" i="5" s="1"/>
  <c r="L162" i="5"/>
  <c r="L167" i="5" s="1"/>
  <c r="K162" i="5"/>
  <c r="K167" i="5" s="1"/>
  <c r="J162" i="5"/>
  <c r="J167" i="5" s="1"/>
  <c r="I162" i="5"/>
  <c r="I167" i="5" s="1"/>
  <c r="H162" i="5"/>
  <c r="H167" i="5" s="1"/>
  <c r="G162" i="5"/>
  <c r="G167" i="5" s="1"/>
  <c r="F162" i="5"/>
  <c r="F167" i="5" s="1"/>
  <c r="E162" i="5"/>
  <c r="E167" i="5" s="1"/>
  <c r="D162" i="5"/>
  <c r="D167" i="5" s="1"/>
  <c r="AJ160" i="5"/>
  <c r="AI160" i="5"/>
  <c r="AH160" i="5"/>
  <c r="AG160" i="5"/>
  <c r="AF160" i="5"/>
  <c r="AE160" i="5"/>
  <c r="AD160" i="5"/>
  <c r="AC160" i="5"/>
  <c r="AB160" i="5"/>
  <c r="AA160" i="5"/>
  <c r="Z160" i="5"/>
  <c r="Y160" i="5"/>
  <c r="X160" i="5"/>
  <c r="W160" i="5"/>
  <c r="V160" i="5"/>
  <c r="U160" i="5"/>
  <c r="S160" i="5"/>
  <c r="R160" i="5"/>
  <c r="Q160" i="5"/>
  <c r="P160" i="5"/>
  <c r="O160" i="5"/>
  <c r="N160" i="5"/>
  <c r="M160" i="5"/>
  <c r="L160" i="5"/>
  <c r="K160" i="5"/>
  <c r="J160" i="5"/>
  <c r="I160" i="5"/>
  <c r="H160" i="5"/>
  <c r="G160" i="5"/>
  <c r="F160" i="5"/>
  <c r="E160" i="5"/>
  <c r="D160" i="5"/>
  <c r="AJ159" i="5"/>
  <c r="AI159" i="5"/>
  <c r="AH159" i="5"/>
  <c r="AG159" i="5"/>
  <c r="AF159" i="5"/>
  <c r="AE159" i="5"/>
  <c r="AD159" i="5"/>
  <c r="AC159" i="5"/>
  <c r="AB159" i="5"/>
  <c r="AA159" i="5"/>
  <c r="Z159" i="5"/>
  <c r="Y159" i="5"/>
  <c r="X159" i="5"/>
  <c r="W159" i="5"/>
  <c r="V159" i="5"/>
  <c r="U159" i="5"/>
  <c r="S159" i="5"/>
  <c r="R159" i="5"/>
  <c r="Q159" i="5"/>
  <c r="P159" i="5"/>
  <c r="O159" i="5"/>
  <c r="N159" i="5"/>
  <c r="M159" i="5"/>
  <c r="L159" i="5"/>
  <c r="K159" i="5"/>
  <c r="J159" i="5"/>
  <c r="I159" i="5"/>
  <c r="H159" i="5"/>
  <c r="G159" i="5"/>
  <c r="F159" i="5"/>
  <c r="E159" i="5"/>
  <c r="D159" i="5"/>
  <c r="AJ158" i="5"/>
  <c r="AI158" i="5"/>
  <c r="AH158" i="5"/>
  <c r="AG158" i="5"/>
  <c r="AF158" i="5"/>
  <c r="AE158" i="5"/>
  <c r="AD158" i="5"/>
  <c r="AC158" i="5"/>
  <c r="AB158" i="5"/>
  <c r="AA158" i="5"/>
  <c r="Z158" i="5"/>
  <c r="Y158" i="5"/>
  <c r="X158" i="5"/>
  <c r="W158" i="5"/>
  <c r="V158" i="5"/>
  <c r="U158" i="5"/>
  <c r="S158" i="5"/>
  <c r="R158" i="5"/>
  <c r="Q158" i="5"/>
  <c r="P158" i="5"/>
  <c r="O158" i="5"/>
  <c r="N158" i="5"/>
  <c r="M158" i="5"/>
  <c r="L158" i="5"/>
  <c r="K158" i="5"/>
  <c r="J158" i="5"/>
  <c r="I158" i="5"/>
  <c r="H158" i="5"/>
  <c r="G158" i="5"/>
  <c r="F158" i="5"/>
  <c r="E158" i="5"/>
  <c r="D158" i="5"/>
  <c r="AJ157" i="5"/>
  <c r="AI157" i="5"/>
  <c r="AH157" i="5"/>
  <c r="AG157" i="5"/>
  <c r="AF157" i="5"/>
  <c r="AE157" i="5"/>
  <c r="AD157" i="5"/>
  <c r="AC157" i="5"/>
  <c r="AB157" i="5"/>
  <c r="AA157" i="5"/>
  <c r="Z157" i="5"/>
  <c r="Y157" i="5"/>
  <c r="X157" i="5"/>
  <c r="W157" i="5"/>
  <c r="V157" i="5"/>
  <c r="U157" i="5"/>
  <c r="S157" i="5"/>
  <c r="R157" i="5"/>
  <c r="Q157" i="5"/>
  <c r="P157" i="5"/>
  <c r="O157" i="5"/>
  <c r="N157" i="5"/>
  <c r="M157" i="5"/>
  <c r="L157" i="5"/>
  <c r="K157" i="5"/>
  <c r="J157" i="5"/>
  <c r="I157" i="5"/>
  <c r="H157" i="5"/>
  <c r="G157" i="5"/>
  <c r="F157" i="5"/>
  <c r="E157" i="5"/>
  <c r="D157" i="5"/>
  <c r="AJ156" i="5"/>
  <c r="AI156" i="5"/>
  <c r="AH156" i="5"/>
  <c r="AG156" i="5"/>
  <c r="AF156" i="5"/>
  <c r="AE156" i="5"/>
  <c r="AD156" i="5"/>
  <c r="AC156" i="5"/>
  <c r="AB156" i="5"/>
  <c r="AA156" i="5"/>
  <c r="Z156" i="5"/>
  <c r="Y156" i="5"/>
  <c r="X156" i="5"/>
  <c r="W156" i="5"/>
  <c r="V156" i="5"/>
  <c r="U156" i="5"/>
  <c r="S156" i="5"/>
  <c r="R156" i="5"/>
  <c r="Q156" i="5"/>
  <c r="P156" i="5"/>
  <c r="O156" i="5"/>
  <c r="N156" i="5"/>
  <c r="M156" i="5"/>
  <c r="L156" i="5"/>
  <c r="K156" i="5"/>
  <c r="J156" i="5"/>
  <c r="I156" i="5"/>
  <c r="H156" i="5"/>
  <c r="G156" i="5"/>
  <c r="F156" i="5"/>
  <c r="E156" i="5"/>
  <c r="D156" i="5"/>
  <c r="AJ155" i="5"/>
  <c r="AI155" i="5"/>
  <c r="AH155" i="5"/>
  <c r="AG155" i="5"/>
  <c r="AF155" i="5"/>
  <c r="AE155" i="5"/>
  <c r="AD155" i="5"/>
  <c r="AC155" i="5"/>
  <c r="AB155" i="5"/>
  <c r="AA155" i="5"/>
  <c r="Z155" i="5"/>
  <c r="Y155" i="5"/>
  <c r="X155" i="5"/>
  <c r="W155" i="5"/>
  <c r="V155" i="5"/>
  <c r="U155" i="5"/>
  <c r="S155" i="5"/>
  <c r="R155" i="5"/>
  <c r="Q155" i="5"/>
  <c r="P155" i="5"/>
  <c r="O155" i="5"/>
  <c r="N155" i="5"/>
  <c r="M155" i="5"/>
  <c r="L155" i="5"/>
  <c r="K155" i="5"/>
  <c r="J155" i="5"/>
  <c r="I155" i="5"/>
  <c r="H155" i="5"/>
  <c r="G155" i="5"/>
  <c r="F155" i="5"/>
  <c r="E155" i="5"/>
  <c r="D155" i="5"/>
  <c r="AJ154" i="5"/>
  <c r="AI154" i="5"/>
  <c r="AH154" i="5"/>
  <c r="AG154" i="5"/>
  <c r="AF154" i="5"/>
  <c r="AE154" i="5"/>
  <c r="AD154" i="5"/>
  <c r="AC154" i="5"/>
  <c r="AB154" i="5"/>
  <c r="AA154" i="5"/>
  <c r="Z154" i="5"/>
  <c r="Y154" i="5"/>
  <c r="X154" i="5"/>
  <c r="W154" i="5"/>
  <c r="V154" i="5"/>
  <c r="U154" i="5"/>
  <c r="S154" i="5"/>
  <c r="R154" i="5"/>
  <c r="Q154" i="5"/>
  <c r="P154" i="5"/>
  <c r="O154" i="5"/>
  <c r="N154" i="5"/>
  <c r="M154" i="5"/>
  <c r="L154" i="5"/>
  <c r="K154" i="5"/>
  <c r="J154" i="5"/>
  <c r="I154" i="5"/>
  <c r="H154" i="5"/>
  <c r="G154" i="5"/>
  <c r="F154" i="5"/>
  <c r="E154" i="5"/>
  <c r="D154" i="5"/>
  <c r="AJ153" i="5"/>
  <c r="AI153" i="5"/>
  <c r="AH153" i="5"/>
  <c r="AG153" i="5"/>
  <c r="AF153" i="5"/>
  <c r="AE153" i="5"/>
  <c r="AD153" i="5"/>
  <c r="AC153" i="5"/>
  <c r="AB153" i="5"/>
  <c r="AA153" i="5"/>
  <c r="Z153" i="5"/>
  <c r="Y153" i="5"/>
  <c r="X153" i="5"/>
  <c r="W153" i="5"/>
  <c r="V153" i="5"/>
  <c r="U153" i="5"/>
  <c r="S153" i="5"/>
  <c r="R153" i="5"/>
  <c r="Q153" i="5"/>
  <c r="P153" i="5"/>
  <c r="O153" i="5"/>
  <c r="N153" i="5"/>
  <c r="M153" i="5"/>
  <c r="L153" i="5"/>
  <c r="K153" i="5"/>
  <c r="J153" i="5"/>
  <c r="I153" i="5"/>
  <c r="H153" i="5"/>
  <c r="G153" i="5"/>
  <c r="F153" i="5"/>
  <c r="E153" i="5"/>
  <c r="D153" i="5"/>
  <c r="AJ152" i="5"/>
  <c r="AI152" i="5"/>
  <c r="AH152" i="5"/>
  <c r="AG152" i="5"/>
  <c r="AF152" i="5"/>
  <c r="AE152" i="5"/>
  <c r="AD152" i="5"/>
  <c r="AC152" i="5"/>
  <c r="AB152" i="5"/>
  <c r="AA152" i="5"/>
  <c r="Z152" i="5"/>
  <c r="Y152" i="5"/>
  <c r="X152" i="5"/>
  <c r="W152" i="5"/>
  <c r="V152" i="5"/>
  <c r="U152" i="5"/>
  <c r="S152" i="5"/>
  <c r="R152" i="5"/>
  <c r="Q152" i="5"/>
  <c r="P152" i="5"/>
  <c r="O152" i="5"/>
  <c r="N152" i="5"/>
  <c r="M152" i="5"/>
  <c r="L152" i="5"/>
  <c r="K152" i="5"/>
  <c r="J152" i="5"/>
  <c r="I152" i="5"/>
  <c r="H152" i="5"/>
  <c r="G152" i="5"/>
  <c r="F152" i="5"/>
  <c r="E152" i="5"/>
  <c r="D152" i="5"/>
  <c r="AJ151" i="5"/>
  <c r="AJ161" i="5" s="1"/>
  <c r="AI151" i="5"/>
  <c r="AI161" i="5" s="1"/>
  <c r="AH151" i="5"/>
  <c r="AH161" i="5" s="1"/>
  <c r="AG151" i="5"/>
  <c r="AG161" i="5" s="1"/>
  <c r="AF151" i="5"/>
  <c r="AF161" i="5" s="1"/>
  <c r="AE151" i="5"/>
  <c r="AE161" i="5" s="1"/>
  <c r="AD151" i="5"/>
  <c r="AD161" i="5" s="1"/>
  <c r="AC151" i="5"/>
  <c r="AC161" i="5" s="1"/>
  <c r="AB151" i="5"/>
  <c r="AB161" i="5" s="1"/>
  <c r="AA151" i="5"/>
  <c r="AA161" i="5" s="1"/>
  <c r="Z151" i="5"/>
  <c r="Z161" i="5" s="1"/>
  <c r="Y151" i="5"/>
  <c r="Y161" i="5" s="1"/>
  <c r="X151" i="5"/>
  <c r="X161" i="5" s="1"/>
  <c r="W151" i="5"/>
  <c r="W161" i="5" s="1"/>
  <c r="V151" i="5"/>
  <c r="V161" i="5" s="1"/>
  <c r="U151" i="5"/>
  <c r="U161" i="5" s="1"/>
  <c r="S151" i="5"/>
  <c r="S161" i="5" s="1"/>
  <c r="R151" i="5"/>
  <c r="R161" i="5" s="1"/>
  <c r="Q151" i="5"/>
  <c r="Q161" i="5" s="1"/>
  <c r="P151" i="5"/>
  <c r="P161" i="5" s="1"/>
  <c r="O151" i="5"/>
  <c r="O161" i="5" s="1"/>
  <c r="N151" i="5"/>
  <c r="N161" i="5" s="1"/>
  <c r="M151" i="5"/>
  <c r="M161" i="5" s="1"/>
  <c r="L151" i="5"/>
  <c r="L161" i="5" s="1"/>
  <c r="K151" i="5"/>
  <c r="K161" i="5" s="1"/>
  <c r="J151" i="5"/>
  <c r="J161" i="5" s="1"/>
  <c r="I151" i="5"/>
  <c r="I161" i="5" s="1"/>
  <c r="H151" i="5"/>
  <c r="H161" i="5" s="1"/>
  <c r="G151" i="5"/>
  <c r="G161" i="5" s="1"/>
  <c r="F151" i="5"/>
  <c r="F161" i="5" s="1"/>
  <c r="E151" i="5"/>
  <c r="E161" i="5" s="1"/>
  <c r="D151" i="5"/>
  <c r="AJ149" i="5"/>
  <c r="AI149" i="5"/>
  <c r="AH149" i="5"/>
  <c r="AG149" i="5"/>
  <c r="AF149" i="5"/>
  <c r="AE149" i="5"/>
  <c r="AD149" i="5"/>
  <c r="AC149" i="5"/>
  <c r="AB149" i="5"/>
  <c r="AA149" i="5"/>
  <c r="Z149" i="5"/>
  <c r="Y149" i="5"/>
  <c r="X149" i="5"/>
  <c r="W149" i="5"/>
  <c r="V149" i="5"/>
  <c r="U149" i="5"/>
  <c r="S149" i="5"/>
  <c r="R149" i="5"/>
  <c r="Q149" i="5"/>
  <c r="P149" i="5"/>
  <c r="O149" i="5"/>
  <c r="N149" i="5"/>
  <c r="M149" i="5"/>
  <c r="L149" i="5"/>
  <c r="K149" i="5"/>
  <c r="J149" i="5"/>
  <c r="I149" i="5"/>
  <c r="H149" i="5"/>
  <c r="G149" i="5"/>
  <c r="F149" i="5"/>
  <c r="E149" i="5"/>
  <c r="D149" i="5"/>
  <c r="AJ148" i="5"/>
  <c r="AI148" i="5"/>
  <c r="AH148" i="5"/>
  <c r="AG148" i="5"/>
  <c r="AF148" i="5"/>
  <c r="AE148" i="5"/>
  <c r="AD148" i="5"/>
  <c r="AC148" i="5"/>
  <c r="AB148" i="5"/>
  <c r="AA148" i="5"/>
  <c r="Z148" i="5"/>
  <c r="Y148" i="5"/>
  <c r="X148" i="5"/>
  <c r="W148" i="5"/>
  <c r="V148" i="5"/>
  <c r="U148" i="5"/>
  <c r="S148" i="5"/>
  <c r="R148" i="5"/>
  <c r="Q148" i="5"/>
  <c r="P148" i="5"/>
  <c r="O148" i="5"/>
  <c r="N148" i="5"/>
  <c r="M148" i="5"/>
  <c r="L148" i="5"/>
  <c r="K148" i="5"/>
  <c r="J148" i="5"/>
  <c r="I148" i="5"/>
  <c r="H148" i="5"/>
  <c r="G148" i="5"/>
  <c r="F148" i="5"/>
  <c r="E148" i="5"/>
  <c r="D148" i="5"/>
  <c r="AJ147" i="5"/>
  <c r="AI147" i="5"/>
  <c r="AH147" i="5"/>
  <c r="AG147" i="5"/>
  <c r="AF147" i="5"/>
  <c r="AE147" i="5"/>
  <c r="AD147" i="5"/>
  <c r="AC147" i="5"/>
  <c r="AB147" i="5"/>
  <c r="AA147" i="5"/>
  <c r="Z147" i="5"/>
  <c r="Y147" i="5"/>
  <c r="X147" i="5"/>
  <c r="W147" i="5"/>
  <c r="V147" i="5"/>
  <c r="U147" i="5"/>
  <c r="S147" i="5"/>
  <c r="R147" i="5"/>
  <c r="Q147" i="5"/>
  <c r="P147" i="5"/>
  <c r="O147" i="5"/>
  <c r="N147" i="5"/>
  <c r="M147" i="5"/>
  <c r="L147" i="5"/>
  <c r="K147" i="5"/>
  <c r="J147" i="5"/>
  <c r="I147" i="5"/>
  <c r="H147" i="5"/>
  <c r="G147" i="5"/>
  <c r="F147" i="5"/>
  <c r="E147" i="5"/>
  <c r="D147" i="5"/>
  <c r="AJ146" i="5"/>
  <c r="AI146" i="5"/>
  <c r="AH146" i="5"/>
  <c r="AG146" i="5"/>
  <c r="AF146" i="5"/>
  <c r="AE146" i="5"/>
  <c r="AD146" i="5"/>
  <c r="AC146" i="5"/>
  <c r="AB146" i="5"/>
  <c r="AA146" i="5"/>
  <c r="Z146" i="5"/>
  <c r="Y146" i="5"/>
  <c r="X146" i="5"/>
  <c r="W146" i="5"/>
  <c r="V146" i="5"/>
  <c r="U146" i="5"/>
  <c r="S146" i="5"/>
  <c r="R146" i="5"/>
  <c r="Q146" i="5"/>
  <c r="P146" i="5"/>
  <c r="O146" i="5"/>
  <c r="N146" i="5"/>
  <c r="M146" i="5"/>
  <c r="L146" i="5"/>
  <c r="K146" i="5"/>
  <c r="J146" i="5"/>
  <c r="I146" i="5"/>
  <c r="H146" i="5"/>
  <c r="G146" i="5"/>
  <c r="F146" i="5"/>
  <c r="E146" i="5"/>
  <c r="D146" i="5"/>
  <c r="T43" i="5" l="1"/>
  <c r="AK37" i="5"/>
  <c r="T37" i="5"/>
  <c r="AK43" i="5"/>
  <c r="X167" i="5"/>
  <c r="AB167" i="5"/>
  <c r="AF167" i="5"/>
  <c r="D161" i="5"/>
  <c r="AH150" i="5"/>
  <c r="AD150" i="5"/>
  <c r="Z150" i="5"/>
  <c r="V150" i="5"/>
  <c r="Q150" i="5"/>
  <c r="M150" i="5"/>
  <c r="I150" i="5"/>
  <c r="E150" i="5"/>
  <c r="AI150" i="5"/>
  <c r="AE150" i="5"/>
  <c r="AA150" i="5"/>
  <c r="W150" i="5"/>
  <c r="R150" i="5"/>
  <c r="N150" i="5"/>
  <c r="J150" i="5"/>
  <c r="F150" i="5"/>
  <c r="AJ150" i="5"/>
  <c r="AF150" i="5"/>
  <c r="AB150" i="5"/>
  <c r="X150" i="5"/>
  <c r="S150" i="5"/>
  <c r="O150" i="5"/>
  <c r="K150" i="5"/>
  <c r="G150" i="5"/>
  <c r="AG150" i="5"/>
  <c r="AC150" i="5"/>
  <c r="Y150" i="5"/>
  <c r="U150" i="5"/>
  <c r="P150" i="5"/>
  <c r="L150" i="5"/>
  <c r="H150" i="5"/>
  <c r="D150" i="5"/>
  <c r="AJ144" i="5"/>
  <c r="AI144" i="5"/>
  <c r="AH144" i="5"/>
  <c r="AG144" i="5"/>
  <c r="AF144" i="5"/>
  <c r="AE144" i="5"/>
  <c r="AD144" i="5"/>
  <c r="AC144" i="5"/>
  <c r="AB144" i="5"/>
  <c r="AA144" i="5"/>
  <c r="Z144" i="5"/>
  <c r="Y144" i="5"/>
  <c r="X144" i="5"/>
  <c r="W144" i="5"/>
  <c r="V144" i="5"/>
  <c r="U144" i="5"/>
  <c r="S144" i="5"/>
  <c r="R144" i="5"/>
  <c r="Q144" i="5"/>
  <c r="P144" i="5"/>
  <c r="O144" i="5"/>
  <c r="N144" i="5"/>
  <c r="M144" i="5"/>
  <c r="L144" i="5"/>
  <c r="K144" i="5"/>
  <c r="J144" i="5"/>
  <c r="I144" i="5"/>
  <c r="H144" i="5"/>
  <c r="G144" i="5"/>
  <c r="F144" i="5"/>
  <c r="E144" i="5"/>
  <c r="D144" i="5"/>
  <c r="AJ143" i="5"/>
  <c r="AI143" i="5"/>
  <c r="AH143" i="5"/>
  <c r="AG143" i="5"/>
  <c r="AF143" i="5"/>
  <c r="AE143" i="5"/>
  <c r="AD143" i="5"/>
  <c r="AC143" i="5"/>
  <c r="AB143" i="5"/>
  <c r="AA143" i="5"/>
  <c r="Z143" i="5"/>
  <c r="Y143" i="5"/>
  <c r="X143" i="5"/>
  <c r="W143" i="5"/>
  <c r="V143" i="5"/>
  <c r="U143" i="5"/>
  <c r="S143" i="5"/>
  <c r="R143" i="5"/>
  <c r="Q143" i="5"/>
  <c r="P143" i="5"/>
  <c r="O143" i="5"/>
  <c r="N143" i="5"/>
  <c r="M143" i="5"/>
  <c r="L143" i="5"/>
  <c r="K143" i="5"/>
  <c r="J143" i="5"/>
  <c r="I143" i="5"/>
  <c r="H143" i="5"/>
  <c r="G143" i="5"/>
  <c r="F143" i="5"/>
  <c r="E143" i="5"/>
  <c r="D143" i="5"/>
  <c r="AJ142" i="5"/>
  <c r="AI142" i="5"/>
  <c r="AH142" i="5"/>
  <c r="AG142" i="5"/>
  <c r="AF142" i="5"/>
  <c r="AE142" i="5"/>
  <c r="AD142" i="5"/>
  <c r="AC142" i="5"/>
  <c r="AB142" i="5"/>
  <c r="AA142" i="5"/>
  <c r="Z142" i="5"/>
  <c r="Y142" i="5"/>
  <c r="X142" i="5"/>
  <c r="W142" i="5"/>
  <c r="V142" i="5"/>
  <c r="U142" i="5"/>
  <c r="S142" i="5"/>
  <c r="R142" i="5"/>
  <c r="Q142" i="5"/>
  <c r="P142" i="5"/>
  <c r="O142" i="5"/>
  <c r="N142" i="5"/>
  <c r="M142" i="5"/>
  <c r="L142" i="5"/>
  <c r="K142" i="5"/>
  <c r="J142" i="5"/>
  <c r="I142" i="5"/>
  <c r="H142" i="5"/>
  <c r="G142" i="5"/>
  <c r="F142" i="5"/>
  <c r="E142" i="5"/>
  <c r="D142" i="5"/>
  <c r="AJ141" i="5"/>
  <c r="AI141" i="5"/>
  <c r="AH141" i="5"/>
  <c r="AG141" i="5"/>
  <c r="AF141" i="5"/>
  <c r="AE141" i="5"/>
  <c r="AD141" i="5"/>
  <c r="AC141" i="5"/>
  <c r="AB141" i="5"/>
  <c r="AA141" i="5"/>
  <c r="Z141" i="5"/>
  <c r="Y141" i="5"/>
  <c r="X141" i="5"/>
  <c r="W141" i="5"/>
  <c r="V141" i="5"/>
  <c r="U141" i="5"/>
  <c r="S141" i="5"/>
  <c r="R141" i="5"/>
  <c r="Q141" i="5"/>
  <c r="P141" i="5"/>
  <c r="O141" i="5"/>
  <c r="N141" i="5"/>
  <c r="M141" i="5"/>
  <c r="L141" i="5"/>
  <c r="K141" i="5"/>
  <c r="J141" i="5"/>
  <c r="I141" i="5"/>
  <c r="H141" i="5"/>
  <c r="G141" i="5"/>
  <c r="F141" i="5"/>
  <c r="E141" i="5"/>
  <c r="D141" i="5"/>
  <c r="AJ140" i="5"/>
  <c r="AI140" i="5"/>
  <c r="AH140" i="5"/>
  <c r="AG140" i="5"/>
  <c r="AF140" i="5"/>
  <c r="AE140" i="5"/>
  <c r="AD140" i="5"/>
  <c r="AC140" i="5"/>
  <c r="AB140" i="5"/>
  <c r="AA140" i="5"/>
  <c r="Z140" i="5"/>
  <c r="Y140" i="5"/>
  <c r="X140" i="5"/>
  <c r="W140" i="5"/>
  <c r="V140" i="5"/>
  <c r="U140" i="5"/>
  <c r="S140" i="5"/>
  <c r="R140" i="5"/>
  <c r="Q140" i="5"/>
  <c r="P140" i="5"/>
  <c r="O140" i="5"/>
  <c r="N140" i="5"/>
  <c r="M140" i="5"/>
  <c r="L140" i="5"/>
  <c r="K140" i="5"/>
  <c r="J140" i="5"/>
  <c r="I140" i="5"/>
  <c r="H140" i="5"/>
  <c r="G140" i="5"/>
  <c r="F140" i="5"/>
  <c r="E140" i="5"/>
  <c r="D140" i="5"/>
  <c r="AJ139" i="5"/>
  <c r="AI139" i="5"/>
  <c r="AH139" i="5"/>
  <c r="AG139" i="5"/>
  <c r="AF139" i="5"/>
  <c r="AE139" i="5"/>
  <c r="AD139" i="5"/>
  <c r="AC139" i="5"/>
  <c r="AB139" i="5"/>
  <c r="AA139" i="5"/>
  <c r="Z139" i="5"/>
  <c r="Y139" i="5"/>
  <c r="X139" i="5"/>
  <c r="W139" i="5"/>
  <c r="V139" i="5"/>
  <c r="U139" i="5"/>
  <c r="S139" i="5"/>
  <c r="R139" i="5"/>
  <c r="Q139" i="5"/>
  <c r="P139" i="5"/>
  <c r="O139" i="5"/>
  <c r="N139" i="5"/>
  <c r="M139" i="5"/>
  <c r="L139" i="5"/>
  <c r="K139" i="5"/>
  <c r="J139" i="5"/>
  <c r="I139" i="5"/>
  <c r="H139" i="5"/>
  <c r="G139" i="5"/>
  <c r="F139" i="5"/>
  <c r="E139" i="5"/>
  <c r="D139" i="5"/>
  <c r="AJ138" i="5"/>
  <c r="AI138" i="5"/>
  <c r="AH138" i="5"/>
  <c r="AG138" i="5"/>
  <c r="AF138" i="5"/>
  <c r="AE138" i="5"/>
  <c r="AD138" i="5"/>
  <c r="AC138" i="5"/>
  <c r="AB138" i="5"/>
  <c r="AA138" i="5"/>
  <c r="Z138" i="5"/>
  <c r="Y138" i="5"/>
  <c r="X138" i="5"/>
  <c r="W138" i="5"/>
  <c r="V138" i="5"/>
  <c r="U138" i="5"/>
  <c r="S138" i="5"/>
  <c r="R138" i="5"/>
  <c r="Q138" i="5"/>
  <c r="P138" i="5"/>
  <c r="O138" i="5"/>
  <c r="N138" i="5"/>
  <c r="M138" i="5"/>
  <c r="L138" i="5"/>
  <c r="K138" i="5"/>
  <c r="J138" i="5"/>
  <c r="I138" i="5"/>
  <c r="H138" i="5"/>
  <c r="G138" i="5"/>
  <c r="F138" i="5"/>
  <c r="E138" i="5"/>
  <c r="D138" i="5"/>
  <c r="AJ137" i="5"/>
  <c r="AJ145" i="5" s="1"/>
  <c r="AI137" i="5"/>
  <c r="AI145" i="5" s="1"/>
  <c r="AH137" i="5"/>
  <c r="AH145" i="5" s="1"/>
  <c r="AG137" i="5"/>
  <c r="AG145" i="5" s="1"/>
  <c r="AF137" i="5"/>
  <c r="AF145" i="5" s="1"/>
  <c r="AE137" i="5"/>
  <c r="AE145" i="5" s="1"/>
  <c r="AD137" i="5"/>
  <c r="AD145" i="5" s="1"/>
  <c r="AC137" i="5"/>
  <c r="AC145" i="5" s="1"/>
  <c r="AB137" i="5"/>
  <c r="AB145" i="5" s="1"/>
  <c r="AA137" i="5"/>
  <c r="AA145" i="5" s="1"/>
  <c r="Z137" i="5"/>
  <c r="Y137" i="5"/>
  <c r="Y145" i="5" s="1"/>
  <c r="X137" i="5"/>
  <c r="X145" i="5" s="1"/>
  <c r="W137" i="5"/>
  <c r="W145" i="5" s="1"/>
  <c r="V137" i="5"/>
  <c r="V145" i="5" s="1"/>
  <c r="U137" i="5"/>
  <c r="U145" i="5" s="1"/>
  <c r="S137" i="5"/>
  <c r="S145" i="5" s="1"/>
  <c r="R137" i="5"/>
  <c r="R145" i="5" s="1"/>
  <c r="Q137" i="5"/>
  <c r="Q145" i="5" s="1"/>
  <c r="P137" i="5"/>
  <c r="P145" i="5" s="1"/>
  <c r="O137" i="5"/>
  <c r="O145" i="5" s="1"/>
  <c r="N137" i="5"/>
  <c r="N145" i="5" s="1"/>
  <c r="M137" i="5"/>
  <c r="L137" i="5"/>
  <c r="L145" i="5" s="1"/>
  <c r="K137" i="5"/>
  <c r="K145" i="5" s="1"/>
  <c r="J137" i="5"/>
  <c r="J145" i="5" s="1"/>
  <c r="I137" i="5"/>
  <c r="I145" i="5" s="1"/>
  <c r="H137" i="5"/>
  <c r="H145" i="5" s="1"/>
  <c r="G137" i="5"/>
  <c r="G145" i="5" s="1"/>
  <c r="F137" i="5"/>
  <c r="F145" i="5" s="1"/>
  <c r="E137" i="5"/>
  <c r="E145" i="5" s="1"/>
  <c r="D137" i="5"/>
  <c r="D145" i="5" s="1"/>
  <c r="AJ135" i="5"/>
  <c r="AI135" i="5"/>
  <c r="AH135" i="5"/>
  <c r="AG135" i="5"/>
  <c r="AF135" i="5"/>
  <c r="AE135" i="5"/>
  <c r="AD135" i="5"/>
  <c r="AC135" i="5"/>
  <c r="AB135" i="5"/>
  <c r="AA135" i="5"/>
  <c r="Z135" i="5"/>
  <c r="Y135" i="5"/>
  <c r="X135" i="5"/>
  <c r="W135" i="5"/>
  <c r="V135" i="5"/>
  <c r="U135" i="5"/>
  <c r="S135" i="5"/>
  <c r="R135" i="5"/>
  <c r="Q135" i="5"/>
  <c r="P135" i="5"/>
  <c r="O135" i="5"/>
  <c r="N135" i="5"/>
  <c r="M135" i="5"/>
  <c r="L135" i="5"/>
  <c r="K135" i="5"/>
  <c r="J135" i="5"/>
  <c r="I135" i="5"/>
  <c r="H135" i="5"/>
  <c r="G135" i="5"/>
  <c r="F135" i="5"/>
  <c r="E135" i="5"/>
  <c r="D135" i="5"/>
  <c r="AJ134" i="5"/>
  <c r="AI134" i="5"/>
  <c r="AH134" i="5"/>
  <c r="AG134" i="5"/>
  <c r="AF134" i="5"/>
  <c r="AE134" i="5"/>
  <c r="AD134" i="5"/>
  <c r="AC134" i="5"/>
  <c r="AB134" i="5"/>
  <c r="AA134" i="5"/>
  <c r="Z134" i="5"/>
  <c r="Y134" i="5"/>
  <c r="X134" i="5"/>
  <c r="W134" i="5"/>
  <c r="V134" i="5"/>
  <c r="U134" i="5"/>
  <c r="S134" i="5"/>
  <c r="R134" i="5"/>
  <c r="Q134" i="5"/>
  <c r="P134" i="5"/>
  <c r="O134" i="5"/>
  <c r="N134" i="5"/>
  <c r="M134" i="5"/>
  <c r="L134" i="5"/>
  <c r="K134" i="5"/>
  <c r="J134" i="5"/>
  <c r="I134" i="5"/>
  <c r="H134" i="5"/>
  <c r="G134" i="5"/>
  <c r="F134" i="5"/>
  <c r="E134" i="5"/>
  <c r="D134" i="5"/>
  <c r="AJ133" i="5"/>
  <c r="AI133" i="5"/>
  <c r="AH133" i="5"/>
  <c r="AG133" i="5"/>
  <c r="AF133" i="5"/>
  <c r="AE133" i="5"/>
  <c r="AD133" i="5"/>
  <c r="AC133" i="5"/>
  <c r="AB133" i="5"/>
  <c r="AA133" i="5"/>
  <c r="Z133" i="5"/>
  <c r="Y133" i="5"/>
  <c r="X133" i="5"/>
  <c r="W133" i="5"/>
  <c r="V133" i="5"/>
  <c r="U133" i="5"/>
  <c r="S133" i="5"/>
  <c r="R133" i="5"/>
  <c r="Q133" i="5"/>
  <c r="P133" i="5"/>
  <c r="O133" i="5"/>
  <c r="N133" i="5"/>
  <c r="M133" i="5"/>
  <c r="L133" i="5"/>
  <c r="K133" i="5"/>
  <c r="J133" i="5"/>
  <c r="I133" i="5"/>
  <c r="H133" i="5"/>
  <c r="G133" i="5"/>
  <c r="F133" i="5"/>
  <c r="E133" i="5"/>
  <c r="D133" i="5"/>
  <c r="AJ132" i="5"/>
  <c r="AI132" i="5"/>
  <c r="AH132" i="5"/>
  <c r="AG132" i="5"/>
  <c r="AF132" i="5"/>
  <c r="AE132" i="5"/>
  <c r="AD132" i="5"/>
  <c r="AC132" i="5"/>
  <c r="AB132" i="5"/>
  <c r="AA132" i="5"/>
  <c r="Z132" i="5"/>
  <c r="Y132" i="5"/>
  <c r="X132" i="5"/>
  <c r="W132" i="5"/>
  <c r="V132" i="5"/>
  <c r="U132" i="5"/>
  <c r="S132" i="5"/>
  <c r="R132" i="5"/>
  <c r="Q132" i="5"/>
  <c r="P132" i="5"/>
  <c r="O132" i="5"/>
  <c r="N132" i="5"/>
  <c r="M132" i="5"/>
  <c r="L132" i="5"/>
  <c r="K132" i="5"/>
  <c r="J132" i="5"/>
  <c r="I132" i="5"/>
  <c r="H132" i="5"/>
  <c r="G132" i="5"/>
  <c r="F132" i="5"/>
  <c r="E132" i="5"/>
  <c r="D132" i="5"/>
  <c r="AJ131" i="5"/>
  <c r="AI131" i="5"/>
  <c r="AH131" i="5"/>
  <c r="AG131" i="5"/>
  <c r="AF131" i="5"/>
  <c r="AE131" i="5"/>
  <c r="AD131" i="5"/>
  <c r="AC131" i="5"/>
  <c r="AB131" i="5"/>
  <c r="AA131" i="5"/>
  <c r="Z131" i="5"/>
  <c r="Y131" i="5"/>
  <c r="X131" i="5"/>
  <c r="W131" i="5"/>
  <c r="V131" i="5"/>
  <c r="U131" i="5"/>
  <c r="S131" i="5"/>
  <c r="R131" i="5"/>
  <c r="Q131" i="5"/>
  <c r="P131" i="5"/>
  <c r="O131" i="5"/>
  <c r="N131" i="5"/>
  <c r="M131" i="5"/>
  <c r="L131" i="5"/>
  <c r="K131" i="5"/>
  <c r="J131" i="5"/>
  <c r="I131" i="5"/>
  <c r="H131" i="5"/>
  <c r="G131" i="5"/>
  <c r="F131" i="5"/>
  <c r="E131" i="5"/>
  <c r="D131" i="5"/>
  <c r="AJ130" i="5"/>
  <c r="AI130" i="5"/>
  <c r="AH130" i="5"/>
  <c r="AG130" i="5"/>
  <c r="AF130" i="5"/>
  <c r="AE130" i="5"/>
  <c r="AD130" i="5"/>
  <c r="AC130" i="5"/>
  <c r="AB130" i="5"/>
  <c r="AA130" i="5"/>
  <c r="Z130" i="5"/>
  <c r="Y130" i="5"/>
  <c r="X130" i="5"/>
  <c r="W130" i="5"/>
  <c r="V130" i="5"/>
  <c r="U130" i="5"/>
  <c r="S130" i="5"/>
  <c r="R130" i="5"/>
  <c r="Q130" i="5"/>
  <c r="P130" i="5"/>
  <c r="O130" i="5"/>
  <c r="N130" i="5"/>
  <c r="M130" i="5"/>
  <c r="L130" i="5"/>
  <c r="K130" i="5"/>
  <c r="J130" i="5"/>
  <c r="I130" i="5"/>
  <c r="H130" i="5"/>
  <c r="G130" i="5"/>
  <c r="F130" i="5"/>
  <c r="E130" i="5"/>
  <c r="D130" i="5"/>
  <c r="AJ129" i="5"/>
  <c r="AI129" i="5"/>
  <c r="AH129" i="5"/>
  <c r="AG129" i="5"/>
  <c r="AF129" i="5"/>
  <c r="AE129" i="5"/>
  <c r="AD129" i="5"/>
  <c r="AC129" i="5"/>
  <c r="AB129" i="5"/>
  <c r="AA129" i="5"/>
  <c r="Z129" i="5"/>
  <c r="Y129" i="5"/>
  <c r="X129" i="5"/>
  <c r="W129" i="5"/>
  <c r="V129" i="5"/>
  <c r="U129" i="5"/>
  <c r="S129" i="5"/>
  <c r="R129" i="5"/>
  <c r="Q129" i="5"/>
  <c r="P129" i="5"/>
  <c r="O129" i="5"/>
  <c r="N129" i="5"/>
  <c r="M129" i="5"/>
  <c r="L129" i="5"/>
  <c r="K129" i="5"/>
  <c r="J129" i="5"/>
  <c r="I129" i="5"/>
  <c r="H129" i="5"/>
  <c r="G129" i="5"/>
  <c r="F129" i="5"/>
  <c r="E129" i="5"/>
  <c r="D129" i="5"/>
  <c r="AJ128" i="5"/>
  <c r="AI128" i="5"/>
  <c r="AH128" i="5"/>
  <c r="AG128" i="5"/>
  <c r="AF128" i="5"/>
  <c r="AE128" i="5"/>
  <c r="AD128" i="5"/>
  <c r="AC128" i="5"/>
  <c r="AB128" i="5"/>
  <c r="AA128" i="5"/>
  <c r="Z128" i="5"/>
  <c r="Y128" i="5"/>
  <c r="X128" i="5"/>
  <c r="W128" i="5"/>
  <c r="V128" i="5"/>
  <c r="U128" i="5"/>
  <c r="S128" i="5"/>
  <c r="R128" i="5"/>
  <c r="Q128" i="5"/>
  <c r="P128" i="5"/>
  <c r="O128" i="5"/>
  <c r="N128" i="5"/>
  <c r="M128" i="5"/>
  <c r="L128" i="5"/>
  <c r="K128" i="5"/>
  <c r="J128" i="5"/>
  <c r="I128" i="5"/>
  <c r="H128" i="5"/>
  <c r="G128" i="5"/>
  <c r="F128" i="5"/>
  <c r="E128" i="5"/>
  <c r="D128" i="5"/>
  <c r="AJ127" i="5"/>
  <c r="AI127" i="5"/>
  <c r="AH127" i="5"/>
  <c r="AG127" i="5"/>
  <c r="AF127" i="5"/>
  <c r="AE127" i="5"/>
  <c r="AD127" i="5"/>
  <c r="AC127" i="5"/>
  <c r="AB127" i="5"/>
  <c r="AA127" i="5"/>
  <c r="Z127" i="5"/>
  <c r="Y127" i="5"/>
  <c r="X127" i="5"/>
  <c r="W127" i="5"/>
  <c r="V127" i="5"/>
  <c r="U127" i="5"/>
  <c r="S127" i="5"/>
  <c r="R127" i="5"/>
  <c r="Q127" i="5"/>
  <c r="P127" i="5"/>
  <c r="O127" i="5"/>
  <c r="N127" i="5"/>
  <c r="M127" i="5"/>
  <c r="L127" i="5"/>
  <c r="K127" i="5"/>
  <c r="J127" i="5"/>
  <c r="I127" i="5"/>
  <c r="H127" i="5"/>
  <c r="G127" i="5"/>
  <c r="F127" i="5"/>
  <c r="E127" i="5"/>
  <c r="D127" i="5"/>
  <c r="AJ126" i="5"/>
  <c r="AI126" i="5"/>
  <c r="AH126" i="5"/>
  <c r="AG126" i="5"/>
  <c r="AF126" i="5"/>
  <c r="AE126" i="5"/>
  <c r="AD126" i="5"/>
  <c r="AC126" i="5"/>
  <c r="AB126" i="5"/>
  <c r="AA126" i="5"/>
  <c r="Z126" i="5"/>
  <c r="Y126" i="5"/>
  <c r="X126" i="5"/>
  <c r="W126" i="5"/>
  <c r="V126" i="5"/>
  <c r="U126" i="5"/>
  <c r="S126" i="5"/>
  <c r="R126" i="5"/>
  <c r="Q126" i="5"/>
  <c r="P126" i="5"/>
  <c r="O126" i="5"/>
  <c r="N126" i="5"/>
  <c r="M126" i="5"/>
  <c r="L126" i="5"/>
  <c r="K126" i="5"/>
  <c r="J126" i="5"/>
  <c r="I126" i="5"/>
  <c r="H126" i="5"/>
  <c r="G126" i="5"/>
  <c r="F126" i="5"/>
  <c r="E126" i="5"/>
  <c r="D126" i="5"/>
  <c r="AJ125" i="5"/>
  <c r="AI125" i="5"/>
  <c r="AH125" i="5"/>
  <c r="AG125" i="5"/>
  <c r="AF125" i="5"/>
  <c r="AE125" i="5"/>
  <c r="AD125" i="5"/>
  <c r="AC125" i="5"/>
  <c r="AB125" i="5"/>
  <c r="AA125" i="5"/>
  <c r="Z125" i="5"/>
  <c r="Y125" i="5"/>
  <c r="X125" i="5"/>
  <c r="W125" i="5"/>
  <c r="V125" i="5"/>
  <c r="U125" i="5"/>
  <c r="S125" i="5"/>
  <c r="R125" i="5"/>
  <c r="Q125" i="5"/>
  <c r="P125" i="5"/>
  <c r="O125" i="5"/>
  <c r="N125" i="5"/>
  <c r="M125" i="5"/>
  <c r="L125" i="5"/>
  <c r="K125" i="5"/>
  <c r="J125" i="5"/>
  <c r="I125" i="5"/>
  <c r="H125" i="5"/>
  <c r="G125" i="5"/>
  <c r="F125" i="5"/>
  <c r="E125" i="5"/>
  <c r="D125" i="5"/>
  <c r="AJ124" i="5"/>
  <c r="AI124" i="5"/>
  <c r="AH124" i="5"/>
  <c r="AG124" i="5"/>
  <c r="AF124" i="5"/>
  <c r="AE124" i="5"/>
  <c r="AD124" i="5"/>
  <c r="AC124" i="5"/>
  <c r="AB124" i="5"/>
  <c r="AA124" i="5"/>
  <c r="Z124" i="5"/>
  <c r="Y124" i="5"/>
  <c r="X124" i="5"/>
  <c r="W124" i="5"/>
  <c r="V124" i="5"/>
  <c r="U124" i="5"/>
  <c r="S124" i="5"/>
  <c r="R124" i="5"/>
  <c r="Q124" i="5"/>
  <c r="P124" i="5"/>
  <c r="O124" i="5"/>
  <c r="N124" i="5"/>
  <c r="M124" i="5"/>
  <c r="L124" i="5"/>
  <c r="K124" i="5"/>
  <c r="J124" i="5"/>
  <c r="I124" i="5"/>
  <c r="H124" i="5"/>
  <c r="G124" i="5"/>
  <c r="F124" i="5"/>
  <c r="E124" i="5"/>
  <c r="D124" i="5"/>
  <c r="AJ123" i="5"/>
  <c r="AI123" i="5"/>
  <c r="AH123" i="5"/>
  <c r="AG123" i="5"/>
  <c r="AF123" i="5"/>
  <c r="AE123" i="5"/>
  <c r="AD123" i="5"/>
  <c r="AC123" i="5"/>
  <c r="AB123" i="5"/>
  <c r="AA123" i="5"/>
  <c r="Z123" i="5"/>
  <c r="Y123" i="5"/>
  <c r="X123" i="5"/>
  <c r="W123" i="5"/>
  <c r="V123" i="5"/>
  <c r="U123" i="5"/>
  <c r="S123" i="5"/>
  <c r="R123" i="5"/>
  <c r="Q123" i="5"/>
  <c r="P123" i="5"/>
  <c r="O123" i="5"/>
  <c r="N123" i="5"/>
  <c r="M123" i="5"/>
  <c r="L123" i="5"/>
  <c r="K123" i="5"/>
  <c r="J123" i="5"/>
  <c r="I123" i="5"/>
  <c r="H123" i="5"/>
  <c r="G123" i="5"/>
  <c r="F123" i="5"/>
  <c r="E123" i="5"/>
  <c r="D123" i="5"/>
  <c r="AJ122" i="5"/>
  <c r="AI122" i="5"/>
  <c r="AH122" i="5"/>
  <c r="AG122" i="5"/>
  <c r="AF122" i="5"/>
  <c r="AE122" i="5"/>
  <c r="AD122" i="5"/>
  <c r="AC122" i="5"/>
  <c r="AB122" i="5"/>
  <c r="AA122" i="5"/>
  <c r="Z122" i="5"/>
  <c r="Y122" i="5"/>
  <c r="X122" i="5"/>
  <c r="W122" i="5"/>
  <c r="V122" i="5"/>
  <c r="U122" i="5"/>
  <c r="S122" i="5"/>
  <c r="R122" i="5"/>
  <c r="Q122" i="5"/>
  <c r="P122" i="5"/>
  <c r="O122" i="5"/>
  <c r="N122" i="5"/>
  <c r="M122" i="5"/>
  <c r="L122" i="5"/>
  <c r="K122" i="5"/>
  <c r="J122" i="5"/>
  <c r="I122" i="5"/>
  <c r="H122" i="5"/>
  <c r="G122" i="5"/>
  <c r="F122" i="5"/>
  <c r="E122" i="5"/>
  <c r="D122" i="5"/>
  <c r="AJ121" i="5"/>
  <c r="AJ136" i="5" s="1"/>
  <c r="AI121" i="5"/>
  <c r="AH121" i="5"/>
  <c r="AG121" i="5"/>
  <c r="AG136" i="5" s="1"/>
  <c r="AF121" i="5"/>
  <c r="AF136" i="5" s="1"/>
  <c r="AE121" i="5"/>
  <c r="AD121" i="5"/>
  <c r="AD136" i="5" s="1"/>
  <c r="AC121" i="5"/>
  <c r="Q121" i="5"/>
  <c r="AB121" i="5"/>
  <c r="AA121" i="5"/>
  <c r="Z121" i="5"/>
  <c r="Y121" i="5"/>
  <c r="X121" i="5"/>
  <c r="W121" i="5"/>
  <c r="V121" i="5"/>
  <c r="U121" i="5"/>
  <c r="S121" i="5"/>
  <c r="R121" i="5"/>
  <c r="P121" i="5"/>
  <c r="P136" i="5" s="1"/>
  <c r="O121" i="5"/>
  <c r="O136" i="5" s="1"/>
  <c r="N121" i="5"/>
  <c r="N136" i="5" s="1"/>
  <c r="M121" i="5"/>
  <c r="M136" i="5" s="1"/>
  <c r="L121" i="5"/>
  <c r="L136" i="5" s="1"/>
  <c r="K121" i="5"/>
  <c r="K136" i="5" s="1"/>
  <c r="I121" i="5"/>
  <c r="H121" i="5"/>
  <c r="G121" i="5"/>
  <c r="F121" i="5"/>
  <c r="E121" i="5"/>
  <c r="D121" i="5"/>
  <c r="J121" i="5"/>
  <c r="AJ119" i="5"/>
  <c r="AI119" i="5"/>
  <c r="AH119" i="5"/>
  <c r="AG119" i="5"/>
  <c r="AF119" i="5"/>
  <c r="AE119" i="5"/>
  <c r="AD119" i="5"/>
  <c r="AC119" i="5"/>
  <c r="AB119" i="5"/>
  <c r="AA119" i="5"/>
  <c r="Z119" i="5"/>
  <c r="Y119" i="5"/>
  <c r="X119" i="5"/>
  <c r="W119" i="5"/>
  <c r="V119" i="5"/>
  <c r="U119" i="5"/>
  <c r="S119" i="5"/>
  <c r="R119" i="5"/>
  <c r="Q119" i="5"/>
  <c r="P119" i="5"/>
  <c r="O119" i="5"/>
  <c r="N119" i="5"/>
  <c r="M119" i="5"/>
  <c r="L119" i="5"/>
  <c r="K119" i="5"/>
  <c r="J119" i="5"/>
  <c r="I119" i="5"/>
  <c r="H119" i="5"/>
  <c r="G119" i="5"/>
  <c r="F119" i="5"/>
  <c r="E119" i="5"/>
  <c r="D119" i="5"/>
  <c r="AJ118" i="5"/>
  <c r="AI118" i="5"/>
  <c r="AH118" i="5"/>
  <c r="AG118" i="5"/>
  <c r="AF118" i="5"/>
  <c r="AE118" i="5"/>
  <c r="AD118" i="5"/>
  <c r="AC118" i="5"/>
  <c r="AB118" i="5"/>
  <c r="AA118" i="5"/>
  <c r="Z118" i="5"/>
  <c r="Y118" i="5"/>
  <c r="X118" i="5"/>
  <c r="W118" i="5"/>
  <c r="V118" i="5"/>
  <c r="U118" i="5"/>
  <c r="S118" i="5"/>
  <c r="R118" i="5"/>
  <c r="Q118" i="5"/>
  <c r="P118" i="5"/>
  <c r="O118" i="5"/>
  <c r="N118" i="5"/>
  <c r="M118" i="5"/>
  <c r="L118" i="5"/>
  <c r="K118" i="5"/>
  <c r="J118" i="5"/>
  <c r="I118" i="5"/>
  <c r="H118" i="5"/>
  <c r="G118" i="5"/>
  <c r="F118" i="5"/>
  <c r="E118" i="5"/>
  <c r="D118" i="5"/>
  <c r="AJ117" i="5"/>
  <c r="AI117" i="5"/>
  <c r="AH117" i="5"/>
  <c r="AG117" i="5"/>
  <c r="AF117" i="5"/>
  <c r="AE117" i="5"/>
  <c r="AD117" i="5"/>
  <c r="AC117" i="5"/>
  <c r="AB117" i="5"/>
  <c r="AA117" i="5"/>
  <c r="Z117" i="5"/>
  <c r="Y117" i="5"/>
  <c r="X117" i="5"/>
  <c r="W117" i="5"/>
  <c r="V117" i="5"/>
  <c r="U117" i="5"/>
  <c r="S117" i="5"/>
  <c r="R117" i="5"/>
  <c r="Q117" i="5"/>
  <c r="P117" i="5"/>
  <c r="O117" i="5"/>
  <c r="N117" i="5"/>
  <c r="M117" i="5"/>
  <c r="L117" i="5"/>
  <c r="K117" i="5"/>
  <c r="J117" i="5"/>
  <c r="I117" i="5"/>
  <c r="H117" i="5"/>
  <c r="G117" i="5"/>
  <c r="F117" i="5"/>
  <c r="E117" i="5"/>
  <c r="D117" i="5"/>
  <c r="AJ116" i="5"/>
  <c r="AI116" i="5"/>
  <c r="AH116" i="5"/>
  <c r="AG116" i="5"/>
  <c r="AF116" i="5"/>
  <c r="AE116" i="5"/>
  <c r="AD116" i="5"/>
  <c r="AC116" i="5"/>
  <c r="AB116" i="5"/>
  <c r="AA116" i="5"/>
  <c r="Z116" i="5"/>
  <c r="Y116" i="5"/>
  <c r="X116" i="5"/>
  <c r="W116" i="5"/>
  <c r="V116" i="5"/>
  <c r="U116" i="5"/>
  <c r="S116" i="5"/>
  <c r="R116" i="5"/>
  <c r="Q116" i="5"/>
  <c r="P116" i="5"/>
  <c r="O116" i="5"/>
  <c r="N116" i="5"/>
  <c r="M116" i="5"/>
  <c r="L116" i="5"/>
  <c r="K116" i="5"/>
  <c r="J116" i="5"/>
  <c r="I116" i="5"/>
  <c r="H116" i="5"/>
  <c r="G116" i="5"/>
  <c r="F116" i="5"/>
  <c r="E116" i="5"/>
  <c r="D116" i="5"/>
  <c r="AJ115" i="5"/>
  <c r="AI115" i="5"/>
  <c r="AH115" i="5"/>
  <c r="AG115" i="5"/>
  <c r="AF115" i="5"/>
  <c r="AE115" i="5"/>
  <c r="AD115" i="5"/>
  <c r="AC115" i="5"/>
  <c r="AB115" i="5"/>
  <c r="AA115" i="5"/>
  <c r="Z115" i="5"/>
  <c r="Y115" i="5"/>
  <c r="X115" i="5"/>
  <c r="W115" i="5"/>
  <c r="V115" i="5"/>
  <c r="U115" i="5"/>
  <c r="S115" i="5"/>
  <c r="R115" i="5"/>
  <c r="Q115" i="5"/>
  <c r="P115" i="5"/>
  <c r="O115" i="5"/>
  <c r="N115" i="5"/>
  <c r="M115" i="5"/>
  <c r="L115" i="5"/>
  <c r="K115" i="5"/>
  <c r="J115" i="5"/>
  <c r="I115" i="5"/>
  <c r="H115" i="5"/>
  <c r="G115" i="5"/>
  <c r="F115" i="5"/>
  <c r="E115" i="5"/>
  <c r="D115" i="5"/>
  <c r="AJ114" i="5"/>
  <c r="AI114" i="5"/>
  <c r="AH114" i="5"/>
  <c r="AG114" i="5"/>
  <c r="AF114" i="5"/>
  <c r="AE114" i="5"/>
  <c r="AD114" i="5"/>
  <c r="AC114" i="5"/>
  <c r="AB114" i="5"/>
  <c r="AA114" i="5"/>
  <c r="Z114" i="5"/>
  <c r="Y114" i="5"/>
  <c r="X114" i="5"/>
  <c r="W114" i="5"/>
  <c r="V114" i="5"/>
  <c r="U114" i="5"/>
  <c r="S114" i="5"/>
  <c r="R114" i="5"/>
  <c r="Q114" i="5"/>
  <c r="P114" i="5"/>
  <c r="O114" i="5"/>
  <c r="N114" i="5"/>
  <c r="M114" i="5"/>
  <c r="L114" i="5"/>
  <c r="K114" i="5"/>
  <c r="J114" i="5"/>
  <c r="I114" i="5"/>
  <c r="H114" i="5"/>
  <c r="G114" i="5"/>
  <c r="F114" i="5"/>
  <c r="E114" i="5"/>
  <c r="D114" i="5"/>
  <c r="AJ113" i="5"/>
  <c r="AI113" i="5"/>
  <c r="AH113" i="5"/>
  <c r="AG113" i="5"/>
  <c r="AF113" i="5"/>
  <c r="AE113" i="5"/>
  <c r="AD113" i="5"/>
  <c r="AC113" i="5"/>
  <c r="AB113" i="5"/>
  <c r="AA113" i="5"/>
  <c r="Z113" i="5"/>
  <c r="Y113" i="5"/>
  <c r="X113" i="5"/>
  <c r="W113" i="5"/>
  <c r="V113" i="5"/>
  <c r="U113" i="5"/>
  <c r="S113" i="5"/>
  <c r="R113" i="5"/>
  <c r="Q113" i="5"/>
  <c r="P113" i="5"/>
  <c r="O113" i="5"/>
  <c r="N113" i="5"/>
  <c r="M113" i="5"/>
  <c r="L113" i="5"/>
  <c r="K113" i="5"/>
  <c r="J113" i="5"/>
  <c r="I113" i="5"/>
  <c r="H113" i="5"/>
  <c r="G113" i="5"/>
  <c r="F113" i="5"/>
  <c r="E113" i="5"/>
  <c r="D113" i="5"/>
  <c r="AJ112" i="5"/>
  <c r="AI112" i="5"/>
  <c r="AH112" i="5"/>
  <c r="AG112" i="5"/>
  <c r="AF112" i="5"/>
  <c r="AE112" i="5"/>
  <c r="AD112" i="5"/>
  <c r="AC112" i="5"/>
  <c r="AB112" i="5"/>
  <c r="AA112" i="5"/>
  <c r="Z112" i="5"/>
  <c r="Y112" i="5"/>
  <c r="X112" i="5"/>
  <c r="W112" i="5"/>
  <c r="V112" i="5"/>
  <c r="U112" i="5"/>
  <c r="S112" i="5"/>
  <c r="R112" i="5"/>
  <c r="Q112" i="5"/>
  <c r="P112" i="5"/>
  <c r="O112" i="5"/>
  <c r="N112" i="5"/>
  <c r="M112" i="5"/>
  <c r="L112" i="5"/>
  <c r="K112" i="5"/>
  <c r="J112" i="5"/>
  <c r="I112" i="5"/>
  <c r="H112" i="5"/>
  <c r="G112" i="5"/>
  <c r="F112" i="5"/>
  <c r="E112" i="5"/>
  <c r="D112" i="5"/>
  <c r="AJ111" i="5"/>
  <c r="AI111" i="5"/>
  <c r="AH111" i="5"/>
  <c r="AG111" i="5"/>
  <c r="AF111" i="5"/>
  <c r="AE111" i="5"/>
  <c r="AD111" i="5"/>
  <c r="AC111" i="5"/>
  <c r="AB111" i="5"/>
  <c r="AA111" i="5"/>
  <c r="Z111" i="5"/>
  <c r="Y111" i="5"/>
  <c r="X111" i="5"/>
  <c r="W111" i="5"/>
  <c r="V111" i="5"/>
  <c r="U111" i="5"/>
  <c r="S111" i="5"/>
  <c r="R111" i="5"/>
  <c r="Q111" i="5"/>
  <c r="P111" i="5"/>
  <c r="O111" i="5"/>
  <c r="N111" i="5"/>
  <c r="M111" i="5"/>
  <c r="L111" i="5"/>
  <c r="K111" i="5"/>
  <c r="J111" i="5"/>
  <c r="I111" i="5"/>
  <c r="H111" i="5"/>
  <c r="G111" i="5"/>
  <c r="F111" i="5"/>
  <c r="E111" i="5"/>
  <c r="D111" i="5"/>
  <c r="AJ110" i="5"/>
  <c r="AJ120" i="5" s="1"/>
  <c r="AI110" i="5"/>
  <c r="AI120" i="5" s="1"/>
  <c r="AH110" i="5"/>
  <c r="AH120" i="5" s="1"/>
  <c r="AG110" i="5"/>
  <c r="AG120" i="5" s="1"/>
  <c r="AF110" i="5"/>
  <c r="AF120" i="5" s="1"/>
  <c r="AE110" i="5"/>
  <c r="AE120" i="5" s="1"/>
  <c r="AD110" i="5"/>
  <c r="AD120" i="5" s="1"/>
  <c r="AC110" i="5"/>
  <c r="AB110" i="5"/>
  <c r="AB120" i="5" s="1"/>
  <c r="AA110" i="5"/>
  <c r="AA120" i="5" s="1"/>
  <c r="Z110" i="5"/>
  <c r="Z120" i="5" s="1"/>
  <c r="Y110" i="5"/>
  <c r="Y120" i="5" s="1"/>
  <c r="X110" i="5"/>
  <c r="X120" i="5" s="1"/>
  <c r="W110" i="5"/>
  <c r="W120" i="5" s="1"/>
  <c r="V110" i="5"/>
  <c r="V120" i="5" s="1"/>
  <c r="U110" i="5"/>
  <c r="U120" i="5" s="1"/>
  <c r="S110" i="5"/>
  <c r="R110" i="5"/>
  <c r="R120" i="5" s="1"/>
  <c r="Q110" i="5"/>
  <c r="Q120" i="5" s="1"/>
  <c r="P110" i="5"/>
  <c r="P120" i="5" s="1"/>
  <c r="O110" i="5"/>
  <c r="O120" i="5" s="1"/>
  <c r="N110" i="5"/>
  <c r="N120" i="5" s="1"/>
  <c r="M110" i="5"/>
  <c r="M120" i="5" s="1"/>
  <c r="L110" i="5"/>
  <c r="L120" i="5" s="1"/>
  <c r="K110" i="5"/>
  <c r="K120" i="5" s="1"/>
  <c r="J110" i="5"/>
  <c r="J120" i="5" s="1"/>
  <c r="I110" i="5"/>
  <c r="I120" i="5" s="1"/>
  <c r="H110" i="5"/>
  <c r="H120" i="5" s="1"/>
  <c r="G110" i="5"/>
  <c r="G120" i="5" s="1"/>
  <c r="F110" i="5"/>
  <c r="F120" i="5" s="1"/>
  <c r="E110" i="5"/>
  <c r="E120" i="5" s="1"/>
  <c r="D110" i="5"/>
  <c r="D120" i="5" s="1"/>
  <c r="AE136" i="5" l="1"/>
  <c r="AI136" i="5"/>
  <c r="AC120" i="5"/>
  <c r="R136" i="5"/>
  <c r="W136" i="5"/>
  <c r="AA136" i="5"/>
  <c r="AH136" i="5"/>
  <c r="M145" i="5"/>
  <c r="Z145" i="5"/>
  <c r="J136" i="5"/>
  <c r="V136" i="5"/>
  <c r="Z136" i="5"/>
  <c r="H136" i="5"/>
  <c r="AL150" i="5"/>
  <c r="AL167" i="5"/>
  <c r="AL161" i="5"/>
  <c r="S120" i="5"/>
  <c r="AC136" i="5"/>
  <c r="E136" i="5"/>
  <c r="I136" i="5"/>
  <c r="F136" i="5"/>
  <c r="U136" i="5"/>
  <c r="Y136" i="5"/>
  <c r="Q136" i="5"/>
  <c r="G136" i="5"/>
  <c r="S136" i="5"/>
  <c r="X136" i="5"/>
  <c r="AB136" i="5"/>
  <c r="D136" i="5"/>
  <c r="AJ108" i="5"/>
  <c r="AI108" i="5"/>
  <c r="AH108" i="5"/>
  <c r="AG108" i="5"/>
  <c r="AF108" i="5"/>
  <c r="AE108" i="5"/>
  <c r="AD108" i="5"/>
  <c r="AC108" i="5"/>
  <c r="AB108" i="5"/>
  <c r="AA108" i="5"/>
  <c r="Z108" i="5"/>
  <c r="Y108" i="5"/>
  <c r="X108" i="5"/>
  <c r="W108" i="5"/>
  <c r="V108" i="5"/>
  <c r="U108" i="5"/>
  <c r="S108" i="5"/>
  <c r="R108" i="5"/>
  <c r="Q108" i="5"/>
  <c r="P108" i="5"/>
  <c r="O108" i="5"/>
  <c r="N108" i="5"/>
  <c r="M108" i="5"/>
  <c r="L108" i="5"/>
  <c r="K108" i="5"/>
  <c r="J108" i="5"/>
  <c r="I108" i="5"/>
  <c r="H108" i="5"/>
  <c r="G108" i="5"/>
  <c r="F108" i="5"/>
  <c r="E108" i="5"/>
  <c r="D108" i="5"/>
  <c r="AJ107" i="5"/>
  <c r="AI107" i="5"/>
  <c r="AH107" i="5"/>
  <c r="AG107" i="5"/>
  <c r="AF107" i="5"/>
  <c r="AE107" i="5"/>
  <c r="AD107" i="5"/>
  <c r="AC107" i="5"/>
  <c r="AB107" i="5"/>
  <c r="AA107" i="5"/>
  <c r="Z107" i="5"/>
  <c r="Y107" i="5"/>
  <c r="X107" i="5"/>
  <c r="W107" i="5"/>
  <c r="V107" i="5"/>
  <c r="U107" i="5"/>
  <c r="S107" i="5"/>
  <c r="R107" i="5"/>
  <c r="Q107" i="5"/>
  <c r="P107" i="5"/>
  <c r="O107" i="5"/>
  <c r="N107" i="5"/>
  <c r="M107" i="5"/>
  <c r="L107" i="5"/>
  <c r="K107" i="5"/>
  <c r="J107" i="5"/>
  <c r="I107" i="5"/>
  <c r="H107" i="5"/>
  <c r="G107" i="5"/>
  <c r="F107" i="5"/>
  <c r="E107" i="5"/>
  <c r="D107" i="5"/>
  <c r="AJ106" i="5"/>
  <c r="AI106" i="5"/>
  <c r="AH106" i="5"/>
  <c r="AG106" i="5"/>
  <c r="AF106" i="5"/>
  <c r="AE106" i="5"/>
  <c r="AD106" i="5"/>
  <c r="AC106" i="5"/>
  <c r="AB106" i="5"/>
  <c r="AA106" i="5"/>
  <c r="Z106" i="5"/>
  <c r="Y106" i="5"/>
  <c r="X106" i="5"/>
  <c r="W106" i="5"/>
  <c r="V106" i="5"/>
  <c r="U106" i="5"/>
  <c r="S106" i="5"/>
  <c r="R106" i="5"/>
  <c r="Q106" i="5"/>
  <c r="P106" i="5"/>
  <c r="O106" i="5"/>
  <c r="N106" i="5"/>
  <c r="M106" i="5"/>
  <c r="L106" i="5"/>
  <c r="K106" i="5"/>
  <c r="J106" i="5"/>
  <c r="I106" i="5"/>
  <c r="H106" i="5"/>
  <c r="G106" i="5"/>
  <c r="F106" i="5"/>
  <c r="E106" i="5"/>
  <c r="D106" i="5"/>
  <c r="AJ105" i="5"/>
  <c r="AI105" i="5"/>
  <c r="AH105" i="5"/>
  <c r="AG105" i="5"/>
  <c r="AF105" i="5"/>
  <c r="AE105" i="5"/>
  <c r="AD105" i="5"/>
  <c r="AC105" i="5"/>
  <c r="AB105" i="5"/>
  <c r="AA105" i="5"/>
  <c r="Z105" i="5"/>
  <c r="Y105" i="5"/>
  <c r="X105" i="5"/>
  <c r="W105" i="5"/>
  <c r="V105" i="5"/>
  <c r="U105" i="5"/>
  <c r="S105" i="5"/>
  <c r="R105" i="5"/>
  <c r="Q105" i="5"/>
  <c r="P105" i="5"/>
  <c r="O105" i="5"/>
  <c r="N105" i="5"/>
  <c r="M105" i="5"/>
  <c r="L105" i="5"/>
  <c r="K105" i="5"/>
  <c r="J105" i="5"/>
  <c r="I105" i="5"/>
  <c r="H105" i="5"/>
  <c r="G105" i="5"/>
  <c r="F105" i="5"/>
  <c r="E105" i="5"/>
  <c r="D105" i="5"/>
  <c r="AJ104" i="5"/>
  <c r="AI104" i="5"/>
  <c r="AH104" i="5"/>
  <c r="AG104" i="5"/>
  <c r="AF104" i="5"/>
  <c r="AE104" i="5"/>
  <c r="AD104" i="5"/>
  <c r="AC104" i="5"/>
  <c r="AB104" i="5"/>
  <c r="AA104" i="5"/>
  <c r="Z104" i="5"/>
  <c r="Y104" i="5"/>
  <c r="X104" i="5"/>
  <c r="W104" i="5"/>
  <c r="V104" i="5"/>
  <c r="U104" i="5"/>
  <c r="S104" i="5"/>
  <c r="R104" i="5"/>
  <c r="Q104" i="5"/>
  <c r="P104" i="5"/>
  <c r="O104" i="5"/>
  <c r="N104" i="5"/>
  <c r="M104" i="5"/>
  <c r="L104" i="5"/>
  <c r="K104" i="5"/>
  <c r="J104" i="5"/>
  <c r="I104" i="5"/>
  <c r="H104" i="5"/>
  <c r="G104" i="5"/>
  <c r="F104" i="5"/>
  <c r="E104" i="5"/>
  <c r="D104" i="5"/>
  <c r="AJ103" i="5"/>
  <c r="AI103" i="5"/>
  <c r="AH103" i="5"/>
  <c r="AG103" i="5"/>
  <c r="AF103" i="5"/>
  <c r="AE103" i="5"/>
  <c r="AD103" i="5"/>
  <c r="AC103" i="5"/>
  <c r="AB103" i="5"/>
  <c r="AA103" i="5"/>
  <c r="Z103" i="5"/>
  <c r="Y103" i="5"/>
  <c r="X103" i="5"/>
  <c r="W103" i="5"/>
  <c r="V103" i="5"/>
  <c r="U103" i="5"/>
  <c r="S103" i="5"/>
  <c r="R103" i="5"/>
  <c r="Q103" i="5"/>
  <c r="P103" i="5"/>
  <c r="O103" i="5"/>
  <c r="N103" i="5"/>
  <c r="M103" i="5"/>
  <c r="L103" i="5"/>
  <c r="K103" i="5"/>
  <c r="J103" i="5"/>
  <c r="I103" i="5"/>
  <c r="H103" i="5"/>
  <c r="G103" i="5"/>
  <c r="F103" i="5"/>
  <c r="E103" i="5"/>
  <c r="D103" i="5"/>
  <c r="AJ102" i="5"/>
  <c r="AJ109" i="5" s="1"/>
  <c r="AI102" i="5"/>
  <c r="AI109" i="5" s="1"/>
  <c r="AH102" i="5"/>
  <c r="AH109" i="5" s="1"/>
  <c r="AG102" i="5"/>
  <c r="AG109" i="5" s="1"/>
  <c r="AF102" i="5"/>
  <c r="AF109" i="5" s="1"/>
  <c r="AE102" i="5"/>
  <c r="AE109" i="5" s="1"/>
  <c r="AD102" i="5"/>
  <c r="AD109" i="5" s="1"/>
  <c r="AC102" i="5"/>
  <c r="AC109" i="5" s="1"/>
  <c r="AB102" i="5"/>
  <c r="AB109" i="5" s="1"/>
  <c r="AA102" i="5"/>
  <c r="AA109" i="5" s="1"/>
  <c r="Z102" i="5"/>
  <c r="Z109" i="5" s="1"/>
  <c r="Y102" i="5"/>
  <c r="Y109" i="5" s="1"/>
  <c r="X102" i="5"/>
  <c r="X109" i="5" s="1"/>
  <c r="W102" i="5"/>
  <c r="W109" i="5" s="1"/>
  <c r="V102" i="5"/>
  <c r="V109" i="5" s="1"/>
  <c r="U102" i="5"/>
  <c r="U109" i="5" s="1"/>
  <c r="S102" i="5"/>
  <c r="S109" i="5" s="1"/>
  <c r="R102" i="5"/>
  <c r="R109" i="5" s="1"/>
  <c r="Q102" i="5"/>
  <c r="Q109" i="5" s="1"/>
  <c r="P102" i="5"/>
  <c r="P109" i="5" s="1"/>
  <c r="O102" i="5"/>
  <c r="O109" i="5" s="1"/>
  <c r="N102" i="5"/>
  <c r="N109" i="5" s="1"/>
  <c r="M102" i="5"/>
  <c r="M109" i="5" s="1"/>
  <c r="L102" i="5"/>
  <c r="L109" i="5" s="1"/>
  <c r="K102" i="5"/>
  <c r="K109" i="5" s="1"/>
  <c r="J102" i="5"/>
  <c r="J109" i="5" s="1"/>
  <c r="I102" i="5"/>
  <c r="I109" i="5" s="1"/>
  <c r="H102" i="5"/>
  <c r="H109" i="5" s="1"/>
  <c r="G102" i="5"/>
  <c r="F102" i="5"/>
  <c r="F109" i="5" s="1"/>
  <c r="E102" i="5"/>
  <c r="E109" i="5" s="1"/>
  <c r="D102" i="5"/>
  <c r="D109" i="5" s="1"/>
  <c r="AJ100" i="5"/>
  <c r="AI100" i="5"/>
  <c r="AH100" i="5"/>
  <c r="AG100" i="5"/>
  <c r="AF100" i="5"/>
  <c r="AE100" i="5"/>
  <c r="AD100" i="5"/>
  <c r="AC100" i="5"/>
  <c r="AB100" i="5"/>
  <c r="AA100" i="5"/>
  <c r="Z100" i="5"/>
  <c r="Y100" i="5"/>
  <c r="X100" i="5"/>
  <c r="W100" i="5"/>
  <c r="V100" i="5"/>
  <c r="U100" i="5"/>
  <c r="S100" i="5"/>
  <c r="R100" i="5"/>
  <c r="Q100" i="5"/>
  <c r="P100" i="5"/>
  <c r="O100" i="5"/>
  <c r="N100" i="5"/>
  <c r="M100" i="5"/>
  <c r="L100" i="5"/>
  <c r="K100" i="5"/>
  <c r="J100" i="5"/>
  <c r="I100" i="5"/>
  <c r="H100" i="5"/>
  <c r="G100" i="5"/>
  <c r="F100" i="5"/>
  <c r="E100" i="5"/>
  <c r="D100" i="5"/>
  <c r="AJ99" i="5"/>
  <c r="AI99" i="5"/>
  <c r="AH99" i="5"/>
  <c r="AG99" i="5"/>
  <c r="AF99" i="5"/>
  <c r="AE99" i="5"/>
  <c r="AD99" i="5"/>
  <c r="AC99" i="5"/>
  <c r="AB99" i="5"/>
  <c r="AA99" i="5"/>
  <c r="Z99" i="5"/>
  <c r="Y99" i="5"/>
  <c r="X99" i="5"/>
  <c r="W99" i="5"/>
  <c r="V99" i="5"/>
  <c r="U99" i="5"/>
  <c r="S99" i="5"/>
  <c r="R99" i="5"/>
  <c r="Q99" i="5"/>
  <c r="P99" i="5"/>
  <c r="O99" i="5"/>
  <c r="N99" i="5"/>
  <c r="M99" i="5"/>
  <c r="L99" i="5"/>
  <c r="K99" i="5"/>
  <c r="J99" i="5"/>
  <c r="I99" i="5"/>
  <c r="H99" i="5"/>
  <c r="G99" i="5"/>
  <c r="F99" i="5"/>
  <c r="E99" i="5"/>
  <c r="D99" i="5"/>
  <c r="AJ98" i="5"/>
  <c r="AI98" i="5"/>
  <c r="AH98" i="5"/>
  <c r="AG98" i="5"/>
  <c r="AF98" i="5"/>
  <c r="AE98" i="5"/>
  <c r="AD98" i="5"/>
  <c r="AC98" i="5"/>
  <c r="AB98" i="5"/>
  <c r="AA98" i="5"/>
  <c r="Z98" i="5"/>
  <c r="Y98" i="5"/>
  <c r="X98" i="5"/>
  <c r="W98" i="5"/>
  <c r="V98" i="5"/>
  <c r="U98" i="5"/>
  <c r="S98" i="5"/>
  <c r="R98" i="5"/>
  <c r="Q98" i="5"/>
  <c r="P98" i="5"/>
  <c r="O98" i="5"/>
  <c r="N98" i="5"/>
  <c r="M98" i="5"/>
  <c r="L98" i="5"/>
  <c r="K98" i="5"/>
  <c r="J98" i="5"/>
  <c r="I98" i="5"/>
  <c r="H98" i="5"/>
  <c r="G98" i="5"/>
  <c r="F98" i="5"/>
  <c r="E98" i="5"/>
  <c r="D98" i="5"/>
  <c r="AJ97" i="5"/>
  <c r="AI97" i="5"/>
  <c r="AH97" i="5"/>
  <c r="AG97" i="5"/>
  <c r="AF97" i="5"/>
  <c r="AE97" i="5"/>
  <c r="AD97" i="5"/>
  <c r="AC97" i="5"/>
  <c r="AB97" i="5"/>
  <c r="AA97" i="5"/>
  <c r="Z97" i="5"/>
  <c r="Y97" i="5"/>
  <c r="X97" i="5"/>
  <c r="W97" i="5"/>
  <c r="V97" i="5"/>
  <c r="U97" i="5"/>
  <c r="S97" i="5"/>
  <c r="R97" i="5"/>
  <c r="Q97" i="5"/>
  <c r="P97" i="5"/>
  <c r="O97" i="5"/>
  <c r="N97" i="5"/>
  <c r="M97" i="5"/>
  <c r="L97" i="5"/>
  <c r="K97" i="5"/>
  <c r="J97" i="5"/>
  <c r="I97" i="5"/>
  <c r="H97" i="5"/>
  <c r="G97" i="5"/>
  <c r="F97" i="5"/>
  <c r="E97" i="5"/>
  <c r="D97" i="5"/>
  <c r="AJ96" i="5"/>
  <c r="AI96" i="5"/>
  <c r="AH96" i="5"/>
  <c r="AG96" i="5"/>
  <c r="AF96" i="5"/>
  <c r="AE96" i="5"/>
  <c r="AD96" i="5"/>
  <c r="AC96" i="5"/>
  <c r="AB96" i="5"/>
  <c r="AA96" i="5"/>
  <c r="Z96" i="5"/>
  <c r="Y96" i="5"/>
  <c r="X96" i="5"/>
  <c r="W96" i="5"/>
  <c r="V96" i="5"/>
  <c r="U96" i="5"/>
  <c r="S96" i="5"/>
  <c r="R96" i="5"/>
  <c r="Q96" i="5"/>
  <c r="P96" i="5"/>
  <c r="O96" i="5"/>
  <c r="N96" i="5"/>
  <c r="M96" i="5"/>
  <c r="L96" i="5"/>
  <c r="K96" i="5"/>
  <c r="J96" i="5"/>
  <c r="I96" i="5"/>
  <c r="H96" i="5"/>
  <c r="G96" i="5"/>
  <c r="F96" i="5"/>
  <c r="E96" i="5"/>
  <c r="D96" i="5"/>
  <c r="AJ95" i="5"/>
  <c r="AI95" i="5"/>
  <c r="AH95" i="5"/>
  <c r="AG95" i="5"/>
  <c r="AF95" i="5"/>
  <c r="AE95" i="5"/>
  <c r="AD95" i="5"/>
  <c r="AC95" i="5"/>
  <c r="AB95" i="5"/>
  <c r="AA95" i="5"/>
  <c r="Z95" i="5"/>
  <c r="Y95" i="5"/>
  <c r="X95" i="5"/>
  <c r="W95" i="5"/>
  <c r="V95" i="5"/>
  <c r="U95" i="5"/>
  <c r="S95" i="5"/>
  <c r="R95" i="5"/>
  <c r="Q95" i="5"/>
  <c r="P95" i="5"/>
  <c r="O95" i="5"/>
  <c r="N95" i="5"/>
  <c r="M95" i="5"/>
  <c r="L95" i="5"/>
  <c r="K95" i="5"/>
  <c r="J95" i="5"/>
  <c r="I95" i="5"/>
  <c r="H95" i="5"/>
  <c r="G95" i="5"/>
  <c r="F95" i="5"/>
  <c r="E95" i="5"/>
  <c r="D95" i="5"/>
  <c r="AJ94" i="5"/>
  <c r="AI94" i="5"/>
  <c r="AH94" i="5"/>
  <c r="AG94" i="5"/>
  <c r="AF94" i="5"/>
  <c r="AE94" i="5"/>
  <c r="AD94" i="5"/>
  <c r="AC94" i="5"/>
  <c r="AB94" i="5"/>
  <c r="AA94" i="5"/>
  <c r="Z94" i="5"/>
  <c r="Y94" i="5"/>
  <c r="X94" i="5"/>
  <c r="W94" i="5"/>
  <c r="V94" i="5"/>
  <c r="U94" i="5"/>
  <c r="S94" i="5"/>
  <c r="R94" i="5"/>
  <c r="Q94" i="5"/>
  <c r="P94" i="5"/>
  <c r="O94" i="5"/>
  <c r="N94" i="5"/>
  <c r="M94" i="5"/>
  <c r="L94" i="5"/>
  <c r="K94" i="5"/>
  <c r="J94" i="5"/>
  <c r="I94" i="5"/>
  <c r="H94" i="5"/>
  <c r="G94" i="5"/>
  <c r="F94" i="5"/>
  <c r="E94" i="5"/>
  <c r="D94" i="5"/>
  <c r="AJ93" i="5"/>
  <c r="AI93" i="5"/>
  <c r="AH93" i="5"/>
  <c r="AG93" i="5"/>
  <c r="AF93" i="5"/>
  <c r="AE93" i="5"/>
  <c r="AD93" i="5"/>
  <c r="AC93" i="5"/>
  <c r="AB93" i="5"/>
  <c r="AA93" i="5"/>
  <c r="Z93" i="5"/>
  <c r="Y93" i="5"/>
  <c r="X93" i="5"/>
  <c r="W93" i="5"/>
  <c r="V93" i="5"/>
  <c r="U93" i="5"/>
  <c r="S93" i="5"/>
  <c r="R93" i="5"/>
  <c r="Q93" i="5"/>
  <c r="P93" i="5"/>
  <c r="O93" i="5"/>
  <c r="N93" i="5"/>
  <c r="M93" i="5"/>
  <c r="L93" i="5"/>
  <c r="K93" i="5"/>
  <c r="J93" i="5"/>
  <c r="I93" i="5"/>
  <c r="H93" i="5"/>
  <c r="G93" i="5"/>
  <c r="F93" i="5"/>
  <c r="E93" i="5"/>
  <c r="D93" i="5"/>
  <c r="AJ92" i="5"/>
  <c r="AI92" i="5"/>
  <c r="AH92" i="5"/>
  <c r="AG92" i="5"/>
  <c r="AF92" i="5"/>
  <c r="AE92" i="5"/>
  <c r="AD92" i="5"/>
  <c r="AC92" i="5"/>
  <c r="AB92" i="5"/>
  <c r="AA92" i="5"/>
  <c r="Z92" i="5"/>
  <c r="Y92" i="5"/>
  <c r="X92" i="5"/>
  <c r="W92" i="5"/>
  <c r="V92" i="5"/>
  <c r="U92" i="5"/>
  <c r="S92" i="5"/>
  <c r="R92" i="5"/>
  <c r="Q92" i="5"/>
  <c r="P92" i="5"/>
  <c r="O92" i="5"/>
  <c r="N92" i="5"/>
  <c r="M92" i="5"/>
  <c r="L92" i="5"/>
  <c r="K92" i="5"/>
  <c r="J92" i="5"/>
  <c r="I92" i="5"/>
  <c r="H92" i="5"/>
  <c r="G92" i="5"/>
  <c r="F92" i="5"/>
  <c r="E92" i="5"/>
  <c r="D92" i="5"/>
  <c r="AJ91" i="5"/>
  <c r="AI91" i="5"/>
  <c r="AH91" i="5"/>
  <c r="AG91" i="5"/>
  <c r="AF91" i="5"/>
  <c r="AE91" i="5"/>
  <c r="AD91" i="5"/>
  <c r="AC91" i="5"/>
  <c r="AB91" i="5"/>
  <c r="AA91" i="5"/>
  <c r="Z91" i="5"/>
  <c r="Y91" i="5"/>
  <c r="X91" i="5"/>
  <c r="W91" i="5"/>
  <c r="V91" i="5"/>
  <c r="U91" i="5"/>
  <c r="S91" i="5"/>
  <c r="R91" i="5"/>
  <c r="Q91" i="5"/>
  <c r="P91" i="5"/>
  <c r="O91" i="5"/>
  <c r="N91" i="5"/>
  <c r="M91" i="5"/>
  <c r="L91" i="5"/>
  <c r="K91" i="5"/>
  <c r="J91" i="5"/>
  <c r="I91" i="5"/>
  <c r="H91" i="5"/>
  <c r="G91" i="5"/>
  <c r="F91" i="5"/>
  <c r="E91" i="5"/>
  <c r="D91" i="5"/>
  <c r="AJ90" i="5"/>
  <c r="AI90" i="5"/>
  <c r="AH90" i="5"/>
  <c r="AG90" i="5"/>
  <c r="AF90" i="5"/>
  <c r="AE90" i="5"/>
  <c r="AD90" i="5"/>
  <c r="AC90" i="5"/>
  <c r="AB90" i="5"/>
  <c r="AA90" i="5"/>
  <c r="Z90" i="5"/>
  <c r="Y90" i="5"/>
  <c r="X90" i="5"/>
  <c r="W90" i="5"/>
  <c r="V90" i="5"/>
  <c r="U90" i="5"/>
  <c r="S90" i="5"/>
  <c r="R90" i="5"/>
  <c r="Q90" i="5"/>
  <c r="P90" i="5"/>
  <c r="O90" i="5"/>
  <c r="N90" i="5"/>
  <c r="M90" i="5"/>
  <c r="L90" i="5"/>
  <c r="K90" i="5"/>
  <c r="J90" i="5"/>
  <c r="I90" i="5"/>
  <c r="H90" i="5"/>
  <c r="G90" i="5"/>
  <c r="F90" i="5"/>
  <c r="E90" i="5"/>
  <c r="D90" i="5"/>
  <c r="AJ89" i="5"/>
  <c r="AI89" i="5"/>
  <c r="AH89" i="5"/>
  <c r="AG89" i="5"/>
  <c r="AF89" i="5"/>
  <c r="AE89" i="5"/>
  <c r="AD89" i="5"/>
  <c r="AC89" i="5"/>
  <c r="AB89" i="5"/>
  <c r="AA89" i="5"/>
  <c r="Z89" i="5"/>
  <c r="Y89" i="5"/>
  <c r="X89" i="5"/>
  <c r="W89" i="5"/>
  <c r="V89" i="5"/>
  <c r="U89" i="5"/>
  <c r="S89" i="5"/>
  <c r="R89" i="5"/>
  <c r="Q89" i="5"/>
  <c r="P89" i="5"/>
  <c r="O89" i="5"/>
  <c r="N89" i="5"/>
  <c r="M89" i="5"/>
  <c r="L89" i="5"/>
  <c r="K89" i="5"/>
  <c r="J89" i="5"/>
  <c r="I89" i="5"/>
  <c r="H89" i="5"/>
  <c r="G89" i="5"/>
  <c r="F89" i="5"/>
  <c r="E89" i="5"/>
  <c r="D89" i="5"/>
  <c r="AJ88" i="5"/>
  <c r="AJ101" i="5" s="1"/>
  <c r="AI88" i="5"/>
  <c r="AI101" i="5" s="1"/>
  <c r="AH88" i="5"/>
  <c r="AH101" i="5" s="1"/>
  <c r="AG88" i="5"/>
  <c r="AG101" i="5" s="1"/>
  <c r="AF88" i="5"/>
  <c r="AF101" i="5" s="1"/>
  <c r="AE88" i="5"/>
  <c r="AD88" i="5"/>
  <c r="AD101" i="5" s="1"/>
  <c r="AC88" i="5"/>
  <c r="AC101" i="5" s="1"/>
  <c r="AB88" i="5"/>
  <c r="AB101" i="5" s="1"/>
  <c r="AA88" i="5"/>
  <c r="Z88" i="5"/>
  <c r="Z101" i="5" s="1"/>
  <c r="Y88" i="5"/>
  <c r="Y101" i="5" s="1"/>
  <c r="X88" i="5"/>
  <c r="X101" i="5" s="1"/>
  <c r="W88" i="5"/>
  <c r="W101" i="5" s="1"/>
  <c r="V88" i="5"/>
  <c r="V101" i="5" s="1"/>
  <c r="U88" i="5"/>
  <c r="U101" i="5" s="1"/>
  <c r="S88" i="5"/>
  <c r="S101" i="5" s="1"/>
  <c r="R88" i="5"/>
  <c r="R101" i="5" s="1"/>
  <c r="Q88" i="5"/>
  <c r="Q101" i="5" s="1"/>
  <c r="P88" i="5"/>
  <c r="P101" i="5" s="1"/>
  <c r="O88" i="5"/>
  <c r="O101" i="5" s="1"/>
  <c r="N88" i="5"/>
  <c r="N101" i="5" s="1"/>
  <c r="M88" i="5"/>
  <c r="M101" i="5" s="1"/>
  <c r="L88" i="5"/>
  <c r="L101" i="5" s="1"/>
  <c r="K88" i="5"/>
  <c r="K101" i="5" s="1"/>
  <c r="J88" i="5"/>
  <c r="J101" i="5" s="1"/>
  <c r="I88" i="5"/>
  <c r="I101" i="5" s="1"/>
  <c r="H88" i="5"/>
  <c r="H101" i="5" s="1"/>
  <c r="G88" i="5"/>
  <c r="G101" i="5" s="1"/>
  <c r="F88" i="5"/>
  <c r="F101" i="5" s="1"/>
  <c r="E88" i="5"/>
  <c r="E101" i="5" s="1"/>
  <c r="D88" i="5"/>
  <c r="D101" i="5" s="1"/>
  <c r="AJ86" i="5"/>
  <c r="AI86" i="5"/>
  <c r="AH86" i="5"/>
  <c r="AG86" i="5"/>
  <c r="AF86" i="5"/>
  <c r="AE86" i="5"/>
  <c r="AD86" i="5"/>
  <c r="AC86" i="5"/>
  <c r="AB86" i="5"/>
  <c r="AA86" i="5"/>
  <c r="Z86" i="5"/>
  <c r="Y86" i="5"/>
  <c r="X86" i="5"/>
  <c r="W86" i="5"/>
  <c r="V86" i="5"/>
  <c r="U86" i="5"/>
  <c r="S86" i="5"/>
  <c r="R86" i="5"/>
  <c r="Q86" i="5"/>
  <c r="P86" i="5"/>
  <c r="O86" i="5"/>
  <c r="N86" i="5"/>
  <c r="M86" i="5"/>
  <c r="L86" i="5"/>
  <c r="K86" i="5"/>
  <c r="J86" i="5"/>
  <c r="I86" i="5"/>
  <c r="H86" i="5"/>
  <c r="G86" i="5"/>
  <c r="F86" i="5"/>
  <c r="E86" i="5"/>
  <c r="D86" i="5"/>
  <c r="AJ85" i="5"/>
  <c r="AI85" i="5"/>
  <c r="AH85" i="5"/>
  <c r="AG85" i="5"/>
  <c r="AF85" i="5"/>
  <c r="AE85" i="5"/>
  <c r="AD85" i="5"/>
  <c r="AC85" i="5"/>
  <c r="AB85" i="5"/>
  <c r="AA85" i="5"/>
  <c r="Z85" i="5"/>
  <c r="Y85" i="5"/>
  <c r="X85" i="5"/>
  <c r="W85" i="5"/>
  <c r="V85" i="5"/>
  <c r="U85" i="5"/>
  <c r="S85" i="5"/>
  <c r="R85" i="5"/>
  <c r="Q85" i="5"/>
  <c r="P85" i="5"/>
  <c r="O85" i="5"/>
  <c r="N85" i="5"/>
  <c r="M85" i="5"/>
  <c r="L85" i="5"/>
  <c r="K85" i="5"/>
  <c r="J85" i="5"/>
  <c r="I85" i="5"/>
  <c r="H85" i="5"/>
  <c r="G85" i="5"/>
  <c r="F85" i="5"/>
  <c r="E85" i="5"/>
  <c r="D85" i="5"/>
  <c r="AJ84" i="5"/>
  <c r="AI84" i="5"/>
  <c r="AH84" i="5"/>
  <c r="AG84" i="5"/>
  <c r="AF84" i="5"/>
  <c r="AE84" i="5"/>
  <c r="AD84" i="5"/>
  <c r="AC84" i="5"/>
  <c r="AB84" i="5"/>
  <c r="AA84" i="5"/>
  <c r="Z84" i="5"/>
  <c r="Y84" i="5"/>
  <c r="X84" i="5"/>
  <c r="W84" i="5"/>
  <c r="V84" i="5"/>
  <c r="U84" i="5"/>
  <c r="S84" i="5"/>
  <c r="R84" i="5"/>
  <c r="Q84" i="5"/>
  <c r="P84" i="5"/>
  <c r="O84" i="5"/>
  <c r="N84" i="5"/>
  <c r="M84" i="5"/>
  <c r="L84" i="5"/>
  <c r="K84" i="5"/>
  <c r="J84" i="5"/>
  <c r="I84" i="5"/>
  <c r="H84" i="5"/>
  <c r="G84" i="5"/>
  <c r="F84" i="5"/>
  <c r="E84" i="5"/>
  <c r="D84" i="5"/>
  <c r="AJ83" i="5"/>
  <c r="AI83" i="5"/>
  <c r="AH83" i="5"/>
  <c r="AG83" i="5"/>
  <c r="AF83" i="5"/>
  <c r="AE83" i="5"/>
  <c r="AD83" i="5"/>
  <c r="AC83" i="5"/>
  <c r="AB83" i="5"/>
  <c r="AA83" i="5"/>
  <c r="Z83" i="5"/>
  <c r="Y83" i="5"/>
  <c r="X83" i="5"/>
  <c r="W83" i="5"/>
  <c r="V83" i="5"/>
  <c r="U83" i="5"/>
  <c r="S83" i="5"/>
  <c r="R83" i="5"/>
  <c r="Q83" i="5"/>
  <c r="P83" i="5"/>
  <c r="O83" i="5"/>
  <c r="N83" i="5"/>
  <c r="M83" i="5"/>
  <c r="L83" i="5"/>
  <c r="K83" i="5"/>
  <c r="J83" i="5"/>
  <c r="I83" i="5"/>
  <c r="H83" i="5"/>
  <c r="G83" i="5"/>
  <c r="F83" i="5"/>
  <c r="E83" i="5"/>
  <c r="D83" i="5"/>
  <c r="AJ82" i="5"/>
  <c r="AI82" i="5"/>
  <c r="AH82" i="5"/>
  <c r="AG82" i="5"/>
  <c r="AF82" i="5"/>
  <c r="AE82" i="5"/>
  <c r="AD82" i="5"/>
  <c r="AC82" i="5"/>
  <c r="AB82" i="5"/>
  <c r="AA82" i="5"/>
  <c r="Z82" i="5"/>
  <c r="Y82" i="5"/>
  <c r="X82" i="5"/>
  <c r="W82" i="5"/>
  <c r="V82" i="5"/>
  <c r="U82" i="5"/>
  <c r="S82" i="5"/>
  <c r="R82" i="5"/>
  <c r="Q82" i="5"/>
  <c r="P82" i="5"/>
  <c r="O82" i="5"/>
  <c r="N82" i="5"/>
  <c r="M82" i="5"/>
  <c r="L82" i="5"/>
  <c r="K82" i="5"/>
  <c r="J82" i="5"/>
  <c r="I82" i="5"/>
  <c r="H82" i="5"/>
  <c r="G82" i="5"/>
  <c r="F82" i="5"/>
  <c r="E82" i="5"/>
  <c r="D82" i="5"/>
  <c r="AJ81" i="5"/>
  <c r="AI81" i="5"/>
  <c r="AH81" i="5"/>
  <c r="AG81" i="5"/>
  <c r="AF81" i="5"/>
  <c r="AE81" i="5"/>
  <c r="AD81" i="5"/>
  <c r="AC81" i="5"/>
  <c r="AB81" i="5"/>
  <c r="AA81" i="5"/>
  <c r="Z81" i="5"/>
  <c r="Y81" i="5"/>
  <c r="X81" i="5"/>
  <c r="W81" i="5"/>
  <c r="V81" i="5"/>
  <c r="U81" i="5"/>
  <c r="S81" i="5"/>
  <c r="R81" i="5"/>
  <c r="Q81" i="5"/>
  <c r="P81" i="5"/>
  <c r="O81" i="5"/>
  <c r="N81" i="5"/>
  <c r="M81" i="5"/>
  <c r="L81" i="5"/>
  <c r="K81" i="5"/>
  <c r="J81" i="5"/>
  <c r="I81" i="5"/>
  <c r="H81" i="5"/>
  <c r="G81" i="5"/>
  <c r="F81" i="5"/>
  <c r="E81" i="5"/>
  <c r="D81" i="5"/>
  <c r="AJ80" i="5"/>
  <c r="AI80" i="5"/>
  <c r="AH80" i="5"/>
  <c r="AG80" i="5"/>
  <c r="AF80" i="5"/>
  <c r="AE80" i="5"/>
  <c r="AD80" i="5"/>
  <c r="AC80" i="5"/>
  <c r="AB80" i="5"/>
  <c r="AA80" i="5"/>
  <c r="Z80" i="5"/>
  <c r="Y80" i="5"/>
  <c r="X80" i="5"/>
  <c r="W80" i="5"/>
  <c r="V80" i="5"/>
  <c r="U80" i="5"/>
  <c r="S80" i="5"/>
  <c r="R80" i="5"/>
  <c r="Q80" i="5"/>
  <c r="P80" i="5"/>
  <c r="O80" i="5"/>
  <c r="N80" i="5"/>
  <c r="M80" i="5"/>
  <c r="L80" i="5"/>
  <c r="K80" i="5"/>
  <c r="J80" i="5"/>
  <c r="I80" i="5"/>
  <c r="H80" i="5"/>
  <c r="G80" i="5"/>
  <c r="F80" i="5"/>
  <c r="E80" i="5"/>
  <c r="D80" i="5"/>
  <c r="AJ79" i="5"/>
  <c r="AJ87" i="5" s="1"/>
  <c r="AI79" i="5"/>
  <c r="AH79" i="5"/>
  <c r="AH87" i="5" s="1"/>
  <c r="AG79" i="5"/>
  <c r="AG87" i="5" s="1"/>
  <c r="AF79" i="5"/>
  <c r="AF87" i="5" s="1"/>
  <c r="AE79" i="5"/>
  <c r="AE87" i="5" s="1"/>
  <c r="AD79" i="5"/>
  <c r="AD87" i="5" s="1"/>
  <c r="AC79" i="5"/>
  <c r="AB79" i="5"/>
  <c r="AB87" i="5" s="1"/>
  <c r="AA79" i="5"/>
  <c r="AA87" i="5" s="1"/>
  <c r="Z79" i="5"/>
  <c r="Z87" i="5" s="1"/>
  <c r="Y79" i="5"/>
  <c r="X79" i="5"/>
  <c r="W79" i="5"/>
  <c r="W87" i="5" s="1"/>
  <c r="V79" i="5"/>
  <c r="V87" i="5" s="1"/>
  <c r="U79" i="5"/>
  <c r="U87" i="5" s="1"/>
  <c r="S79" i="5"/>
  <c r="R79" i="5"/>
  <c r="R87" i="5" s="1"/>
  <c r="Q79" i="5"/>
  <c r="Q87" i="5" s="1"/>
  <c r="P79" i="5"/>
  <c r="P87" i="5" s="1"/>
  <c r="O79" i="5"/>
  <c r="O87" i="5" s="1"/>
  <c r="N79" i="5"/>
  <c r="N87" i="5" s="1"/>
  <c r="M79" i="5"/>
  <c r="M87" i="5" s="1"/>
  <c r="L79" i="5"/>
  <c r="L87" i="5" s="1"/>
  <c r="K79" i="5"/>
  <c r="K87" i="5" s="1"/>
  <c r="J79" i="5"/>
  <c r="J87" i="5" s="1"/>
  <c r="I79" i="5"/>
  <c r="I87" i="5" s="1"/>
  <c r="H79" i="5"/>
  <c r="H87" i="5" s="1"/>
  <c r="G79" i="5"/>
  <c r="G87" i="5" s="1"/>
  <c r="F79" i="5"/>
  <c r="F87" i="5" s="1"/>
  <c r="E79" i="5"/>
  <c r="E87" i="5" s="1"/>
  <c r="D79" i="5"/>
  <c r="AJ77" i="5"/>
  <c r="AI77" i="5"/>
  <c r="AH77" i="5"/>
  <c r="AG77" i="5"/>
  <c r="AF77" i="5"/>
  <c r="AE77" i="5"/>
  <c r="AD77" i="5"/>
  <c r="AC77" i="5"/>
  <c r="AB77" i="5"/>
  <c r="AA77" i="5"/>
  <c r="Z77" i="5"/>
  <c r="Y77" i="5"/>
  <c r="X77" i="5"/>
  <c r="W77" i="5"/>
  <c r="V77" i="5"/>
  <c r="U77" i="5"/>
  <c r="S77" i="5"/>
  <c r="R77" i="5"/>
  <c r="Q77" i="5"/>
  <c r="P77" i="5"/>
  <c r="O77" i="5"/>
  <c r="N77" i="5"/>
  <c r="M77" i="5"/>
  <c r="L77" i="5"/>
  <c r="K77" i="5"/>
  <c r="J77" i="5"/>
  <c r="I77" i="5"/>
  <c r="H77" i="5"/>
  <c r="G77" i="5"/>
  <c r="F77" i="5"/>
  <c r="E77" i="5"/>
  <c r="D77" i="5"/>
  <c r="AJ76" i="5"/>
  <c r="AI76" i="5"/>
  <c r="AH76" i="5"/>
  <c r="AG76" i="5"/>
  <c r="AF76" i="5"/>
  <c r="AE76" i="5"/>
  <c r="AD76" i="5"/>
  <c r="AC76" i="5"/>
  <c r="AB76" i="5"/>
  <c r="AA76" i="5"/>
  <c r="Z76" i="5"/>
  <c r="Y76" i="5"/>
  <c r="X76" i="5"/>
  <c r="W76" i="5"/>
  <c r="V76" i="5"/>
  <c r="U76" i="5"/>
  <c r="S76" i="5"/>
  <c r="R76" i="5"/>
  <c r="Q76" i="5"/>
  <c r="P76" i="5"/>
  <c r="O76" i="5"/>
  <c r="N76" i="5"/>
  <c r="M76" i="5"/>
  <c r="L76" i="5"/>
  <c r="K76" i="5"/>
  <c r="J76" i="5"/>
  <c r="I76" i="5"/>
  <c r="H76" i="5"/>
  <c r="G76" i="5"/>
  <c r="F76" i="5"/>
  <c r="E76" i="5"/>
  <c r="D76" i="5"/>
  <c r="AJ75" i="5"/>
  <c r="AI75" i="5"/>
  <c r="AH75" i="5"/>
  <c r="AG75" i="5"/>
  <c r="AF75" i="5"/>
  <c r="AE75" i="5"/>
  <c r="AD75" i="5"/>
  <c r="AC75" i="5"/>
  <c r="AB75" i="5"/>
  <c r="AA75" i="5"/>
  <c r="Z75" i="5"/>
  <c r="Y75" i="5"/>
  <c r="X75" i="5"/>
  <c r="W75" i="5"/>
  <c r="V75" i="5"/>
  <c r="U75" i="5"/>
  <c r="S75" i="5"/>
  <c r="R75" i="5"/>
  <c r="Q75" i="5"/>
  <c r="P75" i="5"/>
  <c r="O75" i="5"/>
  <c r="N75" i="5"/>
  <c r="M75" i="5"/>
  <c r="L75" i="5"/>
  <c r="K75" i="5"/>
  <c r="J75" i="5"/>
  <c r="I75" i="5"/>
  <c r="H75" i="5"/>
  <c r="G75" i="5"/>
  <c r="F75" i="5"/>
  <c r="E75" i="5"/>
  <c r="D75" i="5"/>
  <c r="AJ74" i="5"/>
  <c r="AI74" i="5"/>
  <c r="AH74" i="5"/>
  <c r="AG74" i="5"/>
  <c r="AF74" i="5"/>
  <c r="AE74" i="5"/>
  <c r="AD74" i="5"/>
  <c r="AC74" i="5"/>
  <c r="AB74" i="5"/>
  <c r="AA74" i="5"/>
  <c r="Z74" i="5"/>
  <c r="Y74" i="5"/>
  <c r="X74" i="5"/>
  <c r="W74" i="5"/>
  <c r="V74" i="5"/>
  <c r="U74" i="5"/>
  <c r="S74" i="5"/>
  <c r="R74" i="5"/>
  <c r="Q74" i="5"/>
  <c r="P74" i="5"/>
  <c r="O74" i="5"/>
  <c r="N74" i="5"/>
  <c r="M74" i="5"/>
  <c r="L74" i="5"/>
  <c r="K74" i="5"/>
  <c r="J74" i="5"/>
  <c r="I74" i="5"/>
  <c r="H74" i="5"/>
  <c r="G74" i="5"/>
  <c r="F74" i="5"/>
  <c r="E74" i="5"/>
  <c r="D74" i="5"/>
  <c r="AJ73" i="5"/>
  <c r="AI73" i="5"/>
  <c r="AH73" i="5"/>
  <c r="AG73" i="5"/>
  <c r="AF73" i="5"/>
  <c r="AE73" i="5"/>
  <c r="AD73" i="5"/>
  <c r="AC73" i="5"/>
  <c r="AB73" i="5"/>
  <c r="AA73" i="5"/>
  <c r="Z73" i="5"/>
  <c r="Y73" i="5"/>
  <c r="X73" i="5"/>
  <c r="W73" i="5"/>
  <c r="V73" i="5"/>
  <c r="U73" i="5"/>
  <c r="S73" i="5"/>
  <c r="R73" i="5"/>
  <c r="Q73" i="5"/>
  <c r="P73" i="5"/>
  <c r="O73" i="5"/>
  <c r="N73" i="5"/>
  <c r="M73" i="5"/>
  <c r="L73" i="5"/>
  <c r="K73" i="5"/>
  <c r="J73" i="5"/>
  <c r="I73" i="5"/>
  <c r="H73" i="5"/>
  <c r="G73" i="5"/>
  <c r="F73" i="5"/>
  <c r="E73" i="5"/>
  <c r="D73" i="5"/>
  <c r="AJ72" i="5"/>
  <c r="AI72" i="5"/>
  <c r="AH72" i="5"/>
  <c r="AG72" i="5"/>
  <c r="AF72" i="5"/>
  <c r="AE72" i="5"/>
  <c r="AD72" i="5"/>
  <c r="AC72" i="5"/>
  <c r="AB72" i="5"/>
  <c r="AA72" i="5"/>
  <c r="Z72" i="5"/>
  <c r="Y72" i="5"/>
  <c r="X72" i="5"/>
  <c r="W72" i="5"/>
  <c r="V72" i="5"/>
  <c r="U72" i="5"/>
  <c r="S72" i="5"/>
  <c r="R72" i="5"/>
  <c r="Q72" i="5"/>
  <c r="P72" i="5"/>
  <c r="O72" i="5"/>
  <c r="N72" i="5"/>
  <c r="M72" i="5"/>
  <c r="L72" i="5"/>
  <c r="K72" i="5"/>
  <c r="J72" i="5"/>
  <c r="I72" i="5"/>
  <c r="H72" i="5"/>
  <c r="G72" i="5"/>
  <c r="F72" i="5"/>
  <c r="E72" i="5"/>
  <c r="D72" i="5"/>
  <c r="AJ71" i="5"/>
  <c r="AI71" i="5"/>
  <c r="AH71" i="5"/>
  <c r="AG71" i="5"/>
  <c r="AF71" i="5"/>
  <c r="AE71" i="5"/>
  <c r="AD71" i="5"/>
  <c r="AC71" i="5"/>
  <c r="AB71" i="5"/>
  <c r="AA71" i="5"/>
  <c r="Z71" i="5"/>
  <c r="Y71" i="5"/>
  <c r="X71" i="5"/>
  <c r="W71" i="5"/>
  <c r="V71" i="5"/>
  <c r="U71" i="5"/>
  <c r="S71" i="5"/>
  <c r="R71" i="5"/>
  <c r="Q71" i="5"/>
  <c r="P71" i="5"/>
  <c r="O71" i="5"/>
  <c r="N71" i="5"/>
  <c r="M71" i="5"/>
  <c r="L71" i="5"/>
  <c r="K71" i="5"/>
  <c r="J71" i="5"/>
  <c r="I71" i="5"/>
  <c r="H71" i="5"/>
  <c r="G71" i="5"/>
  <c r="F71" i="5"/>
  <c r="E71" i="5"/>
  <c r="D71" i="5"/>
  <c r="AJ70" i="5"/>
  <c r="AI70" i="5"/>
  <c r="AH70" i="5"/>
  <c r="AG70" i="5"/>
  <c r="AF70" i="5"/>
  <c r="AE70" i="5"/>
  <c r="AD70" i="5"/>
  <c r="AC70" i="5"/>
  <c r="AB70" i="5"/>
  <c r="AA70" i="5"/>
  <c r="Z70" i="5"/>
  <c r="Y70" i="5"/>
  <c r="X70" i="5"/>
  <c r="W70" i="5"/>
  <c r="V70" i="5"/>
  <c r="U70" i="5"/>
  <c r="S70" i="5"/>
  <c r="R70" i="5"/>
  <c r="Q70" i="5"/>
  <c r="P70" i="5"/>
  <c r="O70" i="5"/>
  <c r="N70" i="5"/>
  <c r="M70" i="5"/>
  <c r="L70" i="5"/>
  <c r="K70" i="5"/>
  <c r="J70" i="5"/>
  <c r="I70" i="5"/>
  <c r="H70" i="5"/>
  <c r="G70" i="5"/>
  <c r="F70" i="5"/>
  <c r="E70" i="5"/>
  <c r="D70" i="5"/>
  <c r="AJ69" i="5"/>
  <c r="AI69" i="5"/>
  <c r="AH69" i="5"/>
  <c r="AG69" i="5"/>
  <c r="AF69" i="5"/>
  <c r="AE69" i="5"/>
  <c r="AD69" i="5"/>
  <c r="AC69" i="5"/>
  <c r="AB69" i="5"/>
  <c r="AA69" i="5"/>
  <c r="Z69" i="5"/>
  <c r="Y69" i="5"/>
  <c r="X69" i="5"/>
  <c r="W69" i="5"/>
  <c r="V69" i="5"/>
  <c r="U69" i="5"/>
  <c r="S69" i="5"/>
  <c r="R69" i="5"/>
  <c r="Q69" i="5"/>
  <c r="P69" i="5"/>
  <c r="O69" i="5"/>
  <c r="N69" i="5"/>
  <c r="M69" i="5"/>
  <c r="L69" i="5"/>
  <c r="K69" i="5"/>
  <c r="J69" i="5"/>
  <c r="I69" i="5"/>
  <c r="H69" i="5"/>
  <c r="G69" i="5"/>
  <c r="F69" i="5"/>
  <c r="E69" i="5"/>
  <c r="D69" i="5"/>
  <c r="AJ68" i="5"/>
  <c r="AI68" i="5"/>
  <c r="AH68" i="5"/>
  <c r="AG68" i="5"/>
  <c r="AF68" i="5"/>
  <c r="AE68" i="5"/>
  <c r="AD68" i="5"/>
  <c r="AC68" i="5"/>
  <c r="AB68" i="5"/>
  <c r="AA68" i="5"/>
  <c r="Z68" i="5"/>
  <c r="Y68" i="5"/>
  <c r="X68" i="5"/>
  <c r="W68" i="5"/>
  <c r="V68" i="5"/>
  <c r="U68" i="5"/>
  <c r="S68" i="5"/>
  <c r="R68" i="5"/>
  <c r="Q68" i="5"/>
  <c r="P68" i="5"/>
  <c r="O68" i="5"/>
  <c r="N68" i="5"/>
  <c r="M68" i="5"/>
  <c r="L68" i="5"/>
  <c r="K68" i="5"/>
  <c r="J68" i="5"/>
  <c r="I68" i="5"/>
  <c r="H68" i="5"/>
  <c r="G68" i="5"/>
  <c r="F68" i="5"/>
  <c r="E68" i="5"/>
  <c r="D68" i="5"/>
  <c r="AJ67" i="5"/>
  <c r="AJ78" i="5" s="1"/>
  <c r="AI67" i="5"/>
  <c r="AI78" i="5" s="1"/>
  <c r="AH67" i="5"/>
  <c r="AH78" i="5" s="1"/>
  <c r="AG67" i="5"/>
  <c r="AG78" i="5" s="1"/>
  <c r="AF67" i="5"/>
  <c r="AF78" i="5" s="1"/>
  <c r="AE67" i="5"/>
  <c r="AE78" i="5" s="1"/>
  <c r="AD67" i="5"/>
  <c r="AD78" i="5" s="1"/>
  <c r="AC67" i="5"/>
  <c r="AC78" i="5" s="1"/>
  <c r="AB67" i="5"/>
  <c r="AB78" i="5" s="1"/>
  <c r="AA67" i="5"/>
  <c r="AA78" i="5" s="1"/>
  <c r="Z67" i="5"/>
  <c r="Z78" i="5" s="1"/>
  <c r="Y67" i="5"/>
  <c r="Y78" i="5" s="1"/>
  <c r="X67" i="5"/>
  <c r="X78" i="5" s="1"/>
  <c r="W67" i="5"/>
  <c r="W78" i="5" s="1"/>
  <c r="V67" i="5"/>
  <c r="V78" i="5" s="1"/>
  <c r="U67" i="5"/>
  <c r="U78" i="5" s="1"/>
  <c r="S67" i="5"/>
  <c r="S78" i="5" s="1"/>
  <c r="R67" i="5"/>
  <c r="R78" i="5" s="1"/>
  <c r="Q67" i="5"/>
  <c r="Q78" i="5" s="1"/>
  <c r="P67" i="5"/>
  <c r="P78" i="5" s="1"/>
  <c r="O67" i="5"/>
  <c r="O78" i="5" s="1"/>
  <c r="N67" i="5"/>
  <c r="N78" i="5" s="1"/>
  <c r="M67" i="5"/>
  <c r="M78" i="5" s="1"/>
  <c r="L67" i="5"/>
  <c r="L78" i="5" s="1"/>
  <c r="K67" i="5"/>
  <c r="K78" i="5" s="1"/>
  <c r="J67" i="5"/>
  <c r="J78" i="5" s="1"/>
  <c r="I67" i="5"/>
  <c r="I78" i="5" s="1"/>
  <c r="H67" i="5"/>
  <c r="H78" i="5" s="1"/>
  <c r="G67" i="5"/>
  <c r="G78" i="5" s="1"/>
  <c r="F67" i="5"/>
  <c r="F78" i="5" s="1"/>
  <c r="E67" i="5"/>
  <c r="E78" i="5" s="1"/>
  <c r="D67" i="5"/>
  <c r="D78" i="5" s="1"/>
  <c r="AJ65" i="5"/>
  <c r="AI65" i="5"/>
  <c r="AH65" i="5"/>
  <c r="AG65" i="5"/>
  <c r="AF65" i="5"/>
  <c r="AE65" i="5"/>
  <c r="AD65" i="5"/>
  <c r="AC65" i="5"/>
  <c r="AB65" i="5"/>
  <c r="AA65" i="5"/>
  <c r="Z65" i="5"/>
  <c r="Y65" i="5"/>
  <c r="X65" i="5"/>
  <c r="W65" i="5"/>
  <c r="V65" i="5"/>
  <c r="U65" i="5"/>
  <c r="S65" i="5"/>
  <c r="R65" i="5"/>
  <c r="Q65" i="5"/>
  <c r="P65" i="5"/>
  <c r="O65" i="5"/>
  <c r="N65" i="5"/>
  <c r="M65" i="5"/>
  <c r="L65" i="5"/>
  <c r="K65" i="5"/>
  <c r="J65" i="5"/>
  <c r="I65" i="5"/>
  <c r="H65" i="5"/>
  <c r="G65" i="5"/>
  <c r="F65" i="5"/>
  <c r="E65" i="5"/>
  <c r="D65" i="5"/>
  <c r="AJ64" i="5"/>
  <c r="AI64" i="5"/>
  <c r="AH64" i="5"/>
  <c r="AG64" i="5"/>
  <c r="AF64" i="5"/>
  <c r="AE64" i="5"/>
  <c r="AD64" i="5"/>
  <c r="AC64" i="5"/>
  <c r="AB64" i="5"/>
  <c r="AA64" i="5"/>
  <c r="Z64" i="5"/>
  <c r="Y64" i="5"/>
  <c r="X64" i="5"/>
  <c r="W64" i="5"/>
  <c r="V64" i="5"/>
  <c r="U64" i="5"/>
  <c r="S64" i="5"/>
  <c r="R64" i="5"/>
  <c r="Q64" i="5"/>
  <c r="P64" i="5"/>
  <c r="O64" i="5"/>
  <c r="N64" i="5"/>
  <c r="M64" i="5"/>
  <c r="L64" i="5"/>
  <c r="K64" i="5"/>
  <c r="J64" i="5"/>
  <c r="I64" i="5"/>
  <c r="H64" i="5"/>
  <c r="G64" i="5"/>
  <c r="F64" i="5"/>
  <c r="E64" i="5"/>
  <c r="D64" i="5"/>
  <c r="AJ63" i="5"/>
  <c r="AI63" i="5"/>
  <c r="AH63" i="5"/>
  <c r="AG63" i="5"/>
  <c r="AF63" i="5"/>
  <c r="AE63" i="5"/>
  <c r="AD63" i="5"/>
  <c r="AC63" i="5"/>
  <c r="AB63" i="5"/>
  <c r="AA63" i="5"/>
  <c r="Z63" i="5"/>
  <c r="Y63" i="5"/>
  <c r="X63" i="5"/>
  <c r="W63" i="5"/>
  <c r="V63" i="5"/>
  <c r="U63" i="5"/>
  <c r="S63" i="5"/>
  <c r="R63" i="5"/>
  <c r="Q63" i="5"/>
  <c r="P63" i="5"/>
  <c r="O63" i="5"/>
  <c r="N63" i="5"/>
  <c r="M63" i="5"/>
  <c r="L63" i="5"/>
  <c r="K63" i="5"/>
  <c r="J63" i="5"/>
  <c r="I63" i="5"/>
  <c r="H63" i="5"/>
  <c r="G63" i="5"/>
  <c r="F63" i="5"/>
  <c r="E63" i="5"/>
  <c r="D63" i="5"/>
  <c r="AJ62" i="5"/>
  <c r="AI62" i="5"/>
  <c r="AH62" i="5"/>
  <c r="AG62" i="5"/>
  <c r="AF62" i="5"/>
  <c r="AE62" i="5"/>
  <c r="AD62" i="5"/>
  <c r="AC62" i="5"/>
  <c r="AB62" i="5"/>
  <c r="AA62" i="5"/>
  <c r="Z62" i="5"/>
  <c r="Y62" i="5"/>
  <c r="X62" i="5"/>
  <c r="W62" i="5"/>
  <c r="V62" i="5"/>
  <c r="U62" i="5"/>
  <c r="S62" i="5"/>
  <c r="R62" i="5"/>
  <c r="Q62" i="5"/>
  <c r="P62" i="5"/>
  <c r="O62" i="5"/>
  <c r="N62" i="5"/>
  <c r="M62" i="5"/>
  <c r="L62" i="5"/>
  <c r="K62" i="5"/>
  <c r="J62" i="5"/>
  <c r="I62" i="5"/>
  <c r="H62" i="5"/>
  <c r="G62" i="5"/>
  <c r="F62" i="5"/>
  <c r="E62" i="5"/>
  <c r="D62" i="5"/>
  <c r="AJ61" i="5"/>
  <c r="AI61" i="5"/>
  <c r="AH61" i="5"/>
  <c r="AG61" i="5"/>
  <c r="AF61" i="5"/>
  <c r="AE61" i="5"/>
  <c r="AD61" i="5"/>
  <c r="AC61" i="5"/>
  <c r="AB61" i="5"/>
  <c r="AA61" i="5"/>
  <c r="Z61" i="5"/>
  <c r="Y61" i="5"/>
  <c r="X61" i="5"/>
  <c r="W61" i="5"/>
  <c r="V61" i="5"/>
  <c r="U61" i="5"/>
  <c r="S61" i="5"/>
  <c r="R61" i="5"/>
  <c r="Q61" i="5"/>
  <c r="P61" i="5"/>
  <c r="O61" i="5"/>
  <c r="N61" i="5"/>
  <c r="M61" i="5"/>
  <c r="L61" i="5"/>
  <c r="K61" i="5"/>
  <c r="J61" i="5"/>
  <c r="I61" i="5"/>
  <c r="H61" i="5"/>
  <c r="G61" i="5"/>
  <c r="F61" i="5"/>
  <c r="E61" i="5"/>
  <c r="D61" i="5"/>
  <c r="AJ60" i="5"/>
  <c r="AI60" i="5"/>
  <c r="AH60" i="5"/>
  <c r="AG60" i="5"/>
  <c r="AF60" i="5"/>
  <c r="AE60" i="5"/>
  <c r="AD60" i="5"/>
  <c r="AC60" i="5"/>
  <c r="AB60" i="5"/>
  <c r="AA60" i="5"/>
  <c r="Z60" i="5"/>
  <c r="Y60" i="5"/>
  <c r="X60" i="5"/>
  <c r="W60" i="5"/>
  <c r="V60" i="5"/>
  <c r="U60" i="5"/>
  <c r="S60" i="5"/>
  <c r="R60" i="5"/>
  <c r="Q60" i="5"/>
  <c r="P60" i="5"/>
  <c r="O60" i="5"/>
  <c r="N60" i="5"/>
  <c r="M60" i="5"/>
  <c r="L60" i="5"/>
  <c r="K60" i="5"/>
  <c r="J60" i="5"/>
  <c r="I60" i="5"/>
  <c r="H60" i="5"/>
  <c r="G60" i="5"/>
  <c r="F60" i="5"/>
  <c r="E60" i="5"/>
  <c r="D60" i="5"/>
  <c r="AJ59" i="5"/>
  <c r="AI59" i="5"/>
  <c r="AH59" i="5"/>
  <c r="AG59" i="5"/>
  <c r="AF59" i="5"/>
  <c r="AE59" i="5"/>
  <c r="AD59" i="5"/>
  <c r="AC59" i="5"/>
  <c r="AB59" i="5"/>
  <c r="AA59" i="5"/>
  <c r="Z59" i="5"/>
  <c r="Y59" i="5"/>
  <c r="X59" i="5"/>
  <c r="W59" i="5"/>
  <c r="V59" i="5"/>
  <c r="U59" i="5"/>
  <c r="S59" i="5"/>
  <c r="R59" i="5"/>
  <c r="Q59" i="5"/>
  <c r="P59" i="5"/>
  <c r="O59" i="5"/>
  <c r="N59" i="5"/>
  <c r="M59" i="5"/>
  <c r="L59" i="5"/>
  <c r="K59" i="5"/>
  <c r="J59" i="5"/>
  <c r="I59" i="5"/>
  <c r="H59" i="5"/>
  <c r="G59" i="5"/>
  <c r="F59" i="5"/>
  <c r="E59" i="5"/>
  <c r="D59" i="5"/>
  <c r="AJ58" i="5"/>
  <c r="AI58" i="5"/>
  <c r="AH58" i="5"/>
  <c r="AG58" i="5"/>
  <c r="AF58" i="5"/>
  <c r="AE58" i="5"/>
  <c r="AD58" i="5"/>
  <c r="AC58" i="5"/>
  <c r="AB58" i="5"/>
  <c r="AA58" i="5"/>
  <c r="Z58" i="5"/>
  <c r="Y58" i="5"/>
  <c r="X58" i="5"/>
  <c r="W58" i="5"/>
  <c r="V58" i="5"/>
  <c r="U58" i="5"/>
  <c r="S58" i="5"/>
  <c r="R58" i="5"/>
  <c r="Q58" i="5"/>
  <c r="P58" i="5"/>
  <c r="O58" i="5"/>
  <c r="N58" i="5"/>
  <c r="M58" i="5"/>
  <c r="L58" i="5"/>
  <c r="K58" i="5"/>
  <c r="J58" i="5"/>
  <c r="I58" i="5"/>
  <c r="H58" i="5"/>
  <c r="G58" i="5"/>
  <c r="F58" i="5"/>
  <c r="E58" i="5"/>
  <c r="D58" i="5"/>
  <c r="AJ57" i="5"/>
  <c r="AJ66" i="5" s="1"/>
  <c r="AI57" i="5"/>
  <c r="AI66" i="5" s="1"/>
  <c r="AH57" i="5"/>
  <c r="AH66" i="5" s="1"/>
  <c r="AG57" i="5"/>
  <c r="AG66" i="5" s="1"/>
  <c r="AF57" i="5"/>
  <c r="AF66" i="5" s="1"/>
  <c r="AE57" i="5"/>
  <c r="AE66" i="5" s="1"/>
  <c r="AD57" i="5"/>
  <c r="AD66" i="5" s="1"/>
  <c r="AC57" i="5"/>
  <c r="AC66" i="5" s="1"/>
  <c r="AB57" i="5"/>
  <c r="AB66" i="5" s="1"/>
  <c r="AA57" i="5"/>
  <c r="Z57" i="5"/>
  <c r="Z66" i="5" s="1"/>
  <c r="Y57" i="5"/>
  <c r="Y66" i="5" s="1"/>
  <c r="X57" i="5"/>
  <c r="X66" i="5" s="1"/>
  <c r="W57" i="5"/>
  <c r="W66" i="5" s="1"/>
  <c r="V57" i="5"/>
  <c r="V66" i="5" s="1"/>
  <c r="U57" i="5"/>
  <c r="U66" i="5" s="1"/>
  <c r="S57" i="5"/>
  <c r="R57" i="5"/>
  <c r="R66" i="5" s="1"/>
  <c r="Q57" i="5"/>
  <c r="Q66" i="5" s="1"/>
  <c r="P57" i="5"/>
  <c r="P66" i="5" s="1"/>
  <c r="O57" i="5"/>
  <c r="N57" i="5"/>
  <c r="N66" i="5" s="1"/>
  <c r="M57" i="5"/>
  <c r="M66" i="5" s="1"/>
  <c r="L57" i="5"/>
  <c r="L66" i="5" s="1"/>
  <c r="K57" i="5"/>
  <c r="K66" i="5" s="1"/>
  <c r="J57" i="5"/>
  <c r="J66" i="5" s="1"/>
  <c r="I57" i="5"/>
  <c r="I66" i="5" s="1"/>
  <c r="H57" i="5"/>
  <c r="H66" i="5" s="1"/>
  <c r="G57" i="5"/>
  <c r="G66" i="5" s="1"/>
  <c r="F57" i="5"/>
  <c r="F66" i="5" s="1"/>
  <c r="E57" i="5"/>
  <c r="E66" i="5" s="1"/>
  <c r="D57" i="5"/>
  <c r="D66" i="5" s="1"/>
  <c r="AJ55" i="5"/>
  <c r="AI55" i="5"/>
  <c r="AH55" i="5"/>
  <c r="AG55" i="5"/>
  <c r="AF55" i="5"/>
  <c r="AE55" i="5"/>
  <c r="AD55" i="5"/>
  <c r="AC55" i="5"/>
  <c r="AB55" i="5"/>
  <c r="AA55" i="5"/>
  <c r="Z55" i="5"/>
  <c r="Y55" i="5"/>
  <c r="X55" i="5"/>
  <c r="W55" i="5"/>
  <c r="V55" i="5"/>
  <c r="U55" i="5"/>
  <c r="S55" i="5"/>
  <c r="R55" i="5"/>
  <c r="Q55" i="5"/>
  <c r="P55" i="5"/>
  <c r="O55" i="5"/>
  <c r="N55" i="5"/>
  <c r="M55" i="5"/>
  <c r="L55" i="5"/>
  <c r="K55" i="5"/>
  <c r="J55" i="5"/>
  <c r="I55" i="5"/>
  <c r="H55" i="5"/>
  <c r="G55" i="5"/>
  <c r="F55" i="5"/>
  <c r="E55" i="5"/>
  <c r="D55" i="5"/>
  <c r="AJ54" i="5"/>
  <c r="AI54" i="5"/>
  <c r="AH54" i="5"/>
  <c r="AG54" i="5"/>
  <c r="AF54" i="5"/>
  <c r="AE54" i="5"/>
  <c r="AD54" i="5"/>
  <c r="AC54" i="5"/>
  <c r="AB54" i="5"/>
  <c r="AA54" i="5"/>
  <c r="Z54" i="5"/>
  <c r="Y54" i="5"/>
  <c r="X54" i="5"/>
  <c r="W54" i="5"/>
  <c r="V54" i="5"/>
  <c r="U54" i="5"/>
  <c r="S54" i="5"/>
  <c r="R54" i="5"/>
  <c r="Q54" i="5"/>
  <c r="P54" i="5"/>
  <c r="O54" i="5"/>
  <c r="N54" i="5"/>
  <c r="M54" i="5"/>
  <c r="L54" i="5"/>
  <c r="K54" i="5"/>
  <c r="J54" i="5"/>
  <c r="I54" i="5"/>
  <c r="H54" i="5"/>
  <c r="G54" i="5"/>
  <c r="F54" i="5"/>
  <c r="E54" i="5"/>
  <c r="D54" i="5"/>
  <c r="AJ53" i="5"/>
  <c r="AI53" i="5"/>
  <c r="AH53" i="5"/>
  <c r="AG53" i="5"/>
  <c r="AF53" i="5"/>
  <c r="AE53" i="5"/>
  <c r="AD53" i="5"/>
  <c r="AC53" i="5"/>
  <c r="AB53" i="5"/>
  <c r="AA53" i="5"/>
  <c r="Z53" i="5"/>
  <c r="Y53" i="5"/>
  <c r="X53" i="5"/>
  <c r="W53" i="5"/>
  <c r="V53" i="5"/>
  <c r="U53" i="5"/>
  <c r="S53" i="5"/>
  <c r="R53" i="5"/>
  <c r="Q53" i="5"/>
  <c r="P53" i="5"/>
  <c r="O53" i="5"/>
  <c r="N53" i="5"/>
  <c r="M53" i="5"/>
  <c r="L53" i="5"/>
  <c r="K53" i="5"/>
  <c r="J53" i="5"/>
  <c r="I53" i="5"/>
  <c r="H53" i="5"/>
  <c r="G53" i="5"/>
  <c r="F53" i="5"/>
  <c r="E53" i="5"/>
  <c r="D53" i="5"/>
  <c r="AJ52" i="5"/>
  <c r="AI52" i="5"/>
  <c r="AH52" i="5"/>
  <c r="AG52" i="5"/>
  <c r="AF52" i="5"/>
  <c r="AE52" i="5"/>
  <c r="AD52" i="5"/>
  <c r="AC52" i="5"/>
  <c r="AB52" i="5"/>
  <c r="AA52" i="5"/>
  <c r="Z52" i="5"/>
  <c r="Y52" i="5"/>
  <c r="X52" i="5"/>
  <c r="W52" i="5"/>
  <c r="V52" i="5"/>
  <c r="U52" i="5"/>
  <c r="S52" i="5"/>
  <c r="R52" i="5"/>
  <c r="Q52" i="5"/>
  <c r="P52" i="5"/>
  <c r="O52" i="5"/>
  <c r="N52" i="5"/>
  <c r="M52" i="5"/>
  <c r="L52" i="5"/>
  <c r="K52" i="5"/>
  <c r="J52" i="5"/>
  <c r="I52" i="5"/>
  <c r="H52" i="5"/>
  <c r="G52" i="5"/>
  <c r="F52" i="5"/>
  <c r="E52" i="5"/>
  <c r="D52" i="5"/>
  <c r="AJ51" i="5"/>
  <c r="AI51" i="5"/>
  <c r="AH51" i="5"/>
  <c r="AG51" i="5"/>
  <c r="AF51" i="5"/>
  <c r="AE51" i="5"/>
  <c r="AD51" i="5"/>
  <c r="AC51" i="5"/>
  <c r="AB51" i="5"/>
  <c r="AA51" i="5"/>
  <c r="Z51" i="5"/>
  <c r="Y51" i="5"/>
  <c r="X51" i="5"/>
  <c r="W51" i="5"/>
  <c r="V51" i="5"/>
  <c r="U51" i="5"/>
  <c r="S51" i="5"/>
  <c r="R51" i="5"/>
  <c r="Q51" i="5"/>
  <c r="P51" i="5"/>
  <c r="O51" i="5"/>
  <c r="N51" i="5"/>
  <c r="M51" i="5"/>
  <c r="L51" i="5"/>
  <c r="K51" i="5"/>
  <c r="J51" i="5"/>
  <c r="I51" i="5"/>
  <c r="H51" i="5"/>
  <c r="G51" i="5"/>
  <c r="F51" i="5"/>
  <c r="E51" i="5"/>
  <c r="D51" i="5"/>
  <c r="AJ50" i="5"/>
  <c r="AI50" i="5"/>
  <c r="AH50" i="5"/>
  <c r="AG50" i="5"/>
  <c r="AF50" i="5"/>
  <c r="AE50" i="5"/>
  <c r="AD50" i="5"/>
  <c r="AC50" i="5"/>
  <c r="AB50" i="5"/>
  <c r="AA50" i="5"/>
  <c r="Z50" i="5"/>
  <c r="Y50" i="5"/>
  <c r="X50" i="5"/>
  <c r="W50" i="5"/>
  <c r="V50" i="5"/>
  <c r="U50" i="5"/>
  <c r="S50" i="5"/>
  <c r="R50" i="5"/>
  <c r="Q50" i="5"/>
  <c r="P50" i="5"/>
  <c r="O50" i="5"/>
  <c r="N50" i="5"/>
  <c r="M50" i="5"/>
  <c r="L50" i="5"/>
  <c r="K50" i="5"/>
  <c r="J50" i="5"/>
  <c r="I50" i="5"/>
  <c r="H50" i="5"/>
  <c r="G50" i="5"/>
  <c r="F50" i="5"/>
  <c r="E50" i="5"/>
  <c r="D50" i="5"/>
  <c r="AJ49" i="5"/>
  <c r="AI49" i="5"/>
  <c r="AH49" i="5"/>
  <c r="AG49" i="5"/>
  <c r="AF49" i="5"/>
  <c r="AE49" i="5"/>
  <c r="AD49" i="5"/>
  <c r="AC49" i="5"/>
  <c r="AB49" i="5"/>
  <c r="AA49" i="5"/>
  <c r="Z49" i="5"/>
  <c r="Y49" i="5"/>
  <c r="X49" i="5"/>
  <c r="W49" i="5"/>
  <c r="V49" i="5"/>
  <c r="U49" i="5"/>
  <c r="S49" i="5"/>
  <c r="R49" i="5"/>
  <c r="Q49" i="5"/>
  <c r="P49" i="5"/>
  <c r="O49" i="5"/>
  <c r="N49" i="5"/>
  <c r="M49" i="5"/>
  <c r="L49" i="5"/>
  <c r="K49" i="5"/>
  <c r="J49" i="5"/>
  <c r="I49" i="5"/>
  <c r="H49" i="5"/>
  <c r="G49" i="5"/>
  <c r="F49" i="5"/>
  <c r="E49" i="5"/>
  <c r="D49" i="5"/>
  <c r="AJ48" i="5"/>
  <c r="AI48" i="5"/>
  <c r="AH48" i="5"/>
  <c r="AG48" i="5"/>
  <c r="AF48" i="5"/>
  <c r="AE48" i="5"/>
  <c r="AD48" i="5"/>
  <c r="AC48" i="5"/>
  <c r="AB48" i="5"/>
  <c r="AA48" i="5"/>
  <c r="Z48" i="5"/>
  <c r="Y48" i="5"/>
  <c r="X48" i="5"/>
  <c r="W48" i="5"/>
  <c r="V48" i="5"/>
  <c r="U48" i="5"/>
  <c r="S48" i="5"/>
  <c r="R48" i="5"/>
  <c r="Q48" i="5"/>
  <c r="P48" i="5"/>
  <c r="O48" i="5"/>
  <c r="N48" i="5"/>
  <c r="M48" i="5"/>
  <c r="L48" i="5"/>
  <c r="K48" i="5"/>
  <c r="J48" i="5"/>
  <c r="I48" i="5"/>
  <c r="H48" i="5"/>
  <c r="G48" i="5"/>
  <c r="F48" i="5"/>
  <c r="E48" i="5"/>
  <c r="D48" i="5"/>
  <c r="AJ47" i="5"/>
  <c r="AI47" i="5"/>
  <c r="AH47" i="5"/>
  <c r="AG47" i="5"/>
  <c r="AF47" i="5"/>
  <c r="AE47" i="5"/>
  <c r="AD47" i="5"/>
  <c r="AC47" i="5"/>
  <c r="AB47" i="5"/>
  <c r="AA47" i="5"/>
  <c r="Z47" i="5"/>
  <c r="Y47" i="5"/>
  <c r="X47" i="5"/>
  <c r="W47" i="5"/>
  <c r="V47" i="5"/>
  <c r="U47" i="5"/>
  <c r="S47" i="5"/>
  <c r="R47" i="5"/>
  <c r="Q47" i="5"/>
  <c r="P47" i="5"/>
  <c r="O47" i="5"/>
  <c r="N47" i="5"/>
  <c r="M47" i="5"/>
  <c r="L47" i="5"/>
  <c r="K47" i="5"/>
  <c r="J47" i="5"/>
  <c r="I47" i="5"/>
  <c r="H47" i="5"/>
  <c r="G47" i="5"/>
  <c r="F47" i="5"/>
  <c r="E47" i="5"/>
  <c r="D47" i="5"/>
  <c r="AJ46" i="5"/>
  <c r="AI46" i="5"/>
  <c r="AH46" i="5"/>
  <c r="AG46" i="5"/>
  <c r="AF46" i="5"/>
  <c r="AE46" i="5"/>
  <c r="AD46" i="5"/>
  <c r="AC46" i="5"/>
  <c r="AB46" i="5"/>
  <c r="AA46" i="5"/>
  <c r="Z46" i="5"/>
  <c r="Y46" i="5"/>
  <c r="X46" i="5"/>
  <c r="W46" i="5"/>
  <c r="V46" i="5"/>
  <c r="U46" i="5"/>
  <c r="S46" i="5"/>
  <c r="R46" i="5"/>
  <c r="Q46" i="5"/>
  <c r="P46" i="5"/>
  <c r="O46" i="5"/>
  <c r="N46" i="5"/>
  <c r="M46" i="5"/>
  <c r="L46" i="5"/>
  <c r="K46" i="5"/>
  <c r="J46" i="5"/>
  <c r="I46" i="5"/>
  <c r="H46" i="5"/>
  <c r="G46" i="5"/>
  <c r="F46" i="5"/>
  <c r="E46" i="5"/>
  <c r="D46" i="5"/>
  <c r="AJ45" i="5"/>
  <c r="AI45" i="5"/>
  <c r="AH45" i="5"/>
  <c r="AG45" i="5"/>
  <c r="AF45" i="5"/>
  <c r="AE45" i="5"/>
  <c r="AD45" i="5"/>
  <c r="AC45" i="5"/>
  <c r="AB45" i="5"/>
  <c r="AA45" i="5"/>
  <c r="Z45" i="5"/>
  <c r="Y45" i="5"/>
  <c r="X45" i="5"/>
  <c r="W45" i="5"/>
  <c r="V45" i="5"/>
  <c r="U45" i="5"/>
  <c r="S45" i="5"/>
  <c r="R45" i="5"/>
  <c r="Q45" i="5"/>
  <c r="P45" i="5"/>
  <c r="O45" i="5"/>
  <c r="N45" i="5"/>
  <c r="M45" i="5"/>
  <c r="L45" i="5"/>
  <c r="K45" i="5"/>
  <c r="J45" i="5"/>
  <c r="I45" i="5"/>
  <c r="H45" i="5"/>
  <c r="G45" i="5"/>
  <c r="F45" i="5"/>
  <c r="E45" i="5"/>
  <c r="D45" i="5"/>
  <c r="AJ44" i="5"/>
  <c r="AJ56" i="5" s="1"/>
  <c r="AI44" i="5"/>
  <c r="AI56" i="5" s="1"/>
  <c r="AH44" i="5"/>
  <c r="AH56" i="5" s="1"/>
  <c r="AG44" i="5"/>
  <c r="AF44" i="5"/>
  <c r="AF56" i="5" s="1"/>
  <c r="AE44" i="5"/>
  <c r="AE56" i="5" s="1"/>
  <c r="AD44" i="5"/>
  <c r="AD56" i="5" s="1"/>
  <c r="AC44" i="5"/>
  <c r="AC56" i="5" s="1"/>
  <c r="AB44" i="5"/>
  <c r="AB56" i="5" s="1"/>
  <c r="AA44" i="5"/>
  <c r="AA56" i="5" s="1"/>
  <c r="Z44" i="5"/>
  <c r="Y44" i="5"/>
  <c r="Y56" i="5" s="1"/>
  <c r="X44" i="5"/>
  <c r="X56" i="5" s="1"/>
  <c r="W44" i="5"/>
  <c r="W56" i="5" s="1"/>
  <c r="V44" i="5"/>
  <c r="V56" i="5" s="1"/>
  <c r="U44" i="5"/>
  <c r="U56" i="5" s="1"/>
  <c r="S44" i="5"/>
  <c r="S56" i="5" s="1"/>
  <c r="R44" i="5"/>
  <c r="R56" i="5" s="1"/>
  <c r="Q44" i="5"/>
  <c r="Q56" i="5" s="1"/>
  <c r="P44" i="5"/>
  <c r="P56" i="5" s="1"/>
  <c r="O44" i="5"/>
  <c r="O56" i="5" s="1"/>
  <c r="N44" i="5"/>
  <c r="N56" i="5" s="1"/>
  <c r="M44" i="5"/>
  <c r="M56" i="5" s="1"/>
  <c r="L44" i="5"/>
  <c r="L56" i="5" s="1"/>
  <c r="K44" i="5"/>
  <c r="K56" i="5" s="1"/>
  <c r="J44" i="5"/>
  <c r="J56" i="5" s="1"/>
  <c r="I44" i="5"/>
  <c r="I56" i="5" s="1"/>
  <c r="H44" i="5"/>
  <c r="H56" i="5" s="1"/>
  <c r="G44" i="5"/>
  <c r="G56" i="5" s="1"/>
  <c r="F44" i="5"/>
  <c r="F56" i="5" s="1"/>
  <c r="E44" i="5"/>
  <c r="E56" i="5" s="1"/>
  <c r="D44" i="5"/>
  <c r="D56" i="5" s="1"/>
  <c r="AJ42" i="5"/>
  <c r="AI42" i="5"/>
  <c r="AH42" i="5"/>
  <c r="AG42" i="5"/>
  <c r="AF42" i="5"/>
  <c r="AE42" i="5"/>
  <c r="AD42" i="5"/>
  <c r="AC42" i="5"/>
  <c r="AB42" i="5"/>
  <c r="AA42" i="5"/>
  <c r="Z42" i="5"/>
  <c r="Y42" i="5"/>
  <c r="X42" i="5"/>
  <c r="W42" i="5"/>
  <c r="V42" i="5"/>
  <c r="U42" i="5"/>
  <c r="S42" i="5"/>
  <c r="R42" i="5"/>
  <c r="Q42" i="5"/>
  <c r="P42" i="5"/>
  <c r="O42" i="5"/>
  <c r="N42" i="5"/>
  <c r="M42" i="5"/>
  <c r="L42" i="5"/>
  <c r="K42" i="5"/>
  <c r="J42" i="5"/>
  <c r="I42" i="5"/>
  <c r="H42" i="5"/>
  <c r="G42" i="5"/>
  <c r="F42" i="5"/>
  <c r="E42" i="5"/>
  <c r="D42" i="5"/>
  <c r="AJ41" i="5"/>
  <c r="AI41" i="5"/>
  <c r="AH41" i="5"/>
  <c r="AG41" i="5"/>
  <c r="AF41" i="5"/>
  <c r="AE41" i="5"/>
  <c r="AD41" i="5"/>
  <c r="AC41" i="5"/>
  <c r="AB41" i="5"/>
  <c r="AA41" i="5"/>
  <c r="Z41" i="5"/>
  <c r="Y41" i="5"/>
  <c r="X41" i="5"/>
  <c r="W41" i="5"/>
  <c r="V41" i="5"/>
  <c r="U41" i="5"/>
  <c r="S41" i="5"/>
  <c r="R41" i="5"/>
  <c r="Q41" i="5"/>
  <c r="P41" i="5"/>
  <c r="O41" i="5"/>
  <c r="N41" i="5"/>
  <c r="M41" i="5"/>
  <c r="L41" i="5"/>
  <c r="K41" i="5"/>
  <c r="J41" i="5"/>
  <c r="I41" i="5"/>
  <c r="H41" i="5"/>
  <c r="G41" i="5"/>
  <c r="F41" i="5"/>
  <c r="E41" i="5"/>
  <c r="D41" i="5"/>
  <c r="AJ40" i="5"/>
  <c r="AI40" i="5"/>
  <c r="AH40" i="5"/>
  <c r="AG40" i="5"/>
  <c r="AF40" i="5"/>
  <c r="AE40" i="5"/>
  <c r="AD40" i="5"/>
  <c r="AC40" i="5"/>
  <c r="AB40" i="5"/>
  <c r="AA40" i="5"/>
  <c r="Z40" i="5"/>
  <c r="Y40" i="5"/>
  <c r="X40" i="5"/>
  <c r="W40" i="5"/>
  <c r="V40" i="5"/>
  <c r="U40" i="5"/>
  <c r="S40" i="5"/>
  <c r="R40" i="5"/>
  <c r="Q40" i="5"/>
  <c r="P40" i="5"/>
  <c r="O40" i="5"/>
  <c r="N40" i="5"/>
  <c r="M40" i="5"/>
  <c r="L40" i="5"/>
  <c r="K40" i="5"/>
  <c r="J40" i="5"/>
  <c r="I40" i="5"/>
  <c r="H40" i="5"/>
  <c r="G40" i="5"/>
  <c r="F40" i="5"/>
  <c r="E40" i="5"/>
  <c r="D40" i="5"/>
  <c r="AJ39" i="5"/>
  <c r="AI39" i="5"/>
  <c r="AH39" i="5"/>
  <c r="AG39" i="5"/>
  <c r="AF39" i="5"/>
  <c r="AE39" i="5"/>
  <c r="AD39" i="5"/>
  <c r="AC39" i="5"/>
  <c r="AB39" i="5"/>
  <c r="AA39" i="5"/>
  <c r="Z39" i="5"/>
  <c r="Y39" i="5"/>
  <c r="X39" i="5"/>
  <c r="W39" i="5"/>
  <c r="V39" i="5"/>
  <c r="U39" i="5"/>
  <c r="S39" i="5"/>
  <c r="R39" i="5"/>
  <c r="Q39" i="5"/>
  <c r="P39" i="5"/>
  <c r="O39" i="5"/>
  <c r="N39" i="5"/>
  <c r="M39" i="5"/>
  <c r="L39" i="5"/>
  <c r="K39" i="5"/>
  <c r="J39" i="5"/>
  <c r="I39" i="5"/>
  <c r="H39" i="5"/>
  <c r="G39" i="5"/>
  <c r="F39" i="5"/>
  <c r="E39" i="5"/>
  <c r="D39" i="5"/>
  <c r="AJ38" i="5"/>
  <c r="AJ43" i="5" s="1"/>
  <c r="AI38" i="5"/>
  <c r="AI43" i="5" s="1"/>
  <c r="AH38" i="5"/>
  <c r="AH43" i="5" s="1"/>
  <c r="AG38" i="5"/>
  <c r="AG43" i="5" s="1"/>
  <c r="AF38" i="5"/>
  <c r="AF43" i="5" s="1"/>
  <c r="AE38" i="5"/>
  <c r="AE43" i="5" s="1"/>
  <c r="AD38" i="5"/>
  <c r="AD43" i="5" s="1"/>
  <c r="AC38" i="5"/>
  <c r="AC43" i="5" s="1"/>
  <c r="AB38" i="5"/>
  <c r="AB43" i="5" s="1"/>
  <c r="AA38" i="5"/>
  <c r="AA43" i="5" s="1"/>
  <c r="Z38" i="5"/>
  <c r="Z43" i="5" s="1"/>
  <c r="Y38" i="5"/>
  <c r="Y43" i="5" s="1"/>
  <c r="X38" i="5"/>
  <c r="X43" i="5" s="1"/>
  <c r="W38" i="5"/>
  <c r="W43" i="5" s="1"/>
  <c r="V38" i="5"/>
  <c r="V43" i="5" s="1"/>
  <c r="U38" i="5"/>
  <c r="U43" i="5" s="1"/>
  <c r="S38" i="5"/>
  <c r="S43" i="5" s="1"/>
  <c r="R38" i="5"/>
  <c r="R43" i="5" s="1"/>
  <c r="Q38" i="5"/>
  <c r="Q43" i="5" s="1"/>
  <c r="P38" i="5"/>
  <c r="P43" i="5" s="1"/>
  <c r="O38" i="5"/>
  <c r="O43" i="5" s="1"/>
  <c r="N38" i="5"/>
  <c r="N43" i="5" s="1"/>
  <c r="M38" i="5"/>
  <c r="M43" i="5" s="1"/>
  <c r="L38" i="5"/>
  <c r="L43" i="5" s="1"/>
  <c r="K38" i="5"/>
  <c r="K43" i="5" s="1"/>
  <c r="J38" i="5"/>
  <c r="J43" i="5" s="1"/>
  <c r="I38" i="5"/>
  <c r="I43" i="5" s="1"/>
  <c r="H38" i="5"/>
  <c r="H43" i="5" s="1"/>
  <c r="G38" i="5"/>
  <c r="G43" i="5" s="1"/>
  <c r="F38" i="5"/>
  <c r="F43" i="5" s="1"/>
  <c r="E38" i="5"/>
  <c r="E43" i="5" s="1"/>
  <c r="D38" i="5"/>
  <c r="AJ36" i="5"/>
  <c r="AI36" i="5"/>
  <c r="AH36" i="5"/>
  <c r="AG36" i="5"/>
  <c r="AF36" i="5"/>
  <c r="AE36" i="5"/>
  <c r="AD36" i="5"/>
  <c r="AC36" i="5"/>
  <c r="AB36" i="5"/>
  <c r="AA36" i="5"/>
  <c r="Z36" i="5"/>
  <c r="Y36" i="5"/>
  <c r="X36" i="5"/>
  <c r="W36" i="5"/>
  <c r="V36" i="5"/>
  <c r="U36" i="5"/>
  <c r="S36" i="5"/>
  <c r="R36" i="5"/>
  <c r="Q36" i="5"/>
  <c r="P36" i="5"/>
  <c r="O36" i="5"/>
  <c r="N36" i="5"/>
  <c r="M36" i="5"/>
  <c r="L36" i="5"/>
  <c r="K36" i="5"/>
  <c r="J36" i="5"/>
  <c r="I36" i="5"/>
  <c r="H36" i="5"/>
  <c r="G36" i="5"/>
  <c r="F36" i="5"/>
  <c r="E36" i="5"/>
  <c r="D36" i="5"/>
  <c r="AJ35" i="5"/>
  <c r="AI35" i="5"/>
  <c r="AH35" i="5"/>
  <c r="AG35" i="5"/>
  <c r="AF35" i="5"/>
  <c r="AE35" i="5"/>
  <c r="AD35" i="5"/>
  <c r="AC35" i="5"/>
  <c r="AB35" i="5"/>
  <c r="AA35" i="5"/>
  <c r="Z35" i="5"/>
  <c r="Y35" i="5"/>
  <c r="X35" i="5"/>
  <c r="W35" i="5"/>
  <c r="V35" i="5"/>
  <c r="U35" i="5"/>
  <c r="S35" i="5"/>
  <c r="R35" i="5"/>
  <c r="Q35" i="5"/>
  <c r="P35" i="5"/>
  <c r="O35" i="5"/>
  <c r="N35" i="5"/>
  <c r="M35" i="5"/>
  <c r="L35" i="5"/>
  <c r="K35" i="5"/>
  <c r="J35" i="5"/>
  <c r="I35" i="5"/>
  <c r="H35" i="5"/>
  <c r="G35" i="5"/>
  <c r="F35" i="5"/>
  <c r="E35" i="5"/>
  <c r="D35" i="5"/>
  <c r="AJ34" i="5"/>
  <c r="AI34" i="5"/>
  <c r="AH34" i="5"/>
  <c r="AG34" i="5"/>
  <c r="AF34" i="5"/>
  <c r="AE34" i="5"/>
  <c r="AD34" i="5"/>
  <c r="AC34" i="5"/>
  <c r="AB34" i="5"/>
  <c r="AA34" i="5"/>
  <c r="Z34" i="5"/>
  <c r="Y34" i="5"/>
  <c r="X34" i="5"/>
  <c r="W34" i="5"/>
  <c r="V34" i="5"/>
  <c r="U34" i="5"/>
  <c r="S34" i="5"/>
  <c r="R34" i="5"/>
  <c r="Q34" i="5"/>
  <c r="P34" i="5"/>
  <c r="O34" i="5"/>
  <c r="N34" i="5"/>
  <c r="M34" i="5"/>
  <c r="L34" i="5"/>
  <c r="K34" i="5"/>
  <c r="J34" i="5"/>
  <c r="I34" i="5"/>
  <c r="H34" i="5"/>
  <c r="G34" i="5"/>
  <c r="F34" i="5"/>
  <c r="E34" i="5"/>
  <c r="D34" i="5"/>
  <c r="AJ33" i="5"/>
  <c r="AI33" i="5"/>
  <c r="AH33" i="5"/>
  <c r="AG33" i="5"/>
  <c r="AF33" i="5"/>
  <c r="AE33" i="5"/>
  <c r="AD33" i="5"/>
  <c r="AC33" i="5"/>
  <c r="AB33" i="5"/>
  <c r="AA33" i="5"/>
  <c r="Z33" i="5"/>
  <c r="Y33" i="5"/>
  <c r="X33" i="5"/>
  <c r="W33" i="5"/>
  <c r="V33" i="5"/>
  <c r="U33" i="5"/>
  <c r="S33" i="5"/>
  <c r="R33" i="5"/>
  <c r="Q33" i="5"/>
  <c r="P33" i="5"/>
  <c r="O33" i="5"/>
  <c r="N33" i="5"/>
  <c r="M33" i="5"/>
  <c r="L33" i="5"/>
  <c r="K33" i="5"/>
  <c r="J33" i="5"/>
  <c r="I33" i="5"/>
  <c r="H33" i="5"/>
  <c r="G33" i="5"/>
  <c r="F33" i="5"/>
  <c r="E33" i="5"/>
  <c r="D33" i="5"/>
  <c r="AJ32" i="5"/>
  <c r="AI32" i="5"/>
  <c r="AH32" i="5"/>
  <c r="AG32" i="5"/>
  <c r="AF32" i="5"/>
  <c r="AE32" i="5"/>
  <c r="AD32" i="5"/>
  <c r="AC32" i="5"/>
  <c r="AB32" i="5"/>
  <c r="AA32" i="5"/>
  <c r="Z32" i="5"/>
  <c r="Y32" i="5"/>
  <c r="X32" i="5"/>
  <c r="W32" i="5"/>
  <c r="V32" i="5"/>
  <c r="U32" i="5"/>
  <c r="S32" i="5"/>
  <c r="R32" i="5"/>
  <c r="Q32" i="5"/>
  <c r="P32" i="5"/>
  <c r="O32" i="5"/>
  <c r="N32" i="5"/>
  <c r="M32" i="5"/>
  <c r="L32" i="5"/>
  <c r="K32" i="5"/>
  <c r="J32" i="5"/>
  <c r="I32" i="5"/>
  <c r="H32" i="5"/>
  <c r="G32" i="5"/>
  <c r="F32" i="5"/>
  <c r="E32" i="5"/>
  <c r="D32" i="5"/>
  <c r="AJ31" i="5"/>
  <c r="AI31" i="5"/>
  <c r="AH31" i="5"/>
  <c r="AG31" i="5"/>
  <c r="AF31" i="5"/>
  <c r="AE31" i="5"/>
  <c r="AD31" i="5"/>
  <c r="AC31" i="5"/>
  <c r="AB31" i="5"/>
  <c r="AA31" i="5"/>
  <c r="Z31" i="5"/>
  <c r="Y31" i="5"/>
  <c r="X31" i="5"/>
  <c r="W31" i="5"/>
  <c r="V31" i="5"/>
  <c r="U31" i="5"/>
  <c r="S31" i="5"/>
  <c r="R31" i="5"/>
  <c r="Q31" i="5"/>
  <c r="P31" i="5"/>
  <c r="O31" i="5"/>
  <c r="N31" i="5"/>
  <c r="M31" i="5"/>
  <c r="L31" i="5"/>
  <c r="K31" i="5"/>
  <c r="J31" i="5"/>
  <c r="I31" i="5"/>
  <c r="H31" i="5"/>
  <c r="G31" i="5"/>
  <c r="F31" i="5"/>
  <c r="E31" i="5"/>
  <c r="D31" i="5"/>
  <c r="AJ30" i="5"/>
  <c r="AJ37" i="5" s="1"/>
  <c r="AI30" i="5"/>
  <c r="AI37" i="5" s="1"/>
  <c r="AH30" i="5"/>
  <c r="AH37" i="5" s="1"/>
  <c r="AG30" i="5"/>
  <c r="AG37" i="5" s="1"/>
  <c r="AF30" i="5"/>
  <c r="AF37" i="5" s="1"/>
  <c r="AE30" i="5"/>
  <c r="AE37" i="5" s="1"/>
  <c r="AD30" i="5"/>
  <c r="AD37" i="5" s="1"/>
  <c r="AC30" i="5"/>
  <c r="AC37" i="5" s="1"/>
  <c r="AB30" i="5"/>
  <c r="AB37" i="5" s="1"/>
  <c r="AA30" i="5"/>
  <c r="AA37" i="5" s="1"/>
  <c r="Z30" i="5"/>
  <c r="Z37" i="5" s="1"/>
  <c r="Y30" i="5"/>
  <c r="Y37" i="5" s="1"/>
  <c r="X30" i="5"/>
  <c r="X37" i="5" s="1"/>
  <c r="W30" i="5"/>
  <c r="W37" i="5" s="1"/>
  <c r="V30" i="5"/>
  <c r="V37" i="5" s="1"/>
  <c r="U30" i="5"/>
  <c r="U37" i="5" s="1"/>
  <c r="S30" i="5"/>
  <c r="S37" i="5" s="1"/>
  <c r="R30" i="5"/>
  <c r="Q30" i="5"/>
  <c r="Q37" i="5" s="1"/>
  <c r="P30" i="5"/>
  <c r="P37" i="5" s="1"/>
  <c r="O30" i="5"/>
  <c r="N30" i="5"/>
  <c r="M30" i="5"/>
  <c r="M37" i="5" s="1"/>
  <c r="L30" i="5"/>
  <c r="L37" i="5" s="1"/>
  <c r="K30" i="5"/>
  <c r="J30" i="5"/>
  <c r="I30" i="5"/>
  <c r="H30" i="5"/>
  <c r="H37" i="5" s="1"/>
  <c r="G30" i="5"/>
  <c r="G37" i="5" s="1"/>
  <c r="F30" i="5"/>
  <c r="F37" i="5" s="1"/>
  <c r="E30" i="5"/>
  <c r="E37" i="5" s="1"/>
  <c r="D30" i="5"/>
  <c r="AJ28" i="5"/>
  <c r="AI28" i="5"/>
  <c r="AH28" i="5"/>
  <c r="AG28" i="5"/>
  <c r="AF28" i="5"/>
  <c r="AE28" i="5"/>
  <c r="AD28" i="5"/>
  <c r="AC28" i="5"/>
  <c r="AB28" i="5"/>
  <c r="AA28" i="5"/>
  <c r="Z28" i="5"/>
  <c r="Y28" i="5"/>
  <c r="X28" i="5"/>
  <c r="W28" i="5"/>
  <c r="V28" i="5"/>
  <c r="U28" i="5"/>
  <c r="S28" i="5"/>
  <c r="R28" i="5"/>
  <c r="Q28" i="5"/>
  <c r="P28" i="5"/>
  <c r="O28" i="5"/>
  <c r="N28" i="5"/>
  <c r="M28" i="5"/>
  <c r="L28" i="5"/>
  <c r="K28" i="5"/>
  <c r="J28" i="5"/>
  <c r="I28" i="5"/>
  <c r="H28" i="5"/>
  <c r="G28" i="5"/>
  <c r="F28" i="5"/>
  <c r="E28" i="5"/>
  <c r="D28" i="5"/>
  <c r="AJ27" i="5"/>
  <c r="AI27" i="5"/>
  <c r="AH27" i="5"/>
  <c r="AG27" i="5"/>
  <c r="AF27" i="5"/>
  <c r="AE27" i="5"/>
  <c r="AD27" i="5"/>
  <c r="AC27" i="5"/>
  <c r="AB27" i="5"/>
  <c r="AA27" i="5"/>
  <c r="Z27" i="5"/>
  <c r="Y27" i="5"/>
  <c r="X27" i="5"/>
  <c r="W27" i="5"/>
  <c r="V27" i="5"/>
  <c r="U27" i="5"/>
  <c r="S27" i="5"/>
  <c r="R27" i="5"/>
  <c r="Q27" i="5"/>
  <c r="P27" i="5"/>
  <c r="O27" i="5"/>
  <c r="N27" i="5"/>
  <c r="M27" i="5"/>
  <c r="L27" i="5"/>
  <c r="K27" i="5"/>
  <c r="J27" i="5"/>
  <c r="I27" i="5"/>
  <c r="H27" i="5"/>
  <c r="G27" i="5"/>
  <c r="F27" i="5"/>
  <c r="E27" i="5"/>
  <c r="D27" i="5"/>
  <c r="AJ26" i="5"/>
  <c r="AI26" i="5"/>
  <c r="AH26" i="5"/>
  <c r="AG26" i="5"/>
  <c r="AF26" i="5"/>
  <c r="AE26" i="5"/>
  <c r="AD26" i="5"/>
  <c r="AC26" i="5"/>
  <c r="AB26" i="5"/>
  <c r="AA26" i="5"/>
  <c r="Z26" i="5"/>
  <c r="Y26" i="5"/>
  <c r="X26" i="5"/>
  <c r="W26" i="5"/>
  <c r="V26" i="5"/>
  <c r="U26" i="5"/>
  <c r="S26" i="5"/>
  <c r="R26" i="5"/>
  <c r="Q26" i="5"/>
  <c r="P26" i="5"/>
  <c r="O26" i="5"/>
  <c r="N26" i="5"/>
  <c r="M26" i="5"/>
  <c r="L26" i="5"/>
  <c r="K26" i="5"/>
  <c r="J26" i="5"/>
  <c r="I26" i="5"/>
  <c r="H26" i="5"/>
  <c r="G26" i="5"/>
  <c r="F26" i="5"/>
  <c r="E26" i="5"/>
  <c r="D26" i="5"/>
  <c r="AJ25" i="5"/>
  <c r="AI25" i="5"/>
  <c r="AH25" i="5"/>
  <c r="AG25" i="5"/>
  <c r="AF25" i="5"/>
  <c r="AE25" i="5"/>
  <c r="AD25" i="5"/>
  <c r="AC25" i="5"/>
  <c r="AB25" i="5"/>
  <c r="AA25" i="5"/>
  <c r="Z25" i="5"/>
  <c r="Y25" i="5"/>
  <c r="X25" i="5"/>
  <c r="W25" i="5"/>
  <c r="V25" i="5"/>
  <c r="U25" i="5"/>
  <c r="S25" i="5"/>
  <c r="R25" i="5"/>
  <c r="Q25" i="5"/>
  <c r="P25" i="5"/>
  <c r="O25" i="5"/>
  <c r="N25" i="5"/>
  <c r="M25" i="5"/>
  <c r="L25" i="5"/>
  <c r="K25" i="5"/>
  <c r="J25" i="5"/>
  <c r="I25" i="5"/>
  <c r="H25" i="5"/>
  <c r="G25" i="5"/>
  <c r="F25" i="5"/>
  <c r="E25" i="5"/>
  <c r="D25" i="5"/>
  <c r="AJ24" i="5"/>
  <c r="AJ29" i="5" s="1"/>
  <c r="AI24" i="5"/>
  <c r="AI29" i="5" s="1"/>
  <c r="AH24" i="5"/>
  <c r="AH29" i="5" s="1"/>
  <c r="AG24" i="5"/>
  <c r="AG29" i="5" s="1"/>
  <c r="AF24" i="5"/>
  <c r="AE24" i="5"/>
  <c r="AE29" i="5" s="1"/>
  <c r="AD24" i="5"/>
  <c r="AD29" i="5" s="1"/>
  <c r="AC24" i="5"/>
  <c r="AB24" i="5"/>
  <c r="AA24" i="5"/>
  <c r="AA29" i="5" s="1"/>
  <c r="Z24" i="5"/>
  <c r="Z29" i="5" s="1"/>
  <c r="Y24" i="5"/>
  <c r="Y29" i="5" s="1"/>
  <c r="X24" i="5"/>
  <c r="X29" i="5" s="1"/>
  <c r="W24" i="5"/>
  <c r="W29" i="5" s="1"/>
  <c r="V24" i="5"/>
  <c r="V29" i="5" s="1"/>
  <c r="U24" i="5"/>
  <c r="S24" i="5"/>
  <c r="S29" i="5" s="1"/>
  <c r="R24" i="5"/>
  <c r="R29" i="5" s="1"/>
  <c r="Q24" i="5"/>
  <c r="Q29" i="5" s="1"/>
  <c r="P24" i="5"/>
  <c r="P29" i="5" s="1"/>
  <c r="O24" i="5"/>
  <c r="O29" i="5" s="1"/>
  <c r="N24" i="5"/>
  <c r="N29" i="5" s="1"/>
  <c r="M24" i="5"/>
  <c r="L24" i="5"/>
  <c r="K24" i="5"/>
  <c r="K29" i="5" s="1"/>
  <c r="J24" i="5"/>
  <c r="J29" i="5" s="1"/>
  <c r="I24" i="5"/>
  <c r="I29" i="5" s="1"/>
  <c r="H24" i="5"/>
  <c r="H29" i="5" s="1"/>
  <c r="G24" i="5"/>
  <c r="G29" i="5" s="1"/>
  <c r="F24" i="5"/>
  <c r="F29" i="5" s="1"/>
  <c r="E24" i="5"/>
  <c r="E29" i="5" s="1"/>
  <c r="D24" i="5"/>
  <c r="AJ22" i="5"/>
  <c r="AI22" i="5"/>
  <c r="AH22" i="5"/>
  <c r="AG22" i="5"/>
  <c r="AF22" i="5"/>
  <c r="AE22" i="5"/>
  <c r="AD22" i="5"/>
  <c r="AC22" i="5"/>
  <c r="AB22" i="5"/>
  <c r="AA22" i="5"/>
  <c r="Z22" i="5"/>
  <c r="Y22" i="5"/>
  <c r="X22" i="5"/>
  <c r="W22" i="5"/>
  <c r="V22" i="5"/>
  <c r="U22" i="5"/>
  <c r="S22" i="5"/>
  <c r="R22" i="5"/>
  <c r="Q22" i="5"/>
  <c r="P22" i="5"/>
  <c r="O22" i="5"/>
  <c r="N22" i="5"/>
  <c r="M22" i="5"/>
  <c r="L22" i="5"/>
  <c r="K22" i="5"/>
  <c r="J22" i="5"/>
  <c r="I22" i="5"/>
  <c r="H22" i="5"/>
  <c r="G22" i="5"/>
  <c r="F22" i="5"/>
  <c r="E22" i="5"/>
  <c r="D22" i="5"/>
  <c r="AJ21" i="5"/>
  <c r="AI21" i="5"/>
  <c r="AH21" i="5"/>
  <c r="AG21" i="5"/>
  <c r="AF21" i="5"/>
  <c r="AE21" i="5"/>
  <c r="AD21" i="5"/>
  <c r="AC21" i="5"/>
  <c r="AB21" i="5"/>
  <c r="AA21" i="5"/>
  <c r="Z21" i="5"/>
  <c r="Y21" i="5"/>
  <c r="X21" i="5"/>
  <c r="W21" i="5"/>
  <c r="V21" i="5"/>
  <c r="U21" i="5"/>
  <c r="S21" i="5"/>
  <c r="R21" i="5"/>
  <c r="Q21" i="5"/>
  <c r="P21" i="5"/>
  <c r="O21" i="5"/>
  <c r="N21" i="5"/>
  <c r="M21" i="5"/>
  <c r="L21" i="5"/>
  <c r="K21" i="5"/>
  <c r="J21" i="5"/>
  <c r="I21" i="5"/>
  <c r="H21" i="5"/>
  <c r="G21" i="5"/>
  <c r="F21" i="5"/>
  <c r="E21" i="5"/>
  <c r="D21" i="5"/>
  <c r="AJ20" i="5"/>
  <c r="AI20" i="5"/>
  <c r="AH20" i="5"/>
  <c r="AG20" i="5"/>
  <c r="AF20" i="5"/>
  <c r="AE20" i="5"/>
  <c r="AD20" i="5"/>
  <c r="AC20" i="5"/>
  <c r="AB20" i="5"/>
  <c r="AA20" i="5"/>
  <c r="Z20" i="5"/>
  <c r="Y20" i="5"/>
  <c r="X20" i="5"/>
  <c r="W20" i="5"/>
  <c r="V20" i="5"/>
  <c r="U20" i="5"/>
  <c r="S20" i="5"/>
  <c r="R20" i="5"/>
  <c r="Q20" i="5"/>
  <c r="P20" i="5"/>
  <c r="O20" i="5"/>
  <c r="N20" i="5"/>
  <c r="M20" i="5"/>
  <c r="L20" i="5"/>
  <c r="K20" i="5"/>
  <c r="J20" i="5"/>
  <c r="I20" i="5"/>
  <c r="H20" i="5"/>
  <c r="G20" i="5"/>
  <c r="F20" i="5"/>
  <c r="E20" i="5"/>
  <c r="D20" i="5"/>
  <c r="AJ19" i="5"/>
  <c r="AI19" i="5"/>
  <c r="AH19" i="5"/>
  <c r="AG19" i="5"/>
  <c r="AF19" i="5"/>
  <c r="AE19" i="5"/>
  <c r="AD19" i="5"/>
  <c r="AC19" i="5"/>
  <c r="AB19" i="5"/>
  <c r="AA19" i="5"/>
  <c r="Z19" i="5"/>
  <c r="Y19" i="5"/>
  <c r="X19" i="5"/>
  <c r="W19" i="5"/>
  <c r="V19" i="5"/>
  <c r="U19" i="5"/>
  <c r="S19" i="5"/>
  <c r="R19" i="5"/>
  <c r="Q19" i="5"/>
  <c r="P19" i="5"/>
  <c r="O19" i="5"/>
  <c r="N19" i="5"/>
  <c r="M19" i="5"/>
  <c r="L19" i="5"/>
  <c r="K19" i="5"/>
  <c r="J19" i="5"/>
  <c r="I19" i="5"/>
  <c r="H19" i="5"/>
  <c r="G19" i="5"/>
  <c r="F19" i="5"/>
  <c r="E19" i="5"/>
  <c r="D19" i="5"/>
  <c r="AJ18" i="5"/>
  <c r="AI18" i="5"/>
  <c r="AH18" i="5"/>
  <c r="AG18" i="5"/>
  <c r="AF18" i="5"/>
  <c r="AE18" i="5"/>
  <c r="AD18" i="5"/>
  <c r="AC18" i="5"/>
  <c r="AB18" i="5"/>
  <c r="AA18" i="5"/>
  <c r="Z18" i="5"/>
  <c r="Y18" i="5"/>
  <c r="X18" i="5"/>
  <c r="W18" i="5"/>
  <c r="V18" i="5"/>
  <c r="U18" i="5"/>
  <c r="S18" i="5"/>
  <c r="R18" i="5"/>
  <c r="Q18" i="5"/>
  <c r="P18" i="5"/>
  <c r="O18" i="5"/>
  <c r="N18" i="5"/>
  <c r="M18" i="5"/>
  <c r="L18" i="5"/>
  <c r="K18" i="5"/>
  <c r="J18" i="5"/>
  <c r="I18" i="5"/>
  <c r="H18" i="5"/>
  <c r="G18" i="5"/>
  <c r="F18" i="5"/>
  <c r="E18" i="5"/>
  <c r="D18" i="5"/>
  <c r="AJ17" i="5"/>
  <c r="AI17" i="5"/>
  <c r="AH17" i="5"/>
  <c r="AG17" i="5"/>
  <c r="AF17" i="5"/>
  <c r="AE17" i="5"/>
  <c r="AD17" i="5"/>
  <c r="AC17" i="5"/>
  <c r="AB17" i="5"/>
  <c r="AA17" i="5"/>
  <c r="Z17" i="5"/>
  <c r="Y17" i="5"/>
  <c r="X17" i="5"/>
  <c r="W17" i="5"/>
  <c r="V17" i="5"/>
  <c r="U17" i="5"/>
  <c r="S17" i="5"/>
  <c r="R17" i="5"/>
  <c r="Q17" i="5"/>
  <c r="P17" i="5"/>
  <c r="O17" i="5"/>
  <c r="N17" i="5"/>
  <c r="M17" i="5"/>
  <c r="L17" i="5"/>
  <c r="K17" i="5"/>
  <c r="J17" i="5"/>
  <c r="I17" i="5"/>
  <c r="H17" i="5"/>
  <c r="G17" i="5"/>
  <c r="F17" i="5"/>
  <c r="E17" i="5"/>
  <c r="D17" i="5"/>
  <c r="AJ16" i="5"/>
  <c r="AJ23" i="5" s="1"/>
  <c r="AI16" i="5"/>
  <c r="AI23" i="5" s="1"/>
  <c r="AH16" i="5"/>
  <c r="AH23" i="5" s="1"/>
  <c r="AG16" i="5"/>
  <c r="AG23" i="5" s="1"/>
  <c r="AF16" i="5"/>
  <c r="AF23" i="5" s="1"/>
  <c r="AE16" i="5"/>
  <c r="AE23" i="5" s="1"/>
  <c r="AD16" i="5"/>
  <c r="AD23" i="5" s="1"/>
  <c r="AC16" i="5"/>
  <c r="AC23" i="5" s="1"/>
  <c r="AB16" i="5"/>
  <c r="AB23" i="5" s="1"/>
  <c r="AA16" i="5"/>
  <c r="AA23" i="5" s="1"/>
  <c r="Z16" i="5"/>
  <c r="Z23" i="5" s="1"/>
  <c r="Y16" i="5"/>
  <c r="Y23" i="5" s="1"/>
  <c r="X16" i="5"/>
  <c r="X23" i="5" s="1"/>
  <c r="W16" i="5"/>
  <c r="W23" i="5" s="1"/>
  <c r="V16" i="5"/>
  <c r="V23" i="5" s="1"/>
  <c r="U16" i="5"/>
  <c r="U23" i="5" s="1"/>
  <c r="S16" i="5"/>
  <c r="S23" i="5" s="1"/>
  <c r="R16" i="5"/>
  <c r="R23" i="5" s="1"/>
  <c r="Q16" i="5"/>
  <c r="Q23" i="5" s="1"/>
  <c r="P16" i="5"/>
  <c r="P23" i="5" s="1"/>
  <c r="O16" i="5"/>
  <c r="O23" i="5" s="1"/>
  <c r="N16" i="5"/>
  <c r="N23" i="5" s="1"/>
  <c r="M16" i="5"/>
  <c r="M23" i="5" s="1"/>
  <c r="L16" i="5"/>
  <c r="L23" i="5" s="1"/>
  <c r="K16" i="5"/>
  <c r="K23" i="5" s="1"/>
  <c r="J16" i="5"/>
  <c r="J23" i="5" s="1"/>
  <c r="I16" i="5"/>
  <c r="I23" i="5" s="1"/>
  <c r="H16" i="5"/>
  <c r="G16" i="5"/>
  <c r="G23" i="5" s="1"/>
  <c r="F16" i="5"/>
  <c r="F23" i="5" s="1"/>
  <c r="E16" i="5"/>
  <c r="E23" i="5" s="1"/>
  <c r="D16" i="5"/>
  <c r="AA15" i="5"/>
  <c r="AJ6" i="5"/>
  <c r="AJ15" i="5" s="1"/>
  <c r="AI6" i="5"/>
  <c r="AI15" i="5" s="1"/>
  <c r="AH6" i="5"/>
  <c r="AH15" i="5" s="1"/>
  <c r="AG6" i="5"/>
  <c r="AF6" i="5"/>
  <c r="AF15" i="5" s="1"/>
  <c r="AE6" i="5"/>
  <c r="AE15" i="5" s="1"/>
  <c r="AD6" i="5"/>
  <c r="AD15" i="5" s="1"/>
  <c r="AC6" i="5"/>
  <c r="AC15" i="5" s="1"/>
  <c r="AB6" i="5"/>
  <c r="AB15" i="5" s="1"/>
  <c r="Z6" i="5"/>
  <c r="Y6" i="5"/>
  <c r="X6" i="5"/>
  <c r="W6" i="5"/>
  <c r="V6" i="5"/>
  <c r="U6" i="5"/>
  <c r="S6" i="5"/>
  <c r="R6" i="5"/>
  <c r="Q6" i="5"/>
  <c r="P6" i="5"/>
  <c r="O6" i="5"/>
  <c r="N6" i="5"/>
  <c r="M6" i="5"/>
  <c r="L6" i="5"/>
  <c r="K6" i="5"/>
  <c r="J6" i="5"/>
  <c r="I6" i="5"/>
  <c r="H6" i="5"/>
  <c r="G6" i="5"/>
  <c r="F6" i="5"/>
  <c r="E6" i="5"/>
  <c r="D6" i="5"/>
  <c r="G109" i="5" l="1"/>
  <c r="Y87" i="5"/>
  <c r="AA66" i="5"/>
  <c r="Z56" i="5"/>
  <c r="AL17" i="5"/>
  <c r="AL19" i="5"/>
  <c r="AL22" i="5"/>
  <c r="AL24" i="5"/>
  <c r="AL27" i="5"/>
  <c r="D37" i="5"/>
  <c r="AL30" i="5"/>
  <c r="AL31" i="5"/>
  <c r="AL34" i="5"/>
  <c r="AL16" i="5"/>
  <c r="AL18" i="5"/>
  <c r="AL20" i="5"/>
  <c r="AL21" i="5"/>
  <c r="AL25" i="5"/>
  <c r="AL26" i="5"/>
  <c r="AL28" i="5"/>
  <c r="AL32" i="5"/>
  <c r="AL33" i="5"/>
  <c r="AL35" i="5"/>
  <c r="AL36" i="5"/>
  <c r="AL39" i="5"/>
  <c r="AL40" i="5"/>
  <c r="AL41" i="5"/>
  <c r="AL42" i="5"/>
  <c r="D43" i="5"/>
  <c r="AL38" i="5"/>
  <c r="AF29" i="5"/>
  <c r="AF168" i="5" s="1"/>
  <c r="M29" i="5"/>
  <c r="I37" i="5"/>
  <c r="AB29" i="5"/>
  <c r="AC87" i="5"/>
  <c r="AL6" i="5"/>
  <c r="O37" i="5"/>
  <c r="K37" i="5"/>
  <c r="S87" i="5"/>
  <c r="X87" i="5"/>
  <c r="AG15" i="5"/>
  <c r="I15" i="5"/>
  <c r="AI87" i="5"/>
  <c r="AI168" i="5" s="1"/>
  <c r="AH168" i="5"/>
  <c r="AA101" i="5"/>
  <c r="AA168" i="5" s="1"/>
  <c r="E15" i="5"/>
  <c r="M15" i="5"/>
  <c r="M168" i="5" s="1"/>
  <c r="Q15" i="5"/>
  <c r="Q168" i="5" s="1"/>
  <c r="V15" i="5"/>
  <c r="V168" i="5" s="1"/>
  <c r="Z15" i="5"/>
  <c r="E168" i="5"/>
  <c r="AD168" i="5"/>
  <c r="AB168" i="5"/>
  <c r="AE101" i="5"/>
  <c r="AE168" i="5" s="1"/>
  <c r="K15" i="5"/>
  <c r="O15" i="5"/>
  <c r="X15" i="5"/>
  <c r="H23" i="5"/>
  <c r="AJ168" i="5"/>
  <c r="J37" i="5"/>
  <c r="N37" i="5"/>
  <c r="R37" i="5"/>
  <c r="AL145" i="5"/>
  <c r="F15" i="5"/>
  <c r="F168" i="5" s="1"/>
  <c r="J15" i="5"/>
  <c r="N15" i="5"/>
  <c r="R15" i="5"/>
  <c r="W15" i="5"/>
  <c r="W168" i="5" s="1"/>
  <c r="O66" i="5"/>
  <c r="S66" i="5"/>
  <c r="L29" i="5"/>
  <c r="U29" i="5"/>
  <c r="AC29" i="5"/>
  <c r="AG56" i="5"/>
  <c r="D15" i="5"/>
  <c r="H15" i="5"/>
  <c r="L15" i="5"/>
  <c r="Y15" i="5"/>
  <c r="D23" i="5"/>
  <c r="D29" i="5"/>
  <c r="D87" i="5"/>
  <c r="AL136" i="5"/>
  <c r="AL120" i="5"/>
  <c r="G15" i="5"/>
  <c r="G168" i="5" s="1"/>
  <c r="S15" i="5"/>
  <c r="P15" i="5"/>
  <c r="P168" i="5" s="1"/>
  <c r="U15" i="5"/>
  <c r="I166" i="1"/>
  <c r="I165" i="1"/>
  <c r="I159" i="1"/>
  <c r="I148" i="1"/>
  <c r="I143" i="1"/>
  <c r="I134" i="1"/>
  <c r="I118" i="1"/>
  <c r="I107" i="1"/>
  <c r="I99" i="1"/>
  <c r="I85" i="1"/>
  <c r="I76" i="1"/>
  <c r="I64" i="1"/>
  <c r="I54" i="1"/>
  <c r="I41" i="1"/>
  <c r="I35" i="1"/>
  <c r="I27" i="1"/>
  <c r="I21" i="1"/>
  <c r="I13" i="1"/>
  <c r="AC168" i="5" l="1"/>
  <c r="Y168" i="5"/>
  <c r="Z168" i="5"/>
  <c r="I168" i="5"/>
  <c r="K168" i="5"/>
  <c r="O168" i="5"/>
  <c r="AG168" i="5"/>
  <c r="X168" i="5"/>
  <c r="J168" i="5"/>
  <c r="H168" i="5"/>
  <c r="S168" i="5"/>
  <c r="R168" i="5"/>
  <c r="N168" i="5"/>
  <c r="U168" i="5"/>
  <c r="AL29" i="5"/>
  <c r="AL109" i="5"/>
  <c r="AL87" i="5"/>
  <c r="D168" i="5"/>
  <c r="AL15" i="5"/>
  <c r="L168" i="5"/>
  <c r="AL66" i="5"/>
  <c r="AL56" i="5"/>
  <c r="AL101" i="5"/>
  <c r="AL37" i="5"/>
  <c r="AL43" i="5"/>
  <c r="AL78" i="5"/>
  <c r="AL23" i="5"/>
  <c r="E13" i="1"/>
  <c r="E107" i="1"/>
  <c r="G165" i="1"/>
  <c r="E165" i="1"/>
  <c r="F161" i="1"/>
  <c r="F162" i="1"/>
  <c r="F163" i="1"/>
  <c r="F164" i="1"/>
  <c r="F160" i="1"/>
  <c r="G159" i="1"/>
  <c r="E159" i="1"/>
  <c r="G148" i="1"/>
  <c r="E148" i="1"/>
  <c r="G143" i="1"/>
  <c r="E143" i="1"/>
  <c r="G134" i="1"/>
  <c r="E134" i="1"/>
  <c r="G118" i="1"/>
  <c r="E118" i="1"/>
  <c r="F107" i="1"/>
  <c r="G107" i="1"/>
  <c r="F99" i="1"/>
  <c r="G99" i="1"/>
  <c r="E99" i="1"/>
  <c r="G85" i="1"/>
  <c r="E85" i="1"/>
  <c r="G76" i="1"/>
  <c r="E76" i="1"/>
  <c r="G64" i="1"/>
  <c r="E64" i="1"/>
  <c r="G54" i="1"/>
  <c r="E54" i="1"/>
  <c r="G41" i="1"/>
  <c r="E41" i="1"/>
  <c r="G35" i="1"/>
  <c r="E35" i="1"/>
  <c r="G27" i="1"/>
  <c r="E27" i="1"/>
  <c r="F145" i="1"/>
  <c r="F146" i="1"/>
  <c r="F147" i="1"/>
  <c r="F144" i="1"/>
  <c r="F136" i="1"/>
  <c r="F137" i="1"/>
  <c r="F138" i="1"/>
  <c r="F139" i="1"/>
  <c r="F140" i="1"/>
  <c r="F141" i="1"/>
  <c r="F142" i="1"/>
  <c r="F135" i="1"/>
  <c r="F43" i="1"/>
  <c r="F44" i="1"/>
  <c r="F45" i="1"/>
  <c r="F46" i="1"/>
  <c r="F47" i="1"/>
  <c r="F48" i="1"/>
  <c r="F49" i="1"/>
  <c r="F50" i="1"/>
  <c r="F51" i="1"/>
  <c r="F52" i="1"/>
  <c r="F53" i="1"/>
  <c r="F42" i="1"/>
  <c r="F29" i="1"/>
  <c r="F30" i="1"/>
  <c r="F31" i="1"/>
  <c r="F32" i="1"/>
  <c r="F33" i="1"/>
  <c r="F34" i="1"/>
  <c r="F28" i="1"/>
  <c r="G21" i="1"/>
  <c r="E21" i="1"/>
  <c r="F18" i="1"/>
  <c r="F15" i="1"/>
  <c r="F16" i="1"/>
  <c r="F17" i="1"/>
  <c r="F19" i="1"/>
  <c r="F20" i="1"/>
  <c r="F14" i="1"/>
  <c r="AN168" i="5" l="1"/>
  <c r="AL168" i="5"/>
  <c r="K18" i="1"/>
  <c r="K14" i="1"/>
  <c r="K16" i="1"/>
  <c r="K20" i="1"/>
  <c r="K17" i="1"/>
  <c r="K21" i="1"/>
  <c r="K19" i="1"/>
  <c r="K15" i="1"/>
  <c r="K137" i="1"/>
  <c r="K141" i="1"/>
  <c r="K139" i="1"/>
  <c r="K143" i="1"/>
  <c r="K140" i="1"/>
  <c r="K136" i="1"/>
  <c r="K142" i="1"/>
  <c r="K135" i="1"/>
  <c r="K138" i="1"/>
  <c r="K120" i="1"/>
  <c r="K124" i="1"/>
  <c r="K128" i="1"/>
  <c r="K132" i="1"/>
  <c r="K122" i="1"/>
  <c r="K126" i="1"/>
  <c r="K130" i="1"/>
  <c r="K134" i="1"/>
  <c r="K123" i="1"/>
  <c r="K131" i="1"/>
  <c r="K127" i="1"/>
  <c r="K125" i="1"/>
  <c r="K133" i="1"/>
  <c r="K119" i="1"/>
  <c r="K129" i="1"/>
  <c r="K121" i="1"/>
  <c r="K147" i="1"/>
  <c r="K144" i="1"/>
  <c r="K145" i="1"/>
  <c r="K146" i="1"/>
  <c r="K148" i="1"/>
  <c r="K4" i="1"/>
  <c r="K7" i="1"/>
  <c r="K11" i="1"/>
  <c r="K9" i="1"/>
  <c r="K5" i="1"/>
  <c r="K8" i="1"/>
  <c r="K13" i="1"/>
  <c r="K12" i="1"/>
  <c r="K10" i="1"/>
  <c r="K6" i="1"/>
  <c r="K32" i="1"/>
  <c r="K30" i="1"/>
  <c r="K34" i="1"/>
  <c r="K28" i="1"/>
  <c r="K29" i="1"/>
  <c r="K33" i="1"/>
  <c r="K35" i="1"/>
  <c r="K31" i="1"/>
  <c r="K45" i="1"/>
  <c r="K49" i="1"/>
  <c r="K53" i="1"/>
  <c r="K42" i="1"/>
  <c r="K47" i="1"/>
  <c r="K51" i="1"/>
  <c r="K43" i="1"/>
  <c r="K46" i="1"/>
  <c r="K50" i="1"/>
  <c r="K54" i="1"/>
  <c r="K52" i="1"/>
  <c r="K48" i="1"/>
  <c r="K44" i="1"/>
  <c r="K66" i="1"/>
  <c r="K70" i="1"/>
  <c r="K74" i="1"/>
  <c r="K67" i="1"/>
  <c r="K69" i="1"/>
  <c r="K76" i="1"/>
  <c r="K65" i="1"/>
  <c r="K68" i="1"/>
  <c r="K75" i="1"/>
  <c r="K72" i="1"/>
  <c r="K73" i="1"/>
  <c r="K71" i="1"/>
  <c r="K88" i="1"/>
  <c r="K92" i="1"/>
  <c r="K96" i="1"/>
  <c r="K90" i="1"/>
  <c r="K94" i="1"/>
  <c r="K98" i="1"/>
  <c r="K86" i="1"/>
  <c r="K87" i="1"/>
  <c r="K95" i="1"/>
  <c r="K91" i="1"/>
  <c r="K99" i="1"/>
  <c r="K89" i="1"/>
  <c r="K97" i="1"/>
  <c r="K93" i="1"/>
  <c r="L103" i="1"/>
  <c r="L107" i="1"/>
  <c r="L101" i="1"/>
  <c r="L105" i="1"/>
  <c r="L100" i="1"/>
  <c r="L106" i="1"/>
  <c r="L102" i="1"/>
  <c r="L104" i="1"/>
  <c r="K164" i="1"/>
  <c r="K160" i="1"/>
  <c r="K162" i="1"/>
  <c r="K163" i="1"/>
  <c r="K161" i="1"/>
  <c r="K165" i="1"/>
  <c r="E166" i="1"/>
  <c r="K109" i="1"/>
  <c r="K113" i="1"/>
  <c r="K117" i="1"/>
  <c r="K108" i="1"/>
  <c r="K111" i="1"/>
  <c r="K115" i="1"/>
  <c r="K112" i="1"/>
  <c r="K116" i="1"/>
  <c r="K114" i="1"/>
  <c r="K118" i="1"/>
  <c r="K110" i="1"/>
  <c r="K151" i="1"/>
  <c r="K155" i="1"/>
  <c r="K159" i="1"/>
  <c r="K153" i="1"/>
  <c r="K157" i="1"/>
  <c r="K154" i="1"/>
  <c r="K150" i="1"/>
  <c r="K158" i="1"/>
  <c r="K149" i="1"/>
  <c r="K156" i="1"/>
  <c r="K152" i="1"/>
  <c r="K24" i="1"/>
  <c r="K22" i="1"/>
  <c r="K26" i="1"/>
  <c r="K23" i="1"/>
  <c r="K27" i="1"/>
  <c r="K25" i="1"/>
  <c r="K38" i="1"/>
  <c r="K40" i="1"/>
  <c r="K36" i="1"/>
  <c r="K39" i="1"/>
  <c r="K41" i="1"/>
  <c r="K37" i="1"/>
  <c r="K56" i="1"/>
  <c r="K60" i="1"/>
  <c r="K64" i="1"/>
  <c r="K61" i="1"/>
  <c r="K63" i="1"/>
  <c r="K62" i="1"/>
  <c r="K55" i="1"/>
  <c r="K57" i="1"/>
  <c r="K59" i="1"/>
  <c r="K58" i="1"/>
  <c r="K81" i="1"/>
  <c r="K85" i="1"/>
  <c r="K79" i="1"/>
  <c r="K83" i="1"/>
  <c r="K80" i="1"/>
  <c r="K84" i="1"/>
  <c r="K77" i="1"/>
  <c r="K82" i="1"/>
  <c r="K78" i="1"/>
  <c r="L89" i="1"/>
  <c r="L93" i="1"/>
  <c r="L97" i="1"/>
  <c r="L86" i="1"/>
  <c r="L87" i="1"/>
  <c r="L91" i="1"/>
  <c r="L95" i="1"/>
  <c r="L99" i="1"/>
  <c r="L92" i="1"/>
  <c r="L88" i="1"/>
  <c r="L96" i="1"/>
  <c r="L94" i="1"/>
  <c r="L98" i="1"/>
  <c r="L90" i="1"/>
  <c r="K102" i="1"/>
  <c r="K106" i="1"/>
  <c r="K100" i="1"/>
  <c r="K104" i="1"/>
  <c r="K101" i="1"/>
  <c r="K105" i="1"/>
  <c r="K103" i="1"/>
  <c r="K107" i="1"/>
  <c r="F148" i="1"/>
  <c r="L148" i="1" s="1"/>
  <c r="F54" i="1"/>
  <c r="L54" i="1" s="1"/>
  <c r="F143" i="1"/>
  <c r="L143" i="1" s="1"/>
  <c r="F165" i="1"/>
  <c r="L163" i="1" s="1"/>
  <c r="F35" i="1"/>
  <c r="L35" i="1" s="1"/>
  <c r="F21" i="1"/>
  <c r="L21" i="1" s="1"/>
  <c r="L144" i="1" l="1"/>
  <c r="L33" i="1"/>
  <c r="L34" i="1"/>
  <c r="L164" i="1"/>
  <c r="L50" i="1"/>
  <c r="L30" i="1"/>
  <c r="L147" i="1"/>
  <c r="L14" i="1"/>
  <c r="L49" i="1"/>
  <c r="L51" i="1"/>
  <c r="L15" i="1"/>
  <c r="L141" i="1"/>
  <c r="L140" i="1"/>
  <c r="L139" i="1"/>
  <c r="L44" i="1"/>
  <c r="L138" i="1"/>
  <c r="L53" i="1"/>
  <c r="L20" i="1"/>
  <c r="L47" i="1"/>
  <c r="L135" i="1"/>
  <c r="L32" i="1"/>
  <c r="L136" i="1"/>
  <c r="L146" i="1"/>
  <c r="L48" i="1"/>
  <c r="L18" i="1"/>
  <c r="L161" i="1"/>
  <c r="L142" i="1"/>
  <c r="L31" i="1"/>
  <c r="L29" i="1"/>
  <c r="L42" i="1"/>
  <c r="L165" i="1"/>
  <c r="L162" i="1"/>
  <c r="L46" i="1"/>
  <c r="L16" i="1"/>
  <c r="L43" i="1"/>
  <c r="K166" i="1"/>
  <c r="L137" i="1"/>
  <c r="L52" i="1"/>
  <c r="L19" i="1"/>
  <c r="L160" i="1"/>
  <c r="L45" i="1"/>
  <c r="L28" i="1"/>
  <c r="L145" i="1"/>
  <c r="L17" i="1"/>
  <c r="F23" i="1"/>
  <c r="F24" i="1"/>
  <c r="F25" i="1"/>
  <c r="F26" i="1"/>
  <c r="F22" i="1"/>
  <c r="F27" i="1" l="1"/>
  <c r="L27" i="1" s="1"/>
  <c r="G13" i="1"/>
  <c r="F13" i="1"/>
  <c r="F150" i="1"/>
  <c r="F151" i="1"/>
  <c r="F152" i="1"/>
  <c r="F153" i="1"/>
  <c r="F154" i="1"/>
  <c r="F155" i="1"/>
  <c r="F156" i="1"/>
  <c r="F157" i="1"/>
  <c r="F158" i="1"/>
  <c r="F149" i="1"/>
  <c r="F120" i="1"/>
  <c r="F121" i="1"/>
  <c r="F122" i="1"/>
  <c r="F123" i="1"/>
  <c r="F124" i="1"/>
  <c r="F125" i="1"/>
  <c r="F126" i="1"/>
  <c r="F127" i="1"/>
  <c r="F128" i="1"/>
  <c r="F129" i="1"/>
  <c r="F130" i="1"/>
  <c r="F131" i="1"/>
  <c r="F132" i="1"/>
  <c r="F133" i="1"/>
  <c r="F119" i="1"/>
  <c r="F109" i="1"/>
  <c r="F110" i="1"/>
  <c r="F111" i="1"/>
  <c r="F112" i="1"/>
  <c r="F113" i="1"/>
  <c r="F114" i="1"/>
  <c r="F115" i="1"/>
  <c r="F116" i="1"/>
  <c r="F117" i="1"/>
  <c r="F108" i="1"/>
  <c r="L25" i="1" l="1"/>
  <c r="L26" i="1"/>
  <c r="M166" i="1"/>
  <c r="G166" i="1"/>
  <c r="L23" i="1"/>
  <c r="L116" i="1"/>
  <c r="L24" i="1"/>
  <c r="L22" i="1"/>
  <c r="L5" i="1"/>
  <c r="L7" i="1"/>
  <c r="L9" i="1"/>
  <c r="L11" i="1"/>
  <c r="L13" i="1"/>
  <c r="L6" i="1"/>
  <c r="L8" i="1"/>
  <c r="L10" i="1"/>
  <c r="L4" i="1"/>
  <c r="L12" i="1"/>
  <c r="F159" i="1"/>
  <c r="F134" i="1"/>
  <c r="L134" i="1" s="1"/>
  <c r="F118" i="1"/>
  <c r="L118" i="1" s="1"/>
  <c r="F78" i="1"/>
  <c r="F79" i="1"/>
  <c r="F80" i="1"/>
  <c r="F81" i="1"/>
  <c r="F82" i="1"/>
  <c r="F83" i="1"/>
  <c r="F84" i="1"/>
  <c r="F77" i="1"/>
  <c r="F66" i="1"/>
  <c r="F67" i="1"/>
  <c r="F68" i="1"/>
  <c r="F69" i="1"/>
  <c r="F70" i="1"/>
  <c r="F71" i="1"/>
  <c r="F72" i="1"/>
  <c r="F73" i="1"/>
  <c r="F74" i="1"/>
  <c r="F75" i="1"/>
  <c r="F65" i="1"/>
  <c r="F56" i="1"/>
  <c r="F57" i="1"/>
  <c r="F58" i="1"/>
  <c r="F59" i="1"/>
  <c r="F60" i="1"/>
  <c r="F61" i="1"/>
  <c r="F62" i="1"/>
  <c r="F63" i="1"/>
  <c r="F55" i="1"/>
  <c r="F37" i="1"/>
  <c r="F38" i="1"/>
  <c r="F39" i="1"/>
  <c r="F40" i="1"/>
  <c r="F36" i="1"/>
  <c r="L110" i="1" l="1"/>
  <c r="L114" i="1"/>
  <c r="L133" i="1"/>
  <c r="L126" i="1"/>
  <c r="L109" i="1"/>
  <c r="L111" i="1"/>
  <c r="L115" i="1"/>
  <c r="L112" i="1"/>
  <c r="L113" i="1"/>
  <c r="L120" i="1"/>
  <c r="L159" i="1"/>
  <c r="L157" i="1"/>
  <c r="L150" i="1"/>
  <c r="L149" i="1"/>
  <c r="L121" i="1"/>
  <c r="L154" i="1"/>
  <c r="L130" i="1"/>
  <c r="L123" i="1"/>
  <c r="L124" i="1"/>
  <c r="L125" i="1"/>
  <c r="L158" i="1"/>
  <c r="L119" i="1"/>
  <c r="L151" i="1"/>
  <c r="L127" i="1"/>
  <c r="L117" i="1"/>
  <c r="L152" i="1"/>
  <c r="L128" i="1"/>
  <c r="L108" i="1"/>
  <c r="L153" i="1"/>
  <c r="L129" i="1"/>
  <c r="L122" i="1"/>
  <c r="L155" i="1"/>
  <c r="L131" i="1"/>
  <c r="L156" i="1"/>
  <c r="L132" i="1"/>
  <c r="F76" i="1"/>
  <c r="L76" i="1" s="1"/>
  <c r="F41" i="1"/>
  <c r="L41" i="1" s="1"/>
  <c r="F64" i="1"/>
  <c r="L64" i="1" s="1"/>
  <c r="F85" i="1"/>
  <c r="L85" i="1" s="1"/>
  <c r="L59" i="1" l="1"/>
  <c r="L60" i="1"/>
  <c r="L81" i="1"/>
  <c r="L61" i="1"/>
  <c r="L80" i="1"/>
  <c r="L56" i="1"/>
  <c r="L83" i="1"/>
  <c r="L65" i="1"/>
  <c r="L67" i="1"/>
  <c r="L70" i="1"/>
  <c r="L37" i="1"/>
  <c r="L84" i="1"/>
  <c r="L75" i="1"/>
  <c r="L77" i="1"/>
  <c r="L78" i="1"/>
  <c r="L74" i="1"/>
  <c r="L36" i="1"/>
  <c r="F166" i="1"/>
  <c r="L71" i="1"/>
  <c r="L68" i="1"/>
  <c r="L63" i="1"/>
  <c r="L62" i="1"/>
  <c r="L69" i="1"/>
  <c r="L55" i="1"/>
  <c r="L82" i="1"/>
  <c r="L57" i="1"/>
  <c r="L166" i="1"/>
  <c r="L58" i="1"/>
  <c r="L72" i="1"/>
  <c r="L39" i="1"/>
  <c r="L73" i="1"/>
  <c r="L40" i="1"/>
  <c r="L66" i="1"/>
  <c r="L79" i="1"/>
  <c r="L38" i="1"/>
</calcChain>
</file>

<file path=xl/sharedStrings.xml><?xml version="1.0" encoding="utf-8"?>
<sst xmlns="http://schemas.openxmlformats.org/spreadsheetml/2006/main" count="1137" uniqueCount="234">
  <si>
    <t>Houayxay</t>
  </si>
  <si>
    <t>Tonpheung</t>
  </si>
  <si>
    <t>Meung</t>
  </si>
  <si>
    <t>Pha-Oudom</t>
  </si>
  <si>
    <t>Paktha</t>
  </si>
  <si>
    <t>Dcode</t>
  </si>
  <si>
    <t>Xam-Nua</t>
  </si>
  <si>
    <t>Xiangkho</t>
  </si>
  <si>
    <t>Viangthong</t>
  </si>
  <si>
    <t>Viangxai</t>
  </si>
  <si>
    <t>Houamuang</t>
  </si>
  <si>
    <t>Xam-Tai</t>
  </si>
  <si>
    <t>Sopbao</t>
  </si>
  <si>
    <t>Et</t>
  </si>
  <si>
    <t>Kuan</t>
  </si>
  <si>
    <t>Xaignabouri</t>
  </si>
  <si>
    <t>Khop</t>
  </si>
  <si>
    <t>Hongsa</t>
  </si>
  <si>
    <t>Ngeun</t>
  </si>
  <si>
    <t>Xianghon</t>
  </si>
  <si>
    <t>Phiang</t>
  </si>
  <si>
    <t>Paklai</t>
  </si>
  <si>
    <t>Kenthao</t>
  </si>
  <si>
    <t>Boten</t>
  </si>
  <si>
    <t>Thongmixai</t>
  </si>
  <si>
    <t>Xaisathan</t>
  </si>
  <si>
    <t>Pek</t>
  </si>
  <si>
    <t>Kham</t>
  </si>
  <si>
    <t>Nonghet</t>
  </si>
  <si>
    <t>Khoun</t>
  </si>
  <si>
    <t>Mok-Mai</t>
  </si>
  <si>
    <t>Phoukout</t>
  </si>
  <si>
    <t>Phaxai</t>
  </si>
  <si>
    <t>Thathom</t>
  </si>
  <si>
    <t>Phonhong</t>
  </si>
  <si>
    <t>Thourakhom</t>
  </si>
  <si>
    <t>Keo-Oudom</t>
  </si>
  <si>
    <t>Kasi</t>
  </si>
  <si>
    <t>Vangviang</t>
  </si>
  <si>
    <t>Fuang</t>
  </si>
  <si>
    <t>Xanakham</t>
  </si>
  <si>
    <t>Met</t>
  </si>
  <si>
    <t>Viangkham2</t>
  </si>
  <si>
    <t>Hinheup</t>
  </si>
  <si>
    <t>Hom</t>
  </si>
  <si>
    <t>Xaisomboun</t>
  </si>
  <si>
    <t>Meun</t>
  </si>
  <si>
    <t>Pakxan</t>
  </si>
  <si>
    <t>Thaphabat</t>
  </si>
  <si>
    <t>Pakkading</t>
  </si>
  <si>
    <t>Borikhan</t>
  </si>
  <si>
    <t>Khamkeut</t>
  </si>
  <si>
    <t>Xaychamphone</t>
  </si>
  <si>
    <t>Thakhek</t>
  </si>
  <si>
    <t>Mahaxai</t>
  </si>
  <si>
    <t>Nongbok</t>
  </si>
  <si>
    <t>Hinboun</t>
  </si>
  <si>
    <t>Gnommalat</t>
  </si>
  <si>
    <t>Boualapha</t>
  </si>
  <si>
    <t>Nakay</t>
  </si>
  <si>
    <t>Xebangfai</t>
  </si>
  <si>
    <t>Xaibouathong</t>
  </si>
  <si>
    <t>Khamkhoun</t>
  </si>
  <si>
    <t>Kaysone PHOMVIHANE</t>
  </si>
  <si>
    <t>Outhoumphon</t>
  </si>
  <si>
    <t>Atsaphangthong</t>
  </si>
  <si>
    <t>Phin</t>
  </si>
  <si>
    <t>Xepon</t>
  </si>
  <si>
    <t>Nong</t>
  </si>
  <si>
    <t>Thapangthong</t>
  </si>
  <si>
    <t>Songkhon</t>
  </si>
  <si>
    <t>Champhon</t>
  </si>
  <si>
    <t>Xonbouri</t>
  </si>
  <si>
    <t>Xaibouri</t>
  </si>
  <si>
    <t>Vilabouri</t>
  </si>
  <si>
    <t>Atsaphon</t>
  </si>
  <si>
    <t>Xaiphouthong</t>
  </si>
  <si>
    <t>Phalanxai</t>
  </si>
  <si>
    <t>Saravan</t>
  </si>
  <si>
    <t>Ta-Oy</t>
  </si>
  <si>
    <t>Toumlan</t>
  </si>
  <si>
    <t>Lakhonpheng</t>
  </si>
  <si>
    <t>Vapi</t>
  </si>
  <si>
    <t>Khongxedon</t>
  </si>
  <si>
    <t>Laongam</t>
  </si>
  <si>
    <t>Samouay</t>
  </si>
  <si>
    <t>Laman</t>
  </si>
  <si>
    <t>Karum</t>
  </si>
  <si>
    <t>Dakchung</t>
  </si>
  <si>
    <t>Thateng</t>
  </si>
  <si>
    <t>Pakxe</t>
  </si>
  <si>
    <t>Xanasomboun</t>
  </si>
  <si>
    <t>Bachiangchareunsouk</t>
  </si>
  <si>
    <t>Pakxong</t>
  </si>
  <si>
    <t>Pathoumphon</t>
  </si>
  <si>
    <t>Phonthong</t>
  </si>
  <si>
    <t>Champasak</t>
  </si>
  <si>
    <t>Soukhouma</t>
  </si>
  <si>
    <t>Mounlapamok</t>
  </si>
  <si>
    <t>Khong</t>
  </si>
  <si>
    <t>Chanthabouri</t>
  </si>
  <si>
    <t>Sikhottabong</t>
  </si>
  <si>
    <t>Xaisettha</t>
  </si>
  <si>
    <t>Sisattanak</t>
  </si>
  <si>
    <t>Naxaythong</t>
  </si>
  <si>
    <t>Xaithani</t>
  </si>
  <si>
    <t>Hatxayfong</t>
  </si>
  <si>
    <t>Sangthong</t>
  </si>
  <si>
    <t>Pak-Ngum</t>
  </si>
  <si>
    <t>Phongsaly</t>
  </si>
  <si>
    <t>Phongsali</t>
  </si>
  <si>
    <t>Mai</t>
  </si>
  <si>
    <t>Khoa</t>
  </si>
  <si>
    <t>Samphan</t>
  </si>
  <si>
    <t>Boun-Nua</t>
  </si>
  <si>
    <t>Gnot-Ou</t>
  </si>
  <si>
    <t>Boun-Tai</t>
  </si>
  <si>
    <t>Luangnamtha</t>
  </si>
  <si>
    <t>Louang-Namtha</t>
  </si>
  <si>
    <t>Sing</t>
  </si>
  <si>
    <t>Long</t>
  </si>
  <si>
    <t>Viangphoukha</t>
  </si>
  <si>
    <t>Nale</t>
  </si>
  <si>
    <t>Oudomxay</t>
  </si>
  <si>
    <t>Xai</t>
  </si>
  <si>
    <t>La</t>
  </si>
  <si>
    <t>Namo</t>
  </si>
  <si>
    <t>Nga</t>
  </si>
  <si>
    <t>Beng</t>
  </si>
  <si>
    <t>Houn</t>
  </si>
  <si>
    <t>Pakbeng</t>
  </si>
  <si>
    <t>Bokeo</t>
  </si>
  <si>
    <t>Luangprabang</t>
  </si>
  <si>
    <t>Louangphrabang</t>
  </si>
  <si>
    <t>Xiang-Ngeun</t>
  </si>
  <si>
    <t>Nan</t>
  </si>
  <si>
    <t>Pak-Ou</t>
  </si>
  <si>
    <t>Nambak</t>
  </si>
  <si>
    <t>Ngoy</t>
  </si>
  <si>
    <t>Pakxeng</t>
  </si>
  <si>
    <t>Phonxai</t>
  </si>
  <si>
    <t>Chomphet</t>
  </si>
  <si>
    <t>Viangkham1</t>
  </si>
  <si>
    <t>Phoukhoun</t>
  </si>
  <si>
    <t>Phonethong</t>
  </si>
  <si>
    <t>02</t>
  </si>
  <si>
    <t>03</t>
  </si>
  <si>
    <t>04</t>
  </si>
  <si>
    <t>05</t>
  </si>
  <si>
    <t>06</t>
  </si>
  <si>
    <t>01</t>
  </si>
  <si>
    <t>Vientiane Capital</t>
  </si>
  <si>
    <t>16</t>
  </si>
  <si>
    <t>Champasack</t>
  </si>
  <si>
    <t>13</t>
  </si>
  <si>
    <t>Savannakhet</t>
  </si>
  <si>
    <t xml:space="preserve"> </t>
  </si>
  <si>
    <t>14</t>
  </si>
  <si>
    <t>12</t>
  </si>
  <si>
    <t>Khammuane</t>
  </si>
  <si>
    <t>11</t>
  </si>
  <si>
    <t>Borikhamxay</t>
  </si>
  <si>
    <t>10</t>
  </si>
  <si>
    <t>Vientiane</t>
  </si>
  <si>
    <t>09</t>
  </si>
  <si>
    <t>Xiengkhuang</t>
  </si>
  <si>
    <t>08</t>
  </si>
  <si>
    <t>Xayabury</t>
  </si>
  <si>
    <t>07</t>
  </si>
  <si>
    <t>Huaphanh</t>
  </si>
  <si>
    <t>Pcode</t>
  </si>
  <si>
    <t>Female</t>
  </si>
  <si>
    <t>Male</t>
  </si>
  <si>
    <t>Total</t>
  </si>
  <si>
    <t>Saravane</t>
  </si>
  <si>
    <t>15</t>
  </si>
  <si>
    <t>Sekong</t>
  </si>
  <si>
    <t>17</t>
  </si>
  <si>
    <t>Attapeu</t>
  </si>
  <si>
    <t>Samakkhixai</t>
  </si>
  <si>
    <t>Sanamxai</t>
  </si>
  <si>
    <t>Sanxai</t>
  </si>
  <si>
    <t>Phouvong</t>
  </si>
  <si>
    <t>Province_name</t>
  </si>
  <si>
    <t>District_name</t>
  </si>
  <si>
    <t>Sub-total</t>
  </si>
  <si>
    <t>Grand-total</t>
  </si>
  <si>
    <t>Note/Source:</t>
  </si>
  <si>
    <t>Table: District Population 2012</t>
  </si>
  <si>
    <r>
      <t xml:space="preserve">Population/ Population Estimate 
(LSB 2012 official numbers) </t>
    </r>
    <r>
      <rPr>
        <b/>
        <vertAlign val="superscript"/>
        <sz val="11"/>
        <color rgb="FFFF0000"/>
        <rFont val="Arial"/>
        <family val="2"/>
      </rPr>
      <t>2</t>
    </r>
  </si>
  <si>
    <r>
      <t xml:space="preserve">Population/ Provincial Reports 
(internal GoL reporting 2012) </t>
    </r>
    <r>
      <rPr>
        <b/>
        <vertAlign val="superscript"/>
        <sz val="11"/>
        <color rgb="FFFF0000"/>
        <rFont val="Arial"/>
        <family val="2"/>
      </rPr>
      <t>1</t>
    </r>
  </si>
  <si>
    <t>Disclaimer</t>
  </si>
  <si>
    <r>
      <t xml:space="preserve">Adjusted-Population/ Population Estimate 
(calculated by WFP VAM Laos) </t>
    </r>
    <r>
      <rPr>
        <b/>
        <vertAlign val="superscript"/>
        <sz val="11"/>
        <color rgb="FFFF0000"/>
        <rFont val="Arial"/>
        <family val="2"/>
      </rPr>
      <t>3</t>
    </r>
  </si>
  <si>
    <r>
      <rPr>
        <vertAlign val="superscript"/>
        <sz val="11"/>
        <color rgb="FFFF0000"/>
        <rFont val="Arial"/>
        <family val="2"/>
      </rPr>
      <t>1</t>
    </r>
    <r>
      <rPr>
        <sz val="11"/>
        <color theme="1"/>
        <rFont val="Arial"/>
        <family val="2"/>
      </rPr>
      <t xml:space="preserve"> This population number is compiled from the Reporting System of the National Statistics System or Administrative reporting system (from districts to the province to the natl Ministry). The total population figure is 337,063 people (5%) lower than the Provincial Projection of LSB which is determined under (2) by scientific calculation. Please use this information with caution and users might add +5% of population in addition to have the same total number of population as in official publications.</t>
    </r>
  </si>
  <si>
    <r>
      <rPr>
        <vertAlign val="superscript"/>
        <sz val="11"/>
        <color rgb="FFFF0000"/>
        <rFont val="Arial"/>
        <family val="2"/>
      </rPr>
      <t xml:space="preserve">2 </t>
    </r>
    <r>
      <rPr>
        <sz val="11"/>
        <color theme="1"/>
        <rFont val="Arial"/>
        <family val="2"/>
      </rPr>
      <t>Population Projection (LSB 2012). 
These are the official released population figures by the Lao Statistics Bureau (LSB). These official numbers do only exist on provincial level and not disaggregated on district level. The annually renewed projection (scientific calculation) takes into account the birth, death, and migration on provincial and national level. This figure is 337,063 people higher than the internal Reporting System.</t>
    </r>
  </si>
  <si>
    <r>
      <rPr>
        <vertAlign val="superscript"/>
        <sz val="11"/>
        <color rgb="FFFF0000"/>
        <rFont val="Arial"/>
        <family val="2"/>
      </rPr>
      <t>3</t>
    </r>
    <r>
      <rPr>
        <sz val="11"/>
        <color theme="1"/>
        <rFont val="Arial"/>
        <family val="2"/>
      </rPr>
      <t xml:space="preserve"> Because of the significant difference (337,063 people; 5%) between the two sources of information (official Provincial Projection and the internal reporting system) and in order to reflect the official total population number the authors suggest to calculate the “adjusted population” for the districts. 
The total number of projected population per province (official number) is proportionally distributed to each corresponding district to make these district population figures compatible with those from the projection. 
Please note: This number is not an officially published number.</t>
    </r>
  </si>
  <si>
    <t>M a l e</t>
  </si>
  <si>
    <t>F e m a Le</t>
  </si>
  <si>
    <t xml:space="preserve"> Total</t>
  </si>
  <si>
    <t>Province</t>
  </si>
  <si>
    <t>Districts</t>
  </si>
  <si>
    <t xml:space="preserve"> Code</t>
  </si>
  <si>
    <t>0-4</t>
  </si>
  <si>
    <t>5-9</t>
  </si>
  <si>
    <t>10-14</t>
  </si>
  <si>
    <t>15-19</t>
  </si>
  <si>
    <t>20-24</t>
  </si>
  <si>
    <t>25-29</t>
  </si>
  <si>
    <t>30-34</t>
  </si>
  <si>
    <t>35-39</t>
  </si>
  <si>
    <t>40-44</t>
  </si>
  <si>
    <t>45-49</t>
  </si>
  <si>
    <t>50-54</t>
  </si>
  <si>
    <t>55-59</t>
  </si>
  <si>
    <t>60-64</t>
  </si>
  <si>
    <t>65-69</t>
  </si>
  <si>
    <t>70-74</t>
  </si>
  <si>
    <t>75+</t>
  </si>
  <si>
    <t>AGE group</t>
  </si>
  <si>
    <t>Datasource: Population provincial report 2005</t>
  </si>
  <si>
    <t>Xayabouly</t>
  </si>
  <si>
    <t>Vientiane pro.</t>
  </si>
  <si>
    <t>Khammoune</t>
  </si>
  <si>
    <t>SUM-M</t>
  </si>
  <si>
    <t>SUM-F</t>
  </si>
  <si>
    <t>T</t>
  </si>
  <si>
    <t>Note:</t>
  </si>
  <si>
    <t>Population number</t>
  </si>
  <si>
    <t>DK</t>
  </si>
  <si>
    <t>Savanakhet</t>
  </si>
  <si>
    <t>Population proportion calculation, 2005</t>
  </si>
  <si>
    <t>Verification/ Data check</t>
  </si>
  <si>
    <t>Table: District Population 2012- Based on popultion proportion from Census 2005, population estimate in 2012 and district reporting system of Government</t>
  </si>
  <si>
    <t xml:space="preserve">Age &amp; Sex disaggregated population by district is estimated using the provincial population proportion from Population Census 2005. The base population is from the population adjustment, it is a combination of Population estimate for 2012 and the population number reported from the Socio-economic annual report of each province in the same year.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</si>
</sst>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0_-;\-* #,##0.00_-;_-* &quot;-&quot;??_-;_-@_-"/>
  </numFmts>
  <fonts count="26" x14ac:knownFonts="1">
    <font>
      <sz val="11"/>
      <color theme="1"/>
      <name val="Calibri"/>
      <family val="2"/>
      <scheme val="minor"/>
    </font>
    <font>
      <sz val="11"/>
      <color theme="1"/>
      <name val="Calibri"/>
      <family val="2"/>
      <scheme val="minor"/>
    </font>
    <font>
      <sz val="10"/>
      <name val="Arial"/>
      <family val="2"/>
    </font>
    <font>
      <sz val="11"/>
      <color theme="3" tint="-0.249977111117893"/>
      <name val="Arial"/>
      <family val="2"/>
    </font>
    <font>
      <sz val="11"/>
      <color theme="1"/>
      <name val="Arial"/>
      <family val="2"/>
    </font>
    <font>
      <sz val="11"/>
      <name val="Arial"/>
      <family val="2"/>
    </font>
    <font>
      <b/>
      <sz val="11"/>
      <name val="Arial"/>
      <family val="2"/>
    </font>
    <font>
      <b/>
      <sz val="11"/>
      <color theme="1"/>
      <name val="Arial"/>
      <family val="2"/>
    </font>
    <font>
      <b/>
      <i/>
      <sz val="11"/>
      <color theme="1"/>
      <name val="Arial"/>
      <family val="2"/>
    </font>
    <font>
      <b/>
      <vertAlign val="superscript"/>
      <sz val="11"/>
      <color rgb="FFFF0000"/>
      <name val="Arial"/>
      <family val="2"/>
    </font>
    <font>
      <vertAlign val="superscript"/>
      <sz val="11"/>
      <color rgb="FFFF0000"/>
      <name val="Arial"/>
      <family val="2"/>
    </font>
    <font>
      <b/>
      <i/>
      <sz val="11"/>
      <color indexed="8"/>
      <name val="Calibri"/>
      <family val="2"/>
    </font>
    <font>
      <i/>
      <sz val="10"/>
      <color indexed="10"/>
      <name val="Calibri"/>
      <family val="2"/>
    </font>
    <font>
      <b/>
      <sz val="11"/>
      <color indexed="10"/>
      <name val="Calibri"/>
      <family val="2"/>
    </font>
    <font>
      <b/>
      <sz val="11"/>
      <color indexed="12"/>
      <name val="Calibri"/>
      <family val="2"/>
    </font>
    <font>
      <b/>
      <i/>
      <sz val="11"/>
      <color indexed="12"/>
      <name val="Calibri"/>
      <family val="2"/>
    </font>
    <font>
      <sz val="11"/>
      <name val="Calibri"/>
      <family val="2"/>
      <scheme val="minor"/>
    </font>
    <font>
      <sz val="10"/>
      <color indexed="10"/>
      <name val="Calibri"/>
      <family val="2"/>
    </font>
    <font>
      <b/>
      <i/>
      <sz val="11"/>
      <color rgb="FF0070C0"/>
      <name val="Calibri"/>
      <family val="2"/>
      <scheme val="minor"/>
    </font>
    <font>
      <b/>
      <sz val="11"/>
      <color rgb="FF0070C0"/>
      <name val="Calibri"/>
      <family val="2"/>
      <scheme val="minor"/>
    </font>
    <font>
      <b/>
      <i/>
      <sz val="11"/>
      <color rgb="FF0070C0"/>
      <name val="Calibri"/>
      <family val="2"/>
    </font>
    <font>
      <sz val="11"/>
      <color rgb="FF0070C0"/>
      <name val="Calibri"/>
      <family val="2"/>
      <scheme val="minor"/>
    </font>
    <font>
      <b/>
      <sz val="14"/>
      <color rgb="FF0070C0"/>
      <name val="Calibri"/>
      <family val="2"/>
      <scheme val="minor"/>
    </font>
    <font>
      <b/>
      <sz val="11"/>
      <color theme="1"/>
      <name val="Calibri"/>
      <family val="2"/>
    </font>
    <font>
      <b/>
      <sz val="11"/>
      <color theme="1"/>
      <name val="Calibri"/>
      <family val="2"/>
      <scheme val="minor"/>
    </font>
    <font>
      <b/>
      <sz val="16"/>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99"/>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rgb="FFFFC000"/>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164" fontId="2" fillId="0" borderId="0" applyFont="0" applyFill="0" applyBorder="0" applyAlignment="0" applyProtection="0"/>
  </cellStyleXfs>
  <cellXfs count="151">
    <xf numFmtId="0" fontId="0" fillId="0" borderId="0" xfId="0"/>
    <xf numFmtId="0" fontId="4" fillId="0" borderId="0" xfId="0" applyFont="1" applyBorder="1" applyAlignment="1">
      <alignment horizontal="center"/>
    </xf>
    <xf numFmtId="0" fontId="4" fillId="0" borderId="0" xfId="0" applyFont="1" applyBorder="1"/>
    <xf numFmtId="0" fontId="7" fillId="0" borderId="0" xfId="0" applyFont="1" applyBorder="1"/>
    <xf numFmtId="3" fontId="4" fillId="0" borderId="0" xfId="0" applyNumberFormat="1" applyFont="1" applyBorder="1"/>
    <xf numFmtId="0" fontId="4" fillId="0" borderId="0" xfId="0" applyFont="1" applyBorder="1" applyAlignment="1">
      <alignment horizontal="left" vertical="top" wrapText="1"/>
    </xf>
    <xf numFmtId="0" fontId="4" fillId="0" borderId="9" xfId="0" applyFont="1" applyBorder="1" applyAlignment="1">
      <alignment horizontal="center"/>
    </xf>
    <xf numFmtId="0" fontId="4" fillId="0" borderId="9" xfId="0" applyFont="1" applyBorder="1"/>
    <xf numFmtId="0" fontId="7" fillId="0" borderId="9" xfId="0" applyFont="1" applyBorder="1" applyAlignment="1">
      <alignment horizontal="center"/>
    </xf>
    <xf numFmtId="0" fontId="7" fillId="0" borderId="9" xfId="0" applyFont="1" applyBorder="1"/>
    <xf numFmtId="49" fontId="4" fillId="0" borderId="9" xfId="0" applyNumberFormat="1" applyFont="1" applyFill="1" applyBorder="1"/>
    <xf numFmtId="0" fontId="4" fillId="0" borderId="9" xfId="0" applyFont="1" applyFill="1" applyBorder="1"/>
    <xf numFmtId="1" fontId="4" fillId="0" borderId="9" xfId="0" applyNumberFormat="1" applyFont="1" applyFill="1" applyBorder="1"/>
    <xf numFmtId="3" fontId="5" fillId="0" borderId="9" xfId="0" applyNumberFormat="1" applyFont="1" applyBorder="1" applyAlignment="1">
      <alignment horizontal="right"/>
    </xf>
    <xf numFmtId="3" fontId="4" fillId="0" borderId="9" xfId="0" applyNumberFormat="1" applyFont="1" applyBorder="1"/>
    <xf numFmtId="0" fontId="8" fillId="0" borderId="9" xfId="0" applyFont="1" applyBorder="1" applyAlignment="1">
      <alignment horizontal="center"/>
    </xf>
    <xf numFmtId="3" fontId="6" fillId="0" borderId="9" xfId="0" applyNumberFormat="1" applyFont="1" applyBorder="1" applyAlignment="1">
      <alignment horizontal="right"/>
    </xf>
    <xf numFmtId="3" fontId="7" fillId="0" borderId="9" xfId="0" applyNumberFormat="1" applyFont="1" applyBorder="1"/>
    <xf numFmtId="49" fontId="7" fillId="0" borderId="9" xfId="0" applyNumberFormat="1" applyFont="1" applyFill="1" applyBorder="1"/>
    <xf numFmtId="1" fontId="7" fillId="0" borderId="9" xfId="0" applyNumberFormat="1" applyFont="1" applyFill="1" applyBorder="1"/>
    <xf numFmtId="3" fontId="5" fillId="0" borderId="9" xfId="2" applyNumberFormat="1" applyFont="1" applyBorder="1" applyAlignment="1">
      <alignment horizontal="right"/>
    </xf>
    <xf numFmtId="3" fontId="6" fillId="2" borderId="9" xfId="2" applyNumberFormat="1" applyFont="1" applyFill="1" applyBorder="1" applyAlignment="1">
      <alignment horizontal="right"/>
    </xf>
    <xf numFmtId="3" fontId="5" fillId="2" borderId="9" xfId="2" applyNumberFormat="1" applyFont="1" applyFill="1" applyBorder="1" applyAlignment="1">
      <alignment horizontal="right"/>
    </xf>
    <xf numFmtId="3" fontId="5" fillId="2" borderId="9" xfId="0" applyNumberFormat="1" applyFont="1" applyFill="1" applyBorder="1" applyAlignment="1">
      <alignment horizontal="right"/>
    </xf>
    <xf numFmtId="3" fontId="6" fillId="2" borderId="9" xfId="0" applyNumberFormat="1" applyFont="1" applyFill="1" applyBorder="1" applyAlignment="1">
      <alignment horizontal="right"/>
    </xf>
    <xf numFmtId="3" fontId="5" fillId="0" borderId="9" xfId="1" applyNumberFormat="1" applyFont="1" applyFill="1" applyBorder="1" applyAlignment="1">
      <alignment horizontal="right"/>
    </xf>
    <xf numFmtId="0" fontId="3" fillId="0" borderId="9" xfId="0" applyFont="1" applyBorder="1" applyAlignment="1">
      <alignment horizontal="center"/>
    </xf>
    <xf numFmtId="0" fontId="3" fillId="0" borderId="9" xfId="0" applyFont="1" applyBorder="1"/>
    <xf numFmtId="3" fontId="6" fillId="2" borderId="9" xfId="1" applyNumberFormat="1" applyFont="1" applyFill="1" applyBorder="1" applyAlignment="1">
      <alignment horizontal="right"/>
    </xf>
    <xf numFmtId="0" fontId="6" fillId="3" borderId="9" xfId="0" applyFont="1" applyFill="1" applyBorder="1" applyAlignment="1">
      <alignment horizontal="center"/>
    </xf>
    <xf numFmtId="3" fontId="5" fillId="2" borderId="9" xfId="0" applyNumberFormat="1" applyFont="1" applyFill="1" applyBorder="1" applyAlignment="1">
      <alignment horizontal="right" vertical="center"/>
    </xf>
    <xf numFmtId="1" fontId="5" fillId="0" borderId="9" xfId="0" applyNumberFormat="1" applyFont="1" applyFill="1" applyBorder="1"/>
    <xf numFmtId="3" fontId="6" fillId="0" borderId="9" xfId="0" applyNumberFormat="1" applyFont="1" applyBorder="1"/>
    <xf numFmtId="0" fontId="7" fillId="0" borderId="0" xfId="0" applyFont="1" applyBorder="1" applyAlignment="1">
      <alignment horizontal="left"/>
    </xf>
    <xf numFmtId="0" fontId="7" fillId="4" borderId="9" xfId="0" applyFont="1" applyFill="1" applyBorder="1" applyAlignment="1">
      <alignment horizontal="center"/>
    </xf>
    <xf numFmtId="0" fontId="4" fillId="0" borderId="0" xfId="0" applyFont="1" applyBorder="1" applyAlignment="1">
      <alignment vertical="top" wrapText="1"/>
    </xf>
    <xf numFmtId="0" fontId="7" fillId="6" borderId="9" xfId="0" applyFont="1" applyFill="1" applyBorder="1" applyAlignment="1">
      <alignment horizontal="center"/>
    </xf>
    <xf numFmtId="0" fontId="0" fillId="0" borderId="0" xfId="0" applyAlignment="1">
      <alignment horizontal="left"/>
    </xf>
    <xf numFmtId="0" fontId="0" fillId="0" borderId="0" xfId="0" applyBorder="1"/>
    <xf numFmtId="0" fontId="11" fillId="0" borderId="0" xfId="0" applyFont="1" applyBorder="1" applyAlignment="1">
      <alignment vertical="center" wrapText="1"/>
    </xf>
    <xf numFmtId="49" fontId="0" fillId="0" borderId="0" xfId="0" applyNumberFormat="1" applyBorder="1"/>
    <xf numFmtId="0" fontId="13" fillId="0" borderId="0" xfId="0" applyFont="1" applyBorder="1" applyAlignment="1">
      <alignment horizontal="right"/>
    </xf>
    <xf numFmtId="0" fontId="0" fillId="0" borderId="0" xfId="0" applyBorder="1" applyAlignment="1">
      <alignment horizontal="right"/>
    </xf>
    <xf numFmtId="0" fontId="15" fillId="0" borderId="0" xfId="0" applyFont="1" applyBorder="1" applyAlignment="1">
      <alignment horizontal="right"/>
    </xf>
    <xf numFmtId="0" fontId="14" fillId="0" borderId="0" xfId="0" applyFont="1" applyBorder="1" applyAlignment="1">
      <alignment horizontal="right"/>
    </xf>
    <xf numFmtId="0" fontId="0" fillId="0" borderId="0" xfId="0" applyFill="1" applyBorder="1"/>
    <xf numFmtId="0" fontId="0" fillId="0" borderId="0" xfId="0" applyBorder="1" applyAlignment="1">
      <alignment horizontal="left"/>
    </xf>
    <xf numFmtId="49" fontId="0" fillId="0" borderId="9" xfId="0" applyNumberFormat="1" applyBorder="1"/>
    <xf numFmtId="0" fontId="0" fillId="0" borderId="9" xfId="0" applyFont="1" applyFill="1" applyBorder="1"/>
    <xf numFmtId="49" fontId="0" fillId="0" borderId="9" xfId="0" applyNumberFormat="1" applyFont="1" applyFill="1" applyBorder="1" applyAlignment="1">
      <alignment horizontal="right"/>
    </xf>
    <xf numFmtId="3" fontId="7" fillId="0" borderId="0" xfId="0" applyNumberFormat="1" applyFont="1" applyBorder="1"/>
    <xf numFmtId="0" fontId="0" fillId="0" borderId="9" xfId="0" applyFont="1" applyBorder="1"/>
    <xf numFmtId="0" fontId="17" fillId="0" borderId="9" xfId="0" quotePrefix="1" applyFont="1" applyBorder="1" applyAlignment="1">
      <alignment horizontal="center" vertical="center" wrapText="1"/>
    </xf>
    <xf numFmtId="3" fontId="0" fillId="0" borderId="0" xfId="0" applyNumberFormat="1"/>
    <xf numFmtId="0" fontId="18" fillId="0" borderId="0" xfId="0" applyFont="1"/>
    <xf numFmtId="0" fontId="19" fillId="0" borderId="0" xfId="0" applyFont="1"/>
    <xf numFmtId="0" fontId="21" fillId="0" borderId="0" xfId="0" applyFont="1"/>
    <xf numFmtId="3" fontId="19" fillId="5" borderId="9" xfId="0" applyNumberFormat="1" applyFont="1" applyFill="1" applyBorder="1"/>
    <xf numFmtId="3" fontId="18" fillId="5" borderId="9" xfId="0" applyNumberFormat="1" applyFont="1" applyFill="1" applyBorder="1" applyAlignment="1">
      <alignment horizontal="right"/>
    </xf>
    <xf numFmtId="3" fontId="18" fillId="0" borderId="0" xfId="0" applyNumberFormat="1" applyFont="1"/>
    <xf numFmtId="3" fontId="19" fillId="0" borderId="0" xfId="0" applyNumberFormat="1" applyFont="1"/>
    <xf numFmtId="49" fontId="0" fillId="7" borderId="9" xfId="0" applyNumberFormat="1" applyFill="1" applyBorder="1"/>
    <xf numFmtId="3" fontId="0" fillId="7" borderId="9" xfId="0" applyNumberFormat="1" applyFill="1" applyBorder="1"/>
    <xf numFmtId="3" fontId="18" fillId="7" borderId="9" xfId="0" applyNumberFormat="1" applyFont="1" applyFill="1" applyBorder="1" applyAlignment="1">
      <alignment horizontal="right"/>
    </xf>
    <xf numFmtId="3" fontId="19" fillId="7" borderId="9" xfId="0" applyNumberFormat="1" applyFont="1" applyFill="1" applyBorder="1"/>
    <xf numFmtId="3" fontId="19" fillId="7" borderId="9" xfId="0" applyNumberFormat="1" applyFont="1" applyFill="1" applyBorder="1" applyAlignment="1">
      <alignment horizontal="right"/>
    </xf>
    <xf numFmtId="3" fontId="21" fillId="7" borderId="9" xfId="0" applyNumberFormat="1" applyFont="1" applyFill="1" applyBorder="1"/>
    <xf numFmtId="49" fontId="0" fillId="8" borderId="9" xfId="0" applyNumberFormat="1" applyFill="1" applyBorder="1"/>
    <xf numFmtId="3" fontId="0" fillId="8" borderId="9" xfId="0" applyNumberFormat="1" applyFill="1" applyBorder="1"/>
    <xf numFmtId="3" fontId="18" fillId="8" borderId="9" xfId="0" applyNumberFormat="1" applyFont="1" applyFill="1" applyBorder="1" applyAlignment="1">
      <alignment horizontal="right"/>
    </xf>
    <xf numFmtId="3" fontId="19" fillId="8" borderId="9" xfId="0" applyNumberFormat="1" applyFont="1" applyFill="1" applyBorder="1"/>
    <xf numFmtId="3" fontId="19" fillId="8" borderId="9" xfId="0" applyNumberFormat="1" applyFont="1" applyFill="1" applyBorder="1" applyAlignment="1">
      <alignment horizontal="right"/>
    </xf>
    <xf numFmtId="3" fontId="21" fillId="8" borderId="9" xfId="0" applyNumberFormat="1" applyFont="1" applyFill="1" applyBorder="1"/>
    <xf numFmtId="3" fontId="7" fillId="9" borderId="0" xfId="0" applyNumberFormat="1" applyFont="1" applyFill="1" applyBorder="1"/>
    <xf numFmtId="0" fontId="12" fillId="5" borderId="9" xfId="0" quotePrefix="1" applyFont="1" applyFill="1" applyBorder="1" applyAlignment="1">
      <alignment horizontal="center" vertical="center" wrapText="1"/>
    </xf>
    <xf numFmtId="0" fontId="0" fillId="5" borderId="9" xfId="0" applyFill="1" applyBorder="1"/>
    <xf numFmtId="1" fontId="0" fillId="5" borderId="9" xfId="0" applyNumberFormat="1" applyFill="1" applyBorder="1"/>
    <xf numFmtId="0" fontId="18" fillId="5" borderId="9" xfId="0" applyFont="1" applyFill="1" applyBorder="1"/>
    <xf numFmtId="1" fontId="18" fillId="5" borderId="9" xfId="0" applyNumberFormat="1" applyFont="1" applyFill="1" applyBorder="1"/>
    <xf numFmtId="49" fontId="18" fillId="5" borderId="9" xfId="0" applyNumberFormat="1" applyFont="1" applyFill="1" applyBorder="1" applyAlignment="1">
      <alignment horizontal="right"/>
    </xf>
    <xf numFmtId="0" fontId="19" fillId="5" borderId="9" xfId="0" applyFont="1" applyFill="1" applyBorder="1"/>
    <xf numFmtId="1" fontId="19" fillId="5" borderId="9" xfId="0" applyNumberFormat="1" applyFont="1" applyFill="1" applyBorder="1"/>
    <xf numFmtId="1" fontId="21" fillId="5" borderId="9" xfId="0" applyNumberFormat="1" applyFont="1" applyFill="1" applyBorder="1"/>
    <xf numFmtId="1" fontId="16" fillId="5" borderId="9" xfId="0" applyNumberFormat="1" applyFont="1" applyFill="1" applyBorder="1"/>
    <xf numFmtId="0" fontId="21" fillId="5" borderId="9" xfId="0" applyFont="1" applyFill="1" applyBorder="1"/>
    <xf numFmtId="3" fontId="11" fillId="5" borderId="9" xfId="0" applyNumberFormat="1" applyFont="1" applyFill="1" applyBorder="1" applyAlignment="1">
      <alignment horizontal="right"/>
    </xf>
    <xf numFmtId="3" fontId="20" fillId="5" borderId="9" xfId="0" applyNumberFormat="1" applyFont="1" applyFill="1" applyBorder="1" applyAlignment="1">
      <alignment horizontal="right"/>
    </xf>
    <xf numFmtId="3" fontId="21" fillId="5" borderId="9" xfId="0" applyNumberFormat="1" applyFont="1" applyFill="1" applyBorder="1"/>
    <xf numFmtId="0" fontId="0" fillId="5" borderId="0" xfId="0" applyFill="1"/>
    <xf numFmtId="3" fontId="0" fillId="5" borderId="9" xfId="0" applyNumberFormat="1" applyFill="1" applyBorder="1"/>
    <xf numFmtId="3" fontId="21" fillId="0" borderId="0" xfId="0" applyNumberFormat="1" applyFont="1"/>
    <xf numFmtId="49" fontId="0" fillId="0" borderId="15" xfId="0" applyNumberFormat="1" applyFont="1" applyFill="1" applyBorder="1" applyAlignment="1">
      <alignment horizontal="right"/>
    </xf>
    <xf numFmtId="0" fontId="22" fillId="0" borderId="0" xfId="0" applyFont="1"/>
    <xf numFmtId="0" fontId="23" fillId="0" borderId="0" xfId="0" applyFont="1" applyBorder="1" applyAlignment="1">
      <alignment horizontal="left"/>
    </xf>
    <xf numFmtId="3" fontId="0" fillId="0" borderId="0" xfId="0" applyNumberFormat="1" applyBorder="1"/>
    <xf numFmtId="3" fontId="0" fillId="0" borderId="0" xfId="0" applyNumberFormat="1" applyFill="1" applyBorder="1"/>
    <xf numFmtId="49" fontId="0" fillId="0" borderId="0" xfId="0" applyNumberFormat="1" applyBorder="1" applyAlignment="1">
      <alignment horizontal="right"/>
    </xf>
    <xf numFmtId="0" fontId="25" fillId="5" borderId="0" xfId="0" applyFont="1" applyFill="1" applyBorder="1"/>
    <xf numFmtId="0" fontId="24" fillId="5" borderId="0" xfId="0" applyFont="1" applyFill="1" applyBorder="1"/>
    <xf numFmtId="0" fontId="24" fillId="0" borderId="0" xfId="0" applyFont="1"/>
    <xf numFmtId="0" fontId="4" fillId="5" borderId="1" xfId="0" applyNumberFormat="1" applyFont="1" applyFill="1" applyBorder="1" applyAlignment="1">
      <alignment horizontal="left" vertical="top" wrapText="1"/>
    </xf>
    <xf numFmtId="0" fontId="4" fillId="5" borderId="2" xfId="0" applyNumberFormat="1" applyFont="1" applyFill="1" applyBorder="1" applyAlignment="1">
      <alignment horizontal="left" vertical="top" wrapText="1"/>
    </xf>
    <xf numFmtId="0" fontId="4" fillId="5" borderId="3" xfId="0" applyNumberFormat="1" applyFont="1" applyFill="1" applyBorder="1" applyAlignment="1">
      <alignment horizontal="left" vertical="top" wrapText="1"/>
    </xf>
    <xf numFmtId="0" fontId="4" fillId="5" borderId="4" xfId="0" applyNumberFormat="1" applyFont="1" applyFill="1" applyBorder="1" applyAlignment="1">
      <alignment horizontal="left" vertical="top" wrapText="1"/>
    </xf>
    <xf numFmtId="0" fontId="4" fillId="5" borderId="0" xfId="0" applyNumberFormat="1" applyFont="1" applyFill="1" applyBorder="1" applyAlignment="1">
      <alignment horizontal="left" vertical="top" wrapText="1"/>
    </xf>
    <xf numFmtId="0" fontId="4" fillId="5" borderId="5" xfId="0" applyNumberFormat="1" applyFont="1" applyFill="1" applyBorder="1" applyAlignment="1">
      <alignment horizontal="left" vertical="top" wrapText="1"/>
    </xf>
    <xf numFmtId="0" fontId="4" fillId="5" borderId="6" xfId="0" applyNumberFormat="1" applyFont="1" applyFill="1" applyBorder="1" applyAlignment="1">
      <alignment horizontal="left" vertical="top" wrapText="1"/>
    </xf>
    <xf numFmtId="0" fontId="4" fillId="5" borderId="7" xfId="0" applyNumberFormat="1" applyFont="1" applyFill="1" applyBorder="1" applyAlignment="1">
      <alignment horizontal="left" vertical="top" wrapText="1"/>
    </xf>
    <xf numFmtId="0" fontId="4" fillId="5" borderId="8" xfId="0" applyNumberFormat="1" applyFont="1" applyFill="1" applyBorder="1" applyAlignment="1">
      <alignment horizontal="left" vertical="top" wrapText="1"/>
    </xf>
    <xf numFmtId="0" fontId="4" fillId="5" borderId="1" xfId="0" applyFont="1" applyFill="1" applyBorder="1" applyAlignment="1">
      <alignment horizontal="left" vertical="top" wrapText="1"/>
    </xf>
    <xf numFmtId="0" fontId="4" fillId="5" borderId="2" xfId="0" applyFont="1" applyFill="1" applyBorder="1" applyAlignment="1">
      <alignment horizontal="left" vertical="top" wrapText="1"/>
    </xf>
    <xf numFmtId="0" fontId="4" fillId="5" borderId="3" xfId="0" applyFont="1" applyFill="1" applyBorder="1" applyAlignment="1">
      <alignment horizontal="left" vertical="top" wrapText="1"/>
    </xf>
    <xf numFmtId="0" fontId="4" fillId="5" borderId="4" xfId="0" applyFont="1" applyFill="1" applyBorder="1" applyAlignment="1">
      <alignment horizontal="left" vertical="top" wrapText="1"/>
    </xf>
    <xf numFmtId="0" fontId="4" fillId="5" borderId="0" xfId="0" applyFont="1" applyFill="1" applyBorder="1" applyAlignment="1">
      <alignment horizontal="left" vertical="top" wrapText="1"/>
    </xf>
    <xf numFmtId="0" fontId="4" fillId="5" borderId="5" xfId="0" applyFont="1" applyFill="1" applyBorder="1" applyAlignment="1">
      <alignment horizontal="left" vertical="top" wrapText="1"/>
    </xf>
    <xf numFmtId="0" fontId="4" fillId="5" borderId="6" xfId="0" applyFont="1" applyFill="1" applyBorder="1" applyAlignment="1">
      <alignment horizontal="left" vertical="top" wrapText="1"/>
    </xf>
    <xf numFmtId="0" fontId="4" fillId="5" borderId="7" xfId="0" applyFont="1" applyFill="1" applyBorder="1" applyAlignment="1">
      <alignment horizontal="left" vertical="top" wrapText="1"/>
    </xf>
    <xf numFmtId="0" fontId="4" fillId="5" borderId="8" xfId="0" applyFont="1" applyFill="1" applyBorder="1" applyAlignment="1">
      <alignment horizontal="left" vertical="top" wrapText="1"/>
    </xf>
    <xf numFmtId="2" fontId="4" fillId="5" borderId="1" xfId="0" applyNumberFormat="1" applyFont="1" applyFill="1" applyBorder="1" applyAlignment="1">
      <alignment horizontal="left" vertical="top" wrapText="1"/>
    </xf>
    <xf numFmtId="2" fontId="4" fillId="5" borderId="2" xfId="0" applyNumberFormat="1" applyFont="1" applyFill="1" applyBorder="1" applyAlignment="1">
      <alignment horizontal="left" vertical="top" wrapText="1"/>
    </xf>
    <xf numFmtId="2" fontId="4" fillId="5" borderId="3" xfId="0" applyNumberFormat="1" applyFont="1" applyFill="1" applyBorder="1" applyAlignment="1">
      <alignment horizontal="left" vertical="top" wrapText="1"/>
    </xf>
    <xf numFmtId="2" fontId="4" fillId="5" borderId="4" xfId="0" applyNumberFormat="1" applyFont="1" applyFill="1" applyBorder="1" applyAlignment="1">
      <alignment horizontal="left" vertical="top" wrapText="1"/>
    </xf>
    <xf numFmtId="2" fontId="4" fillId="5" borderId="0" xfId="0" applyNumberFormat="1" applyFont="1" applyFill="1" applyBorder="1" applyAlignment="1">
      <alignment horizontal="left" vertical="top" wrapText="1"/>
    </xf>
    <xf numFmtId="2" fontId="4" fillId="5" borderId="5" xfId="0" applyNumberFormat="1" applyFont="1" applyFill="1" applyBorder="1" applyAlignment="1">
      <alignment horizontal="left" vertical="top" wrapText="1"/>
    </xf>
    <xf numFmtId="2" fontId="4" fillId="5" borderId="6" xfId="0" applyNumberFormat="1" applyFont="1" applyFill="1" applyBorder="1" applyAlignment="1">
      <alignment horizontal="left" vertical="top" wrapText="1"/>
    </xf>
    <xf numFmtId="2" fontId="4" fillId="5" borderId="7" xfId="0" applyNumberFormat="1" applyFont="1" applyFill="1" applyBorder="1" applyAlignment="1">
      <alignment horizontal="left" vertical="top" wrapText="1"/>
    </xf>
    <xf numFmtId="2" fontId="4" fillId="5" borderId="8" xfId="0" applyNumberFormat="1" applyFont="1" applyFill="1" applyBorder="1" applyAlignment="1">
      <alignment horizontal="left" vertical="top" wrapText="1"/>
    </xf>
    <xf numFmtId="0" fontId="7" fillId="4" borderId="10" xfId="0" applyFont="1" applyFill="1" applyBorder="1" applyAlignment="1">
      <alignment horizontal="center"/>
    </xf>
    <xf numFmtId="0" fontId="7" fillId="4" borderId="11" xfId="0" applyFont="1" applyFill="1" applyBorder="1" applyAlignment="1">
      <alignment horizontal="center"/>
    </xf>
    <xf numFmtId="0" fontId="7" fillId="4" borderId="9" xfId="0" applyFont="1" applyFill="1" applyBorder="1" applyAlignment="1">
      <alignment horizontal="center" wrapText="1"/>
    </xf>
    <xf numFmtId="0" fontId="7" fillId="4" borderId="9" xfId="0" applyFont="1" applyFill="1" applyBorder="1" applyAlignment="1">
      <alignment horizontal="center"/>
    </xf>
    <xf numFmtId="0" fontId="7" fillId="6" borderId="12" xfId="0" applyFont="1" applyFill="1" applyBorder="1" applyAlignment="1">
      <alignment horizontal="center" wrapText="1"/>
    </xf>
    <xf numFmtId="0" fontId="7" fillId="6" borderId="13" xfId="0" applyFont="1" applyFill="1" applyBorder="1" applyAlignment="1">
      <alignment horizontal="center" wrapText="1"/>
    </xf>
    <xf numFmtId="0" fontId="7" fillId="6" borderId="14" xfId="0" applyFont="1" applyFill="1" applyBorder="1" applyAlignment="1">
      <alignment horizontal="center" wrapText="1"/>
    </xf>
    <xf numFmtId="0" fontId="19" fillId="5" borderId="9" xfId="0" applyFont="1" applyFill="1" applyBorder="1" applyAlignment="1">
      <alignment horizontal="center"/>
    </xf>
    <xf numFmtId="0" fontId="11" fillId="5" borderId="9" xfId="0" applyFont="1" applyFill="1" applyBorder="1" applyAlignment="1">
      <alignment horizontal="center" vertical="center" wrapText="1"/>
    </xf>
    <xf numFmtId="0" fontId="0" fillId="5" borderId="9" xfId="0" applyFill="1" applyBorder="1" applyAlignment="1">
      <alignment horizontal="center" vertical="center" wrapText="1"/>
    </xf>
    <xf numFmtId="0" fontId="11" fillId="8" borderId="12"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8" borderId="14" xfId="0" applyFont="1" applyFill="1" applyBorder="1" applyAlignment="1">
      <alignment horizontal="center" vertical="center" wrapText="1"/>
    </xf>
    <xf numFmtId="0" fontId="11" fillId="7" borderId="12"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0" borderId="9" xfId="0" applyFont="1" applyBorder="1" applyAlignment="1">
      <alignment horizontal="center" vertical="center" wrapText="1"/>
    </xf>
    <xf numFmtId="0" fontId="0" fillId="0" borderId="9" xfId="0"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0" fillId="0" borderId="0" xfId="0" applyBorder="1" applyAlignment="1">
      <alignment horizontal="center"/>
    </xf>
  </cellXfs>
  <cellStyles count="3">
    <cellStyle name="Comma" xfId="1" builtinId="3"/>
    <cellStyle name="Comma 10" xfId="2"/>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57150</xdr:colOff>
      <xdr:row>10</xdr:row>
      <xdr:rowOff>76200</xdr:rowOff>
    </xdr:from>
    <xdr:to>
      <xdr:col>6</xdr:col>
      <xdr:colOff>409575</xdr:colOff>
      <xdr:row>14</xdr:row>
      <xdr:rowOff>85725</xdr:rowOff>
    </xdr:to>
    <xdr:sp macro="" textlink="">
      <xdr:nvSpPr>
        <xdr:cNvPr id="2" name="TextBox 1"/>
        <xdr:cNvSpPr txBox="1"/>
      </xdr:nvSpPr>
      <xdr:spPr>
        <a:xfrm>
          <a:off x="3200400" y="1981200"/>
          <a:ext cx="2790825" cy="7715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DO NOT MODIFY - THIS IS A CALCULATION TABLE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314325</xdr:colOff>
      <xdr:row>9</xdr:row>
      <xdr:rowOff>161925</xdr:rowOff>
    </xdr:from>
    <xdr:to>
      <xdr:col>6</xdr:col>
      <xdr:colOff>57150</xdr:colOff>
      <xdr:row>13</xdr:row>
      <xdr:rowOff>171450</xdr:rowOff>
    </xdr:to>
    <xdr:sp macro="" textlink="">
      <xdr:nvSpPr>
        <xdr:cNvPr id="2" name="TextBox 1"/>
        <xdr:cNvSpPr txBox="1"/>
      </xdr:nvSpPr>
      <xdr:spPr>
        <a:xfrm>
          <a:off x="1685925" y="1952625"/>
          <a:ext cx="2790825" cy="7715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DO NOT MODIFY - THIS IS A CALCULATION TABLE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C40"/>
  <sheetViews>
    <sheetView tabSelected="1" workbookViewId="0">
      <selection activeCell="F21" sqref="F21"/>
    </sheetView>
  </sheetViews>
  <sheetFormatPr defaultRowHeight="15" x14ac:dyDescent="0.25"/>
  <cols>
    <col min="1" max="1" width="19.140625" customWidth="1"/>
    <col min="2" max="2" width="9.42578125" customWidth="1"/>
    <col min="3" max="3" width="20.5703125" customWidth="1"/>
  </cols>
  <sheetData>
    <row r="2" spans="1:3" x14ac:dyDescent="0.25">
      <c r="A2" s="99" t="s">
        <v>191</v>
      </c>
    </row>
    <row r="3" spans="1:3" ht="15.75" thickBot="1" x14ac:dyDescent="0.3"/>
    <row r="4" spans="1:3" ht="15" customHeight="1" x14ac:dyDescent="0.25">
      <c r="A4" s="100" t="s">
        <v>193</v>
      </c>
      <c r="B4" s="101"/>
      <c r="C4" s="102"/>
    </row>
    <row r="5" spans="1:3" x14ac:dyDescent="0.25">
      <c r="A5" s="103"/>
      <c r="B5" s="104"/>
      <c r="C5" s="105"/>
    </row>
    <row r="6" spans="1:3" x14ac:dyDescent="0.25">
      <c r="A6" s="103"/>
      <c r="B6" s="104"/>
      <c r="C6" s="105"/>
    </row>
    <row r="7" spans="1:3" x14ac:dyDescent="0.25">
      <c r="A7" s="103"/>
      <c r="B7" s="104"/>
      <c r="C7" s="105"/>
    </row>
    <row r="8" spans="1:3" x14ac:dyDescent="0.25">
      <c r="A8" s="103"/>
      <c r="B8" s="104"/>
      <c r="C8" s="105"/>
    </row>
    <row r="9" spans="1:3" x14ac:dyDescent="0.25">
      <c r="A9" s="103"/>
      <c r="B9" s="104"/>
      <c r="C9" s="105"/>
    </row>
    <row r="10" spans="1:3" x14ac:dyDescent="0.25">
      <c r="A10" s="103"/>
      <c r="B10" s="104"/>
      <c r="C10" s="105"/>
    </row>
    <row r="11" spans="1:3" x14ac:dyDescent="0.25">
      <c r="A11" s="103"/>
      <c r="B11" s="104"/>
      <c r="C11" s="105"/>
    </row>
    <row r="12" spans="1:3" x14ac:dyDescent="0.25">
      <c r="A12" s="103"/>
      <c r="B12" s="104"/>
      <c r="C12" s="105"/>
    </row>
    <row r="13" spans="1:3" x14ac:dyDescent="0.25">
      <c r="A13" s="103"/>
      <c r="B13" s="104"/>
      <c r="C13" s="105"/>
    </row>
    <row r="14" spans="1:3" ht="15.75" thickBot="1" x14ac:dyDescent="0.3">
      <c r="A14" s="106"/>
      <c r="B14" s="107"/>
      <c r="C14" s="108"/>
    </row>
    <row r="15" spans="1:3" ht="15.75" thickBot="1" x14ac:dyDescent="0.3"/>
    <row r="16" spans="1:3" x14ac:dyDescent="0.25">
      <c r="A16" s="109" t="s">
        <v>194</v>
      </c>
      <c r="B16" s="110"/>
      <c r="C16" s="111"/>
    </row>
    <row r="17" spans="1:3" x14ac:dyDescent="0.25">
      <c r="A17" s="112"/>
      <c r="B17" s="113"/>
      <c r="C17" s="114"/>
    </row>
    <row r="18" spans="1:3" x14ac:dyDescent="0.25">
      <c r="A18" s="112"/>
      <c r="B18" s="113"/>
      <c r="C18" s="114"/>
    </row>
    <row r="19" spans="1:3" x14ac:dyDescent="0.25">
      <c r="A19" s="112"/>
      <c r="B19" s="113"/>
      <c r="C19" s="114"/>
    </row>
    <row r="20" spans="1:3" x14ac:dyDescent="0.25">
      <c r="A20" s="112"/>
      <c r="B20" s="113"/>
      <c r="C20" s="114"/>
    </row>
    <row r="21" spans="1:3" x14ac:dyDescent="0.25">
      <c r="A21" s="112"/>
      <c r="B21" s="113"/>
      <c r="C21" s="114"/>
    </row>
    <row r="22" spans="1:3" x14ac:dyDescent="0.25">
      <c r="A22" s="112"/>
      <c r="B22" s="113"/>
      <c r="C22" s="114"/>
    </row>
    <row r="23" spans="1:3" x14ac:dyDescent="0.25">
      <c r="A23" s="112"/>
      <c r="B23" s="113"/>
      <c r="C23" s="114"/>
    </row>
    <row r="24" spans="1:3" x14ac:dyDescent="0.25">
      <c r="A24" s="112"/>
      <c r="B24" s="113"/>
      <c r="C24" s="114"/>
    </row>
    <row r="25" spans="1:3" x14ac:dyDescent="0.25">
      <c r="A25" s="112"/>
      <c r="B25" s="113"/>
      <c r="C25" s="114"/>
    </row>
    <row r="26" spans="1:3" ht="15.75" thickBot="1" x14ac:dyDescent="0.3">
      <c r="A26" s="115"/>
      <c r="B26" s="116"/>
      <c r="C26" s="117"/>
    </row>
    <row r="27" spans="1:3" ht="15.75" thickBot="1" x14ac:dyDescent="0.3"/>
    <row r="28" spans="1:3" x14ac:dyDescent="0.25">
      <c r="A28" s="118" t="s">
        <v>195</v>
      </c>
      <c r="B28" s="119"/>
      <c r="C28" s="120"/>
    </row>
    <row r="29" spans="1:3" x14ac:dyDescent="0.25">
      <c r="A29" s="121"/>
      <c r="B29" s="122"/>
      <c r="C29" s="123"/>
    </row>
    <row r="30" spans="1:3" x14ac:dyDescent="0.25">
      <c r="A30" s="121"/>
      <c r="B30" s="122"/>
      <c r="C30" s="123"/>
    </row>
    <row r="31" spans="1:3" x14ac:dyDescent="0.25">
      <c r="A31" s="121"/>
      <c r="B31" s="122"/>
      <c r="C31" s="123"/>
    </row>
    <row r="32" spans="1:3" x14ac:dyDescent="0.25">
      <c r="A32" s="121"/>
      <c r="B32" s="122"/>
      <c r="C32" s="123"/>
    </row>
    <row r="33" spans="1:3" x14ac:dyDescent="0.25">
      <c r="A33" s="121"/>
      <c r="B33" s="122"/>
      <c r="C33" s="123"/>
    </row>
    <row r="34" spans="1:3" x14ac:dyDescent="0.25">
      <c r="A34" s="121"/>
      <c r="B34" s="122"/>
      <c r="C34" s="123"/>
    </row>
    <row r="35" spans="1:3" x14ac:dyDescent="0.25">
      <c r="A35" s="121"/>
      <c r="B35" s="122"/>
      <c r="C35" s="123"/>
    </row>
    <row r="36" spans="1:3" x14ac:dyDescent="0.25">
      <c r="A36" s="121"/>
      <c r="B36" s="122"/>
      <c r="C36" s="123"/>
    </row>
    <row r="37" spans="1:3" x14ac:dyDescent="0.25">
      <c r="A37" s="121"/>
      <c r="B37" s="122"/>
      <c r="C37" s="123"/>
    </row>
    <row r="38" spans="1:3" x14ac:dyDescent="0.25">
      <c r="A38" s="121"/>
      <c r="B38" s="122"/>
      <c r="C38" s="123"/>
    </row>
    <row r="39" spans="1:3" x14ac:dyDescent="0.25">
      <c r="A39" s="121"/>
      <c r="B39" s="122"/>
      <c r="C39" s="123"/>
    </row>
    <row r="40" spans="1:3" ht="30" customHeight="1" thickBot="1" x14ac:dyDescent="0.3">
      <c r="A40" s="124"/>
      <c r="B40" s="125"/>
      <c r="C40" s="126"/>
    </row>
  </sheetData>
  <mergeCells count="3">
    <mergeCell ref="A4:C14"/>
    <mergeCell ref="A16:C26"/>
    <mergeCell ref="A28:C4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06"/>
  <sheetViews>
    <sheetView workbookViewId="0">
      <pane xSplit="3" ySplit="3" topLeftCell="D31" activePane="bottomRight" state="frozen"/>
      <selection pane="topRight" activeCell="D1" sqref="D1"/>
      <selection pane="bottomLeft" activeCell="A4" sqref="A4"/>
      <selection pane="bottomRight" activeCell="E26" sqref="E26"/>
    </sheetView>
  </sheetViews>
  <sheetFormatPr defaultColWidth="9.140625" defaultRowHeight="14.25" x14ac:dyDescent="0.2"/>
  <cols>
    <col min="1" max="1" width="7.28515625" style="1" customWidth="1"/>
    <col min="2" max="2" width="19.140625" style="1" customWidth="1"/>
    <col min="3" max="3" width="9.42578125" style="2" customWidth="1"/>
    <col min="4" max="4" width="20.5703125" style="2" customWidth="1"/>
    <col min="5" max="13" width="15" style="2" customWidth="1"/>
    <col min="14" max="15" width="10.140625" style="2" bestFit="1" customWidth="1"/>
    <col min="16" max="16384" width="9.140625" style="2"/>
  </cols>
  <sheetData>
    <row r="1" spans="1:15" ht="15" x14ac:dyDescent="0.25">
      <c r="A1" s="33" t="s">
        <v>188</v>
      </c>
    </row>
    <row r="2" spans="1:15" ht="31.5" customHeight="1" x14ac:dyDescent="0.25">
      <c r="A2" s="127" t="s">
        <v>170</v>
      </c>
      <c r="B2" s="127" t="s">
        <v>183</v>
      </c>
      <c r="C2" s="127" t="s">
        <v>5</v>
      </c>
      <c r="D2" s="127" t="s">
        <v>184</v>
      </c>
      <c r="E2" s="129" t="s">
        <v>190</v>
      </c>
      <c r="F2" s="130"/>
      <c r="G2" s="130"/>
      <c r="H2" s="131" t="s">
        <v>189</v>
      </c>
      <c r="I2" s="132"/>
      <c r="J2" s="133"/>
      <c r="K2" s="129" t="s">
        <v>192</v>
      </c>
      <c r="L2" s="130"/>
      <c r="M2" s="130"/>
    </row>
    <row r="3" spans="1:15" s="3" customFormat="1" ht="15" x14ac:dyDescent="0.25">
      <c r="A3" s="128"/>
      <c r="B3" s="128"/>
      <c r="C3" s="128"/>
      <c r="D3" s="128"/>
      <c r="E3" s="34" t="s">
        <v>171</v>
      </c>
      <c r="F3" s="34" t="s">
        <v>172</v>
      </c>
      <c r="G3" s="34" t="s">
        <v>173</v>
      </c>
      <c r="H3" s="36" t="s">
        <v>171</v>
      </c>
      <c r="I3" s="36" t="s">
        <v>172</v>
      </c>
      <c r="J3" s="36" t="s">
        <v>173</v>
      </c>
      <c r="K3" s="34" t="s">
        <v>171</v>
      </c>
      <c r="L3" s="34" t="s">
        <v>172</v>
      </c>
      <c r="M3" s="34" t="s">
        <v>173</v>
      </c>
    </row>
    <row r="4" spans="1:15" x14ac:dyDescent="0.2">
      <c r="A4" s="10" t="s">
        <v>150</v>
      </c>
      <c r="B4" s="11" t="s">
        <v>151</v>
      </c>
      <c r="C4" s="12">
        <v>101</v>
      </c>
      <c r="D4" s="12" t="s">
        <v>100</v>
      </c>
      <c r="E4" s="13">
        <v>31977</v>
      </c>
      <c r="F4" s="13">
        <v>30414</v>
      </c>
      <c r="G4" s="13">
        <v>62391</v>
      </c>
      <c r="H4" s="14"/>
      <c r="I4" s="14"/>
      <c r="J4" s="14"/>
      <c r="K4" s="14">
        <f>E4/E$13*H$13</f>
        <v>34615.816256815757</v>
      </c>
      <c r="L4" s="14">
        <f t="shared" ref="L4:L13" si="0">F4/F$13*I$13</f>
        <v>33399.79458404758</v>
      </c>
      <c r="M4" s="14">
        <f>SUM(K4:L4)</f>
        <v>68015.610840863344</v>
      </c>
      <c r="N4" s="4"/>
    </row>
    <row r="5" spans="1:15" x14ac:dyDescent="0.2">
      <c r="A5" s="10" t="s">
        <v>150</v>
      </c>
      <c r="B5" s="11" t="s">
        <v>151</v>
      </c>
      <c r="C5" s="12">
        <v>102</v>
      </c>
      <c r="D5" s="12" t="s">
        <v>101</v>
      </c>
      <c r="E5" s="13">
        <v>52820</v>
      </c>
      <c r="F5" s="13">
        <v>50825</v>
      </c>
      <c r="G5" s="13">
        <v>103645</v>
      </c>
      <c r="H5" s="14"/>
      <c r="I5" s="14"/>
      <c r="J5" s="14"/>
      <c r="K5" s="14">
        <f t="shared" ref="K5:K10" si="1">E5/E$13*H$13</f>
        <v>57178.8289922447</v>
      </c>
      <c r="L5" s="14">
        <f t="shared" si="0"/>
        <v>55814.577488466442</v>
      </c>
      <c r="M5" s="14">
        <f t="shared" ref="M5:M12" si="2">SUM(K5:L5)</f>
        <v>112993.40648071114</v>
      </c>
      <c r="N5" s="4"/>
    </row>
    <row r="6" spans="1:15" x14ac:dyDescent="0.2">
      <c r="A6" s="10" t="s">
        <v>150</v>
      </c>
      <c r="B6" s="11" t="s">
        <v>151</v>
      </c>
      <c r="C6" s="12">
        <v>103</v>
      </c>
      <c r="D6" s="12" t="s">
        <v>102</v>
      </c>
      <c r="E6" s="13">
        <v>48106</v>
      </c>
      <c r="F6" s="13">
        <v>49240</v>
      </c>
      <c r="G6" s="13">
        <v>97346</v>
      </c>
      <c r="H6" s="14"/>
      <c r="I6" s="14"/>
      <c r="J6" s="14"/>
      <c r="K6" s="14">
        <f t="shared" si="1"/>
        <v>52075.818771316226</v>
      </c>
      <c r="L6" s="14">
        <f t="shared" si="0"/>
        <v>54073.97531789646</v>
      </c>
      <c r="M6" s="14">
        <f t="shared" si="2"/>
        <v>106149.79408921269</v>
      </c>
      <c r="N6" s="4"/>
    </row>
    <row r="7" spans="1:15" x14ac:dyDescent="0.2">
      <c r="A7" s="10" t="s">
        <v>150</v>
      </c>
      <c r="B7" s="11" t="s">
        <v>151</v>
      </c>
      <c r="C7" s="12">
        <v>104</v>
      </c>
      <c r="D7" s="12" t="s">
        <v>103</v>
      </c>
      <c r="E7" s="13">
        <v>39230</v>
      </c>
      <c r="F7" s="13">
        <v>34335</v>
      </c>
      <c r="G7" s="13">
        <v>73565</v>
      </c>
      <c r="H7" s="14"/>
      <c r="I7" s="14"/>
      <c r="J7" s="14"/>
      <c r="K7" s="14">
        <f t="shared" si="1"/>
        <v>42467.35065062021</v>
      </c>
      <c r="L7" s="14">
        <f t="shared" si="0"/>
        <v>37705.725884239939</v>
      </c>
      <c r="M7" s="14">
        <f t="shared" si="2"/>
        <v>80173.076534860156</v>
      </c>
      <c r="N7" s="4"/>
    </row>
    <row r="8" spans="1:15" x14ac:dyDescent="0.2">
      <c r="A8" s="10" t="s">
        <v>150</v>
      </c>
      <c r="B8" s="11" t="s">
        <v>151</v>
      </c>
      <c r="C8" s="12">
        <v>105</v>
      </c>
      <c r="D8" s="12" t="s">
        <v>104</v>
      </c>
      <c r="E8" s="13">
        <v>32097</v>
      </c>
      <c r="F8" s="13">
        <v>32776</v>
      </c>
      <c r="G8" s="13">
        <v>64873</v>
      </c>
      <c r="H8" s="14"/>
      <c r="I8" s="14"/>
      <c r="J8" s="14"/>
      <c r="K8" s="14">
        <f t="shared" si="1"/>
        <v>34745.718935329001</v>
      </c>
      <c r="L8" s="14">
        <f t="shared" si="0"/>
        <v>35993.67617829761</v>
      </c>
      <c r="M8" s="14">
        <f t="shared" si="2"/>
        <v>70739.395113626611</v>
      </c>
      <c r="N8" s="4"/>
    </row>
    <row r="9" spans="1:15" x14ac:dyDescent="0.2">
      <c r="A9" s="10" t="s">
        <v>150</v>
      </c>
      <c r="B9" s="11" t="s">
        <v>151</v>
      </c>
      <c r="C9" s="12">
        <v>106</v>
      </c>
      <c r="D9" s="12" t="s">
        <v>105</v>
      </c>
      <c r="E9" s="13">
        <v>82798</v>
      </c>
      <c r="F9" s="13">
        <v>84405</v>
      </c>
      <c r="G9" s="13">
        <v>167203</v>
      </c>
      <c r="H9" s="14"/>
      <c r="I9" s="14"/>
      <c r="J9" s="14"/>
      <c r="K9" s="14">
        <f t="shared" si="1"/>
        <v>89630.683129494064</v>
      </c>
      <c r="L9" s="14">
        <f t="shared" si="0"/>
        <v>92691.183726788193</v>
      </c>
      <c r="M9" s="14">
        <f t="shared" si="2"/>
        <v>182321.86685628226</v>
      </c>
      <c r="N9" s="4"/>
    </row>
    <row r="10" spans="1:15" x14ac:dyDescent="0.2">
      <c r="A10" s="10" t="s">
        <v>150</v>
      </c>
      <c r="B10" s="11" t="s">
        <v>151</v>
      </c>
      <c r="C10" s="12">
        <v>107</v>
      </c>
      <c r="D10" s="12" t="s">
        <v>106</v>
      </c>
      <c r="E10" s="13">
        <v>42498</v>
      </c>
      <c r="F10" s="13">
        <v>41026</v>
      </c>
      <c r="G10" s="13">
        <v>83524</v>
      </c>
      <c r="H10" s="14"/>
      <c r="I10" s="14"/>
      <c r="J10" s="14"/>
      <c r="K10" s="14">
        <f t="shared" si="1"/>
        <v>46005.033595464127</v>
      </c>
      <c r="L10" s="14">
        <f t="shared" si="0"/>
        <v>45053.592838993092</v>
      </c>
      <c r="M10" s="14">
        <f t="shared" si="2"/>
        <v>91058.626434457226</v>
      </c>
      <c r="N10" s="4"/>
    </row>
    <row r="11" spans="1:15" x14ac:dyDescent="0.2">
      <c r="A11" s="10" t="s">
        <v>150</v>
      </c>
      <c r="B11" s="11" t="s">
        <v>151</v>
      </c>
      <c r="C11" s="12">
        <v>108</v>
      </c>
      <c r="D11" s="12" t="s">
        <v>107</v>
      </c>
      <c r="E11" s="13">
        <v>13941</v>
      </c>
      <c r="F11" s="13">
        <v>14365</v>
      </c>
      <c r="G11" s="13">
        <v>28306</v>
      </c>
      <c r="H11" s="14"/>
      <c r="I11" s="14"/>
      <c r="J11" s="14"/>
      <c r="K11" s="14">
        <f t="shared" ref="K11:K12" si="3">E11/E$13*H$13</f>
        <v>15091.443676275716</v>
      </c>
      <c r="L11" s="14">
        <f t="shared" si="0"/>
        <v>15775.236706774624</v>
      </c>
      <c r="M11" s="14">
        <f t="shared" si="2"/>
        <v>30866.680383050341</v>
      </c>
      <c r="N11" s="4"/>
    </row>
    <row r="12" spans="1:15" x14ac:dyDescent="0.2">
      <c r="A12" s="10" t="s">
        <v>150</v>
      </c>
      <c r="B12" s="11" t="s">
        <v>151</v>
      </c>
      <c r="C12" s="12">
        <v>109</v>
      </c>
      <c r="D12" s="12" t="s">
        <v>108</v>
      </c>
      <c r="E12" s="13">
        <v>24797</v>
      </c>
      <c r="F12" s="13">
        <v>25468</v>
      </c>
      <c r="G12" s="13">
        <v>50265</v>
      </c>
      <c r="H12" s="14"/>
      <c r="I12" s="14"/>
      <c r="J12" s="14"/>
      <c r="K12" s="14">
        <f t="shared" si="3"/>
        <v>26843.305992440204</v>
      </c>
      <c r="L12" s="14">
        <f t="shared" si="0"/>
        <v>27968.237274496081</v>
      </c>
      <c r="M12" s="14">
        <f t="shared" si="2"/>
        <v>54811.543266936285</v>
      </c>
      <c r="N12" s="4"/>
    </row>
    <row r="13" spans="1:15" s="3" customFormat="1" ht="15" x14ac:dyDescent="0.25">
      <c r="A13" s="8"/>
      <c r="B13" s="15" t="s">
        <v>185</v>
      </c>
      <c r="C13" s="9"/>
      <c r="D13" s="9" t="s">
        <v>185</v>
      </c>
      <c r="E13" s="16">
        <f>SUM(E4:E12)</f>
        <v>368264</v>
      </c>
      <c r="F13" s="16">
        <f>SUM(F4:F12)</f>
        <v>362854</v>
      </c>
      <c r="G13" s="16">
        <f>SUM(G4:G12)</f>
        <v>731118</v>
      </c>
      <c r="H13" s="17">
        <v>398654</v>
      </c>
      <c r="I13" s="16">
        <f>J13-H13</f>
        <v>398476</v>
      </c>
      <c r="J13" s="17">
        <v>797130</v>
      </c>
      <c r="K13" s="17">
        <f>E13/E$13*H$13</f>
        <v>398654</v>
      </c>
      <c r="L13" s="17">
        <f t="shared" si="0"/>
        <v>398476</v>
      </c>
      <c r="M13" s="73">
        <f>SUM(M4:M12)</f>
        <v>797130.00000000012</v>
      </c>
      <c r="N13" s="50"/>
    </row>
    <row r="14" spans="1:15" x14ac:dyDescent="0.2">
      <c r="A14" s="10" t="s">
        <v>145</v>
      </c>
      <c r="B14" s="11" t="s">
        <v>109</v>
      </c>
      <c r="C14" s="12">
        <v>201</v>
      </c>
      <c r="D14" s="12" t="s">
        <v>110</v>
      </c>
      <c r="E14" s="13">
        <v>10993</v>
      </c>
      <c r="F14" s="13">
        <f>G14-E14</f>
        <v>10578</v>
      </c>
      <c r="G14" s="13">
        <v>21571</v>
      </c>
      <c r="H14" s="14"/>
      <c r="I14" s="14"/>
      <c r="J14" s="14"/>
      <c r="K14" s="14">
        <f>E14/E$21*H$21</f>
        <v>11774.074646537263</v>
      </c>
      <c r="L14" s="14">
        <f t="shared" ref="L14:L21" si="4">F14/F$21*I$21</f>
        <v>11638.90175084257</v>
      </c>
      <c r="M14" s="14">
        <f>SUM(K14:L14)</f>
        <v>23412.976397379833</v>
      </c>
      <c r="N14" s="4"/>
      <c r="O14" s="4"/>
    </row>
    <row r="15" spans="1:15" x14ac:dyDescent="0.2">
      <c r="A15" s="10" t="s">
        <v>145</v>
      </c>
      <c r="B15" s="11" t="s">
        <v>109</v>
      </c>
      <c r="C15" s="12">
        <v>202</v>
      </c>
      <c r="D15" s="12" t="s">
        <v>111</v>
      </c>
      <c r="E15" s="13">
        <v>12469</v>
      </c>
      <c r="F15" s="13">
        <f t="shared" ref="F15:F20" si="5">G15-E15</f>
        <v>12514</v>
      </c>
      <c r="G15" s="13">
        <v>24983</v>
      </c>
      <c r="H15" s="14"/>
      <c r="I15" s="14"/>
      <c r="J15" s="14"/>
      <c r="K15" s="14">
        <f t="shared" ref="K15:K21" si="6">E15/E$21*H$21</f>
        <v>13354.947399952072</v>
      </c>
      <c r="L15" s="14">
        <f t="shared" si="4"/>
        <v>13769.069437515969</v>
      </c>
      <c r="M15" s="14">
        <f t="shared" ref="M15:M78" si="7">SUM(K15:L15)</f>
        <v>27124.016837468043</v>
      </c>
      <c r="N15" s="4"/>
      <c r="O15" s="4"/>
    </row>
    <row r="16" spans="1:15" x14ac:dyDescent="0.2">
      <c r="A16" s="10" t="s">
        <v>145</v>
      </c>
      <c r="B16" s="11" t="s">
        <v>109</v>
      </c>
      <c r="C16" s="12">
        <v>203</v>
      </c>
      <c r="D16" s="12" t="s">
        <v>112</v>
      </c>
      <c r="E16" s="13">
        <v>13833</v>
      </c>
      <c r="F16" s="13">
        <f t="shared" si="5"/>
        <v>11591</v>
      </c>
      <c r="G16" s="13">
        <v>25424</v>
      </c>
      <c r="H16" s="14"/>
      <c r="I16" s="14"/>
      <c r="J16" s="14"/>
      <c r="K16" s="14">
        <f t="shared" si="6"/>
        <v>14815.862329259526</v>
      </c>
      <c r="L16" s="14">
        <f t="shared" si="4"/>
        <v>12753.498789375708</v>
      </c>
      <c r="M16" s="14">
        <f t="shared" si="7"/>
        <v>27569.361118635235</v>
      </c>
      <c r="N16" s="4"/>
      <c r="O16" s="4"/>
    </row>
    <row r="17" spans="1:15" x14ac:dyDescent="0.2">
      <c r="A17" s="10" t="s">
        <v>145</v>
      </c>
      <c r="B17" s="11" t="s">
        <v>109</v>
      </c>
      <c r="C17" s="12">
        <v>204</v>
      </c>
      <c r="D17" s="12" t="s">
        <v>113</v>
      </c>
      <c r="E17" s="13">
        <v>11519</v>
      </c>
      <c r="F17" s="13">
        <f t="shared" si="5"/>
        <v>11703</v>
      </c>
      <c r="G17" s="13">
        <v>23222</v>
      </c>
      <c r="H17" s="14"/>
      <c r="I17" s="14"/>
      <c r="J17" s="14"/>
      <c r="K17" s="14">
        <f t="shared" si="6"/>
        <v>12337.447999041457</v>
      </c>
      <c r="L17" s="14">
        <f t="shared" si="4"/>
        <v>12876.731630753506</v>
      </c>
      <c r="M17" s="14">
        <f t="shared" si="7"/>
        <v>25214.179629794962</v>
      </c>
      <c r="N17" s="4"/>
      <c r="O17" s="4"/>
    </row>
    <row r="18" spans="1:15" x14ac:dyDescent="0.2">
      <c r="A18" s="10" t="s">
        <v>145</v>
      </c>
      <c r="B18" s="11" t="s">
        <v>109</v>
      </c>
      <c r="C18" s="12">
        <v>205</v>
      </c>
      <c r="D18" s="12" t="s">
        <v>114</v>
      </c>
      <c r="E18" s="13">
        <v>9401</v>
      </c>
      <c r="F18" s="13">
        <f t="shared" si="5"/>
        <v>9786</v>
      </c>
      <c r="G18" s="13">
        <v>19187</v>
      </c>
      <c r="H18" s="14"/>
      <c r="I18" s="14"/>
      <c r="J18" s="14"/>
      <c r="K18" s="14">
        <f t="shared" si="6"/>
        <v>10068.959861011263</v>
      </c>
      <c r="L18" s="14">
        <f t="shared" si="4"/>
        <v>10767.46951538527</v>
      </c>
      <c r="M18" s="14">
        <f t="shared" si="7"/>
        <v>20836.429376396532</v>
      </c>
      <c r="N18" s="4"/>
      <c r="O18" s="4"/>
    </row>
    <row r="19" spans="1:15" x14ac:dyDescent="0.2">
      <c r="A19" s="10" t="s">
        <v>145</v>
      </c>
      <c r="B19" s="11" t="s">
        <v>109</v>
      </c>
      <c r="C19" s="12">
        <v>206</v>
      </c>
      <c r="D19" s="12" t="s">
        <v>115</v>
      </c>
      <c r="E19" s="13">
        <v>14233</v>
      </c>
      <c r="F19" s="13">
        <f t="shared" si="5"/>
        <v>15088</v>
      </c>
      <c r="G19" s="13">
        <v>29321</v>
      </c>
      <c r="H19" s="14"/>
      <c r="I19" s="14"/>
      <c r="J19" s="14"/>
      <c r="K19" s="14">
        <f t="shared" si="6"/>
        <v>15244.283129642943</v>
      </c>
      <c r="L19" s="14">
        <f t="shared" si="4"/>
        <v>16601.224202752193</v>
      </c>
      <c r="M19" s="14">
        <f t="shared" si="7"/>
        <v>31845.507332395136</v>
      </c>
      <c r="N19" s="4"/>
      <c r="O19" s="4"/>
    </row>
    <row r="20" spans="1:15" x14ac:dyDescent="0.2">
      <c r="A20" s="10" t="s">
        <v>145</v>
      </c>
      <c r="B20" s="11" t="s">
        <v>109</v>
      </c>
      <c r="C20" s="12">
        <v>207</v>
      </c>
      <c r="D20" s="12" t="s">
        <v>116</v>
      </c>
      <c r="E20" s="13">
        <v>11012</v>
      </c>
      <c r="F20" s="13">
        <f t="shared" si="5"/>
        <v>10929</v>
      </c>
      <c r="G20" s="13">
        <v>21941</v>
      </c>
      <c r="H20" s="14"/>
      <c r="I20" s="14"/>
      <c r="J20" s="14"/>
      <c r="K20" s="14">
        <f t="shared" si="6"/>
        <v>11794.424634555477</v>
      </c>
      <c r="L20" s="14">
        <f t="shared" si="4"/>
        <v>12025.104673374783</v>
      </c>
      <c r="M20" s="14">
        <f t="shared" si="7"/>
        <v>23819.529307930257</v>
      </c>
      <c r="N20" s="4"/>
      <c r="O20" s="4"/>
    </row>
    <row r="21" spans="1:15" s="3" customFormat="1" ht="15" x14ac:dyDescent="0.25">
      <c r="A21" s="18"/>
      <c r="B21" s="15" t="s">
        <v>185</v>
      </c>
      <c r="C21" s="19"/>
      <c r="D21" s="9" t="s">
        <v>185</v>
      </c>
      <c r="E21" s="16">
        <f>SUM(E14:E20)</f>
        <v>83460</v>
      </c>
      <c r="F21" s="16">
        <f t="shared" ref="F21:G21" si="8">SUM(F14:F20)</f>
        <v>82189</v>
      </c>
      <c r="G21" s="16">
        <f t="shared" si="8"/>
        <v>165649</v>
      </c>
      <c r="H21" s="17">
        <v>89390</v>
      </c>
      <c r="I21" s="16">
        <f>J21-H21</f>
        <v>90432</v>
      </c>
      <c r="J21" s="17">
        <v>179822</v>
      </c>
      <c r="K21" s="17">
        <f t="shared" si="6"/>
        <v>89390</v>
      </c>
      <c r="L21" s="17">
        <f t="shared" si="4"/>
        <v>90432</v>
      </c>
      <c r="M21" s="50">
        <f>SUM(M14:M20)</f>
        <v>179822</v>
      </c>
      <c r="N21" s="50"/>
      <c r="O21" s="50"/>
    </row>
    <row r="22" spans="1:15" x14ac:dyDescent="0.2">
      <c r="A22" s="10" t="s">
        <v>146</v>
      </c>
      <c r="B22" s="11" t="s">
        <v>117</v>
      </c>
      <c r="C22" s="12">
        <v>301</v>
      </c>
      <c r="D22" s="12" t="s">
        <v>118</v>
      </c>
      <c r="E22" s="13">
        <v>27356</v>
      </c>
      <c r="F22" s="13">
        <f>G22-E22</f>
        <v>28656</v>
      </c>
      <c r="G22" s="13">
        <v>56012</v>
      </c>
      <c r="H22" s="14"/>
      <c r="I22" s="14"/>
      <c r="J22" s="14"/>
      <c r="K22" s="14">
        <f>E22/E$27*H$27</f>
        <v>27669.304973821992</v>
      </c>
      <c r="L22" s="14">
        <f t="shared" ref="L22:L27" si="9">F22/F$27*I$27</f>
        <v>28353.606672072281</v>
      </c>
      <c r="M22" s="14">
        <f t="shared" si="7"/>
        <v>56022.911645894274</v>
      </c>
      <c r="N22" s="4"/>
    </row>
    <row r="23" spans="1:15" x14ac:dyDescent="0.2">
      <c r="A23" s="10" t="s">
        <v>146</v>
      </c>
      <c r="B23" s="11" t="s">
        <v>117</v>
      </c>
      <c r="C23" s="12">
        <v>302</v>
      </c>
      <c r="D23" s="12" t="s">
        <v>119</v>
      </c>
      <c r="E23" s="13">
        <v>18493</v>
      </c>
      <c r="F23" s="13">
        <f t="shared" ref="F23:F34" si="10">G23-E23</f>
        <v>18561</v>
      </c>
      <c r="G23" s="13">
        <v>37054</v>
      </c>
      <c r="H23" s="14"/>
      <c r="I23" s="14"/>
      <c r="J23" s="14"/>
      <c r="K23" s="14">
        <f t="shared" ref="K23:K27" si="11">E23/E$27*H$27</f>
        <v>18704.798102094242</v>
      </c>
      <c r="L23" s="14">
        <f t="shared" si="9"/>
        <v>18365.134472373451</v>
      </c>
      <c r="M23" s="14">
        <f t="shared" si="7"/>
        <v>37069.93257446769</v>
      </c>
      <c r="N23" s="4"/>
    </row>
    <row r="24" spans="1:15" x14ac:dyDescent="0.2">
      <c r="A24" s="10" t="s">
        <v>146</v>
      </c>
      <c r="B24" s="11" t="s">
        <v>117</v>
      </c>
      <c r="C24" s="12">
        <v>303</v>
      </c>
      <c r="D24" s="12" t="s">
        <v>120</v>
      </c>
      <c r="E24" s="13">
        <v>16677</v>
      </c>
      <c r="F24" s="13">
        <f t="shared" si="10"/>
        <v>17085</v>
      </c>
      <c r="G24" s="13">
        <v>33762</v>
      </c>
      <c r="H24" s="14"/>
      <c r="I24" s="14"/>
      <c r="J24" s="14"/>
      <c r="K24" s="14">
        <f t="shared" si="11"/>
        <v>16867.999672774869</v>
      </c>
      <c r="L24" s="14">
        <f t="shared" si="9"/>
        <v>16904.710008108421</v>
      </c>
      <c r="M24" s="14">
        <f t="shared" si="7"/>
        <v>33772.709680883287</v>
      </c>
      <c r="N24" s="4"/>
    </row>
    <row r="25" spans="1:15" x14ac:dyDescent="0.2">
      <c r="A25" s="10" t="s">
        <v>146</v>
      </c>
      <c r="B25" s="11" t="s">
        <v>117</v>
      </c>
      <c r="C25" s="12">
        <v>304</v>
      </c>
      <c r="D25" s="12" t="s">
        <v>121</v>
      </c>
      <c r="E25" s="13">
        <v>11419</v>
      </c>
      <c r="F25" s="13">
        <f t="shared" si="10"/>
        <v>11066</v>
      </c>
      <c r="G25" s="13">
        <v>22485</v>
      </c>
      <c r="H25" s="14"/>
      <c r="I25" s="14"/>
      <c r="J25" s="14"/>
      <c r="K25" s="14">
        <f t="shared" si="11"/>
        <v>11549.780431937173</v>
      </c>
      <c r="L25" s="14">
        <f t="shared" si="9"/>
        <v>10949.225692111664</v>
      </c>
      <c r="M25" s="14">
        <f t="shared" si="7"/>
        <v>22499.006124048836</v>
      </c>
      <c r="N25" s="4"/>
    </row>
    <row r="26" spans="1:15" x14ac:dyDescent="0.2">
      <c r="A26" s="10" t="s">
        <v>146</v>
      </c>
      <c r="B26" s="11" t="s">
        <v>117</v>
      </c>
      <c r="C26" s="12">
        <v>305</v>
      </c>
      <c r="D26" s="12" t="s">
        <v>122</v>
      </c>
      <c r="E26" s="13">
        <v>11623</v>
      </c>
      <c r="F26" s="13">
        <f t="shared" si="10"/>
        <v>10962</v>
      </c>
      <c r="G26" s="13">
        <v>22585</v>
      </c>
      <c r="H26" s="14"/>
      <c r="I26" s="14"/>
      <c r="J26" s="14"/>
      <c r="K26" s="14">
        <f t="shared" si="11"/>
        <v>11756.116819371728</v>
      </c>
      <c r="L26" s="14">
        <f t="shared" si="9"/>
        <v>10846.323155334183</v>
      </c>
      <c r="M26" s="14">
        <f t="shared" si="7"/>
        <v>22602.439974705911</v>
      </c>
      <c r="N26" s="4"/>
    </row>
    <row r="27" spans="1:15" s="3" customFormat="1" ht="15" x14ac:dyDescent="0.25">
      <c r="A27" s="18"/>
      <c r="B27" s="15" t="s">
        <v>185</v>
      </c>
      <c r="C27" s="19"/>
      <c r="D27" s="9" t="s">
        <v>185</v>
      </c>
      <c r="E27" s="16">
        <f>SUM(E22:E26)</f>
        <v>85568</v>
      </c>
      <c r="F27" s="16">
        <f t="shared" ref="F27:G27" si="12">SUM(F22:F26)</f>
        <v>86330</v>
      </c>
      <c r="G27" s="16">
        <f t="shared" si="12"/>
        <v>171898</v>
      </c>
      <c r="H27" s="17">
        <v>86548</v>
      </c>
      <c r="I27" s="16">
        <f>J27-H27</f>
        <v>85419</v>
      </c>
      <c r="J27" s="17">
        <v>171967</v>
      </c>
      <c r="K27" s="17">
        <f t="shared" si="11"/>
        <v>86548</v>
      </c>
      <c r="L27" s="17">
        <f t="shared" si="9"/>
        <v>85419</v>
      </c>
      <c r="M27" s="50">
        <f>SUM(M22:M26)</f>
        <v>171967</v>
      </c>
      <c r="N27" s="50"/>
    </row>
    <row r="28" spans="1:15" x14ac:dyDescent="0.2">
      <c r="A28" s="10" t="s">
        <v>147</v>
      </c>
      <c r="B28" s="11" t="s">
        <v>123</v>
      </c>
      <c r="C28" s="12">
        <v>401</v>
      </c>
      <c r="D28" s="12" t="s">
        <v>124</v>
      </c>
      <c r="E28" s="13">
        <v>37888</v>
      </c>
      <c r="F28" s="13">
        <f t="shared" si="10"/>
        <v>37640</v>
      </c>
      <c r="G28" s="13">
        <v>75528</v>
      </c>
      <c r="H28" s="14"/>
      <c r="I28" s="14"/>
      <c r="J28" s="14"/>
      <c r="K28" s="14">
        <f>E28/E$35*H$35</f>
        <v>40071.003241392784</v>
      </c>
      <c r="L28" s="14">
        <f t="shared" ref="L28" si="13">F28/F$35*I$35</f>
        <v>39831.242407732512</v>
      </c>
      <c r="M28" s="14">
        <f t="shared" si="7"/>
        <v>79902.245649125296</v>
      </c>
      <c r="N28" s="4"/>
    </row>
    <row r="29" spans="1:15" x14ac:dyDescent="0.2">
      <c r="A29" s="10" t="s">
        <v>147</v>
      </c>
      <c r="B29" s="11" t="s">
        <v>123</v>
      </c>
      <c r="C29" s="12">
        <v>402</v>
      </c>
      <c r="D29" s="12" t="s">
        <v>125</v>
      </c>
      <c r="E29" s="13">
        <v>8560</v>
      </c>
      <c r="F29" s="13">
        <f t="shared" si="10"/>
        <v>11764</v>
      </c>
      <c r="G29" s="13">
        <v>20324</v>
      </c>
      <c r="H29" s="14"/>
      <c r="I29" s="14"/>
      <c r="J29" s="14"/>
      <c r="K29" s="14">
        <f t="shared" ref="K29:K35" si="14">E29/E$35*H$35</f>
        <v>9053.2038573248064</v>
      </c>
      <c r="L29" s="14">
        <f t="shared" ref="L29:L35" si="15">F29/F$35*I$35</f>
        <v>12448.850576104283</v>
      </c>
      <c r="M29" s="14">
        <f t="shared" si="7"/>
        <v>21502.05443342909</v>
      </c>
      <c r="N29" s="4"/>
    </row>
    <row r="30" spans="1:15" x14ac:dyDescent="0.2">
      <c r="A30" s="10" t="s">
        <v>147</v>
      </c>
      <c r="B30" s="11" t="s">
        <v>123</v>
      </c>
      <c r="C30" s="12">
        <v>403</v>
      </c>
      <c r="D30" s="12" t="s">
        <v>126</v>
      </c>
      <c r="E30" s="13">
        <v>19069</v>
      </c>
      <c r="F30" s="13">
        <f t="shared" si="10"/>
        <v>18071</v>
      </c>
      <c r="G30" s="13">
        <v>37140</v>
      </c>
      <c r="H30" s="14"/>
      <c r="I30" s="14"/>
      <c r="J30" s="14"/>
      <c r="K30" s="14">
        <f t="shared" si="14"/>
        <v>20167.703779827887</v>
      </c>
      <c r="L30" s="14">
        <f t="shared" si="15"/>
        <v>19123.017575720889</v>
      </c>
      <c r="M30" s="14">
        <f t="shared" si="7"/>
        <v>39290.721355548776</v>
      </c>
      <c r="N30" s="4"/>
    </row>
    <row r="31" spans="1:15" x14ac:dyDescent="0.2">
      <c r="A31" s="10" t="s">
        <v>147</v>
      </c>
      <c r="B31" s="11" t="s">
        <v>123</v>
      </c>
      <c r="C31" s="12">
        <v>404</v>
      </c>
      <c r="D31" s="12" t="s">
        <v>127</v>
      </c>
      <c r="E31" s="13">
        <v>14607</v>
      </c>
      <c r="F31" s="13">
        <f t="shared" si="10"/>
        <v>14750</v>
      </c>
      <c r="G31" s="13">
        <v>29357</v>
      </c>
      <c r="H31" s="14"/>
      <c r="I31" s="14"/>
      <c r="J31" s="14"/>
      <c r="K31" s="14">
        <f t="shared" si="14"/>
        <v>15448.615507470029</v>
      </c>
      <c r="L31" s="14">
        <f t="shared" si="15"/>
        <v>15608.682930766592</v>
      </c>
      <c r="M31" s="14">
        <f t="shared" si="7"/>
        <v>31057.298438236619</v>
      </c>
      <c r="N31" s="4"/>
    </row>
    <row r="32" spans="1:15" x14ac:dyDescent="0.2">
      <c r="A32" s="10" t="s">
        <v>147</v>
      </c>
      <c r="B32" s="11" t="s">
        <v>123</v>
      </c>
      <c r="C32" s="12">
        <v>405</v>
      </c>
      <c r="D32" s="12" t="s">
        <v>128</v>
      </c>
      <c r="E32" s="13">
        <v>18338</v>
      </c>
      <c r="F32" s="13">
        <f t="shared" si="10"/>
        <v>18915</v>
      </c>
      <c r="G32" s="13">
        <v>37253</v>
      </c>
      <c r="H32" s="14"/>
      <c r="I32" s="14"/>
      <c r="J32" s="14"/>
      <c r="K32" s="14">
        <f t="shared" si="14"/>
        <v>19394.585553226905</v>
      </c>
      <c r="L32" s="14">
        <f t="shared" si="15"/>
        <v>20016.151704098309</v>
      </c>
      <c r="M32" s="14">
        <f t="shared" si="7"/>
        <v>39410.737257325214</v>
      </c>
      <c r="N32" s="4"/>
    </row>
    <row r="33" spans="1:14" x14ac:dyDescent="0.2">
      <c r="A33" s="10" t="s">
        <v>147</v>
      </c>
      <c r="B33" s="11" t="s">
        <v>123</v>
      </c>
      <c r="C33" s="12">
        <v>406</v>
      </c>
      <c r="D33" s="12" t="s">
        <v>129</v>
      </c>
      <c r="E33" s="13">
        <v>35213</v>
      </c>
      <c r="F33" s="13">
        <f t="shared" si="10"/>
        <v>32868</v>
      </c>
      <c r="G33" s="13">
        <v>68081</v>
      </c>
      <c r="H33" s="14"/>
      <c r="I33" s="14"/>
      <c r="J33" s="14"/>
      <c r="K33" s="14">
        <f t="shared" si="14"/>
        <v>37241.877035978781</v>
      </c>
      <c r="L33" s="14">
        <f t="shared" si="15"/>
        <v>34781.436648707553</v>
      </c>
      <c r="M33" s="14">
        <f t="shared" si="7"/>
        <v>72023.313684686334</v>
      </c>
      <c r="N33" s="4"/>
    </row>
    <row r="34" spans="1:14" x14ac:dyDescent="0.2">
      <c r="A34" s="10" t="s">
        <v>147</v>
      </c>
      <c r="B34" s="11" t="s">
        <v>123</v>
      </c>
      <c r="C34" s="12">
        <v>407</v>
      </c>
      <c r="D34" s="12" t="s">
        <v>130</v>
      </c>
      <c r="E34" s="13">
        <v>14718</v>
      </c>
      <c r="F34" s="13">
        <f t="shared" si="10"/>
        <v>14663</v>
      </c>
      <c r="G34" s="13">
        <v>29381</v>
      </c>
      <c r="H34" s="14"/>
      <c r="I34" s="14"/>
      <c r="J34" s="14"/>
      <c r="K34" s="14">
        <f t="shared" si="14"/>
        <v>15566.011024778798</v>
      </c>
      <c r="L34" s="14">
        <f t="shared" si="15"/>
        <v>15516.618156869867</v>
      </c>
      <c r="M34" s="14">
        <f t="shared" si="7"/>
        <v>31082.629181648663</v>
      </c>
      <c r="N34" s="4"/>
    </row>
    <row r="35" spans="1:14" ht="15" x14ac:dyDescent="0.25">
      <c r="A35" s="10"/>
      <c r="B35" s="15" t="s">
        <v>185</v>
      </c>
      <c r="C35" s="12"/>
      <c r="D35" s="9" t="s">
        <v>185</v>
      </c>
      <c r="E35" s="16">
        <f>SUM(E28:E34)</f>
        <v>148393</v>
      </c>
      <c r="F35" s="16">
        <f t="shared" ref="F35:G35" si="16">SUM(F28:F34)</f>
        <v>148671</v>
      </c>
      <c r="G35" s="16">
        <f t="shared" si="16"/>
        <v>297064</v>
      </c>
      <c r="H35" s="17">
        <v>156943</v>
      </c>
      <c r="I35" s="16">
        <f>J35-H35</f>
        <v>157326</v>
      </c>
      <c r="J35" s="17">
        <v>314269</v>
      </c>
      <c r="K35" s="17">
        <f t="shared" si="14"/>
        <v>156943</v>
      </c>
      <c r="L35" s="17">
        <f t="shared" si="15"/>
        <v>157326</v>
      </c>
      <c r="M35" s="50">
        <f>SUM(M28:M34)</f>
        <v>314269</v>
      </c>
      <c r="N35" s="50"/>
    </row>
    <row r="36" spans="1:14" x14ac:dyDescent="0.2">
      <c r="A36" s="10" t="s">
        <v>148</v>
      </c>
      <c r="B36" s="11" t="s">
        <v>131</v>
      </c>
      <c r="C36" s="12">
        <v>501</v>
      </c>
      <c r="D36" s="12" t="s">
        <v>0</v>
      </c>
      <c r="E36" s="20">
        <v>33694</v>
      </c>
      <c r="F36" s="13">
        <f>G36-E36</f>
        <v>32812</v>
      </c>
      <c r="G36" s="20">
        <v>66506</v>
      </c>
      <c r="H36" s="14"/>
      <c r="I36" s="14"/>
      <c r="J36" s="14"/>
      <c r="K36" s="14">
        <f>E36/E$41*H$41</f>
        <v>34787.528566525027</v>
      </c>
      <c r="L36" s="14">
        <f t="shared" ref="L36" si="17">F36/F$41*I$41</f>
        <v>34189.300640324844</v>
      </c>
      <c r="M36" s="14">
        <f t="shared" si="7"/>
        <v>68976.82920684987</v>
      </c>
      <c r="N36" s="4"/>
    </row>
    <row r="37" spans="1:14" x14ac:dyDescent="0.2">
      <c r="A37" s="10" t="s">
        <v>148</v>
      </c>
      <c r="B37" s="11" t="s">
        <v>131</v>
      </c>
      <c r="C37" s="12">
        <v>502</v>
      </c>
      <c r="D37" s="12" t="s">
        <v>1</v>
      </c>
      <c r="E37" s="20">
        <v>13961</v>
      </c>
      <c r="F37" s="13">
        <f t="shared" ref="F37:F53" si="18">G37-E37</f>
        <v>13711</v>
      </c>
      <c r="G37" s="20">
        <v>27672</v>
      </c>
      <c r="H37" s="14"/>
      <c r="I37" s="14"/>
      <c r="J37" s="14"/>
      <c r="K37" s="14">
        <f t="shared" ref="K37:K41" si="19">E37/E$41*H$41</f>
        <v>14414.100027223123</v>
      </c>
      <c r="L37" s="14">
        <f t="shared" ref="L37:L41" si="20">F37/F$41*I$41</f>
        <v>14286.526303775874</v>
      </c>
      <c r="M37" s="14">
        <f t="shared" si="7"/>
        <v>28700.626330998995</v>
      </c>
      <c r="N37" s="4"/>
    </row>
    <row r="38" spans="1:14" x14ac:dyDescent="0.2">
      <c r="A38" s="10" t="s">
        <v>148</v>
      </c>
      <c r="B38" s="11" t="s">
        <v>131</v>
      </c>
      <c r="C38" s="12">
        <v>503</v>
      </c>
      <c r="D38" s="12" t="s">
        <v>2</v>
      </c>
      <c r="E38" s="20">
        <v>6292</v>
      </c>
      <c r="F38" s="13">
        <f t="shared" si="18"/>
        <v>6476</v>
      </c>
      <c r="G38" s="20">
        <v>12768</v>
      </c>
      <c r="H38" s="14"/>
      <c r="I38" s="14"/>
      <c r="J38" s="14"/>
      <c r="K38" s="14">
        <f t="shared" si="19"/>
        <v>6496.2049546084017</v>
      </c>
      <c r="L38" s="14">
        <f t="shared" si="20"/>
        <v>6747.8334434579938</v>
      </c>
      <c r="M38" s="14">
        <f t="shared" si="7"/>
        <v>13244.038398066396</v>
      </c>
      <c r="N38" s="4"/>
    </row>
    <row r="39" spans="1:14" x14ac:dyDescent="0.2">
      <c r="A39" s="10" t="s">
        <v>148</v>
      </c>
      <c r="B39" s="11" t="s">
        <v>131</v>
      </c>
      <c r="C39" s="12">
        <v>504</v>
      </c>
      <c r="D39" s="12" t="s">
        <v>3</v>
      </c>
      <c r="E39" s="20">
        <v>21121</v>
      </c>
      <c r="F39" s="13">
        <f t="shared" si="18"/>
        <v>20370</v>
      </c>
      <c r="G39" s="20">
        <v>41491</v>
      </c>
      <c r="H39" s="14"/>
      <c r="I39" s="14"/>
      <c r="J39" s="14"/>
      <c r="K39" s="14">
        <f t="shared" si="19"/>
        <v>21806.47565897712</v>
      </c>
      <c r="L39" s="14">
        <f t="shared" si="20"/>
        <v>21225.041266713921</v>
      </c>
      <c r="M39" s="14">
        <f t="shared" si="7"/>
        <v>43031.516925691045</v>
      </c>
      <c r="N39" s="4"/>
    </row>
    <row r="40" spans="1:14" x14ac:dyDescent="0.2">
      <c r="A40" s="10" t="s">
        <v>148</v>
      </c>
      <c r="B40" s="11" t="s">
        <v>131</v>
      </c>
      <c r="C40" s="12">
        <v>505</v>
      </c>
      <c r="D40" s="12" t="s">
        <v>4</v>
      </c>
      <c r="E40" s="20">
        <v>9419</v>
      </c>
      <c r="F40" s="13">
        <f t="shared" si="18"/>
        <v>9870</v>
      </c>
      <c r="G40" s="20">
        <v>19289</v>
      </c>
      <c r="H40" s="14"/>
      <c r="I40" s="14"/>
      <c r="J40" s="14"/>
      <c r="K40" s="14">
        <f t="shared" si="19"/>
        <v>9724.690792666328</v>
      </c>
      <c r="L40" s="14">
        <f t="shared" si="20"/>
        <v>10284.298345727362</v>
      </c>
      <c r="M40" s="14">
        <f t="shared" si="7"/>
        <v>20008.989138393692</v>
      </c>
      <c r="N40" s="4"/>
    </row>
    <row r="41" spans="1:14" ht="15" x14ac:dyDescent="0.25">
      <c r="A41" s="8"/>
      <c r="B41" s="15" t="s">
        <v>185</v>
      </c>
      <c r="C41" s="9"/>
      <c r="D41" s="9" t="s">
        <v>185</v>
      </c>
      <c r="E41" s="21">
        <f>SUM(E36:E40)</f>
        <v>84487</v>
      </c>
      <c r="F41" s="21">
        <f t="shared" ref="F41:G41" si="21">SUM(F36:F40)</f>
        <v>83239</v>
      </c>
      <c r="G41" s="21">
        <f t="shared" si="21"/>
        <v>167726</v>
      </c>
      <c r="H41" s="17">
        <v>87229</v>
      </c>
      <c r="I41" s="16">
        <f>J41-H41</f>
        <v>86733</v>
      </c>
      <c r="J41" s="17">
        <v>173962</v>
      </c>
      <c r="K41" s="17">
        <f t="shared" si="19"/>
        <v>87229</v>
      </c>
      <c r="L41" s="17">
        <f t="shared" si="20"/>
        <v>86733</v>
      </c>
      <c r="M41" s="50">
        <f>SUM(M36:M40)</f>
        <v>173962</v>
      </c>
      <c r="N41" s="50"/>
    </row>
    <row r="42" spans="1:14" x14ac:dyDescent="0.2">
      <c r="A42" s="10" t="s">
        <v>149</v>
      </c>
      <c r="B42" s="11" t="s">
        <v>132</v>
      </c>
      <c r="C42" s="12">
        <v>601</v>
      </c>
      <c r="D42" s="12" t="s">
        <v>133</v>
      </c>
      <c r="E42" s="22">
        <v>41228</v>
      </c>
      <c r="F42" s="13">
        <f t="shared" si="18"/>
        <v>40766</v>
      </c>
      <c r="G42" s="22">
        <v>81994</v>
      </c>
      <c r="H42" s="14"/>
      <c r="I42" s="14"/>
      <c r="J42" s="14"/>
      <c r="K42" s="14">
        <f>E42/E$54*H$54</f>
        <v>45260.995195320662</v>
      </c>
      <c r="L42" s="14">
        <f t="shared" ref="L42" si="22">F42/F$54*I$54</f>
        <v>44403.711545496328</v>
      </c>
      <c r="M42" s="14">
        <f t="shared" si="7"/>
        <v>89664.706740816997</v>
      </c>
      <c r="N42" s="4"/>
    </row>
    <row r="43" spans="1:14" x14ac:dyDescent="0.2">
      <c r="A43" s="10" t="s">
        <v>149</v>
      </c>
      <c r="B43" s="11" t="s">
        <v>132</v>
      </c>
      <c r="C43" s="12">
        <v>602</v>
      </c>
      <c r="D43" s="12" t="s">
        <v>134</v>
      </c>
      <c r="E43" s="22">
        <v>16736</v>
      </c>
      <c r="F43" s="13">
        <f t="shared" si="18"/>
        <v>16891</v>
      </c>
      <c r="G43" s="22">
        <v>33627</v>
      </c>
      <c r="H43" s="14"/>
      <c r="I43" s="14"/>
      <c r="J43" s="14"/>
      <c r="K43" s="14">
        <f t="shared" ref="K43:K54" si="23">E43/E$54*H$54</f>
        <v>18373.144843040813</v>
      </c>
      <c r="L43" s="14">
        <f t="shared" ref="L43:L54" si="24">F43/F$54*I$54</f>
        <v>18398.250790241338</v>
      </c>
      <c r="M43" s="14">
        <f t="shared" si="7"/>
        <v>36771.395633282154</v>
      </c>
      <c r="N43" s="4"/>
    </row>
    <row r="44" spans="1:14" x14ac:dyDescent="0.2">
      <c r="A44" s="10" t="s">
        <v>149</v>
      </c>
      <c r="B44" s="11" t="s">
        <v>132</v>
      </c>
      <c r="C44" s="12">
        <v>603</v>
      </c>
      <c r="D44" s="12" t="s">
        <v>135</v>
      </c>
      <c r="E44" s="22">
        <v>14360</v>
      </c>
      <c r="F44" s="13">
        <f t="shared" si="18"/>
        <v>14555</v>
      </c>
      <c r="G44" s="22">
        <v>28915</v>
      </c>
      <c r="H44" s="14"/>
      <c r="I44" s="14"/>
      <c r="J44" s="14"/>
      <c r="K44" s="14">
        <f t="shared" si="23"/>
        <v>15764.720360066087</v>
      </c>
      <c r="L44" s="14">
        <f t="shared" si="24"/>
        <v>15853.80026357011</v>
      </c>
      <c r="M44" s="14">
        <f t="shared" si="7"/>
        <v>31618.520623636199</v>
      </c>
      <c r="N44" s="4"/>
    </row>
    <row r="45" spans="1:14" x14ac:dyDescent="0.2">
      <c r="A45" s="10" t="s">
        <v>149</v>
      </c>
      <c r="B45" s="11" t="s">
        <v>132</v>
      </c>
      <c r="C45" s="12">
        <v>604</v>
      </c>
      <c r="D45" s="12" t="s">
        <v>136</v>
      </c>
      <c r="E45" s="22">
        <v>13388</v>
      </c>
      <c r="F45" s="13">
        <f t="shared" si="18"/>
        <v>13404</v>
      </c>
      <c r="G45" s="22">
        <v>26792</v>
      </c>
      <c r="H45" s="14"/>
      <c r="I45" s="14"/>
      <c r="J45" s="14"/>
      <c r="K45" s="14">
        <f t="shared" si="23"/>
        <v>14697.637617030974</v>
      </c>
      <c r="L45" s="14">
        <f t="shared" si="24"/>
        <v>14600.091977526194</v>
      </c>
      <c r="M45" s="14">
        <f t="shared" si="7"/>
        <v>29297.729594557168</v>
      </c>
      <c r="N45" s="4"/>
    </row>
    <row r="46" spans="1:14" x14ac:dyDescent="0.2">
      <c r="A46" s="10" t="s">
        <v>149</v>
      </c>
      <c r="B46" s="11" t="s">
        <v>132</v>
      </c>
      <c r="C46" s="12">
        <v>605</v>
      </c>
      <c r="D46" s="12" t="s">
        <v>137</v>
      </c>
      <c r="E46" s="22">
        <v>32434</v>
      </c>
      <c r="F46" s="13">
        <f t="shared" si="18"/>
        <v>32756</v>
      </c>
      <c r="G46" s="22">
        <v>65190</v>
      </c>
      <c r="H46" s="14"/>
      <c r="I46" s="14"/>
      <c r="J46" s="14"/>
      <c r="K46" s="14">
        <f t="shared" si="23"/>
        <v>35606.750707408319</v>
      </c>
      <c r="L46" s="14">
        <f t="shared" si="24"/>
        <v>35678.947539230678</v>
      </c>
      <c r="M46" s="14">
        <f t="shared" si="7"/>
        <v>71285.698246638989</v>
      </c>
      <c r="N46" s="4"/>
    </row>
    <row r="47" spans="1:14" x14ac:dyDescent="0.2">
      <c r="A47" s="10" t="s">
        <v>149</v>
      </c>
      <c r="B47" s="11" t="s">
        <v>132</v>
      </c>
      <c r="C47" s="12">
        <v>606</v>
      </c>
      <c r="D47" s="12" t="s">
        <v>138</v>
      </c>
      <c r="E47" s="22">
        <v>15277</v>
      </c>
      <c r="F47" s="13">
        <f t="shared" si="18"/>
        <v>15595</v>
      </c>
      <c r="G47" s="22">
        <v>30872</v>
      </c>
      <c r="H47" s="14"/>
      <c r="I47" s="14"/>
      <c r="J47" s="14"/>
      <c r="K47" s="14">
        <f t="shared" si="23"/>
        <v>16771.422906736047</v>
      </c>
      <c r="L47" s="14">
        <f t="shared" si="24"/>
        <v>16986.603580238811</v>
      </c>
      <c r="M47" s="14">
        <f t="shared" si="7"/>
        <v>33758.026486974857</v>
      </c>
      <c r="N47" s="4"/>
    </row>
    <row r="48" spans="1:14" x14ac:dyDescent="0.2">
      <c r="A48" s="10" t="s">
        <v>149</v>
      </c>
      <c r="B48" s="11" t="s">
        <v>132</v>
      </c>
      <c r="C48" s="12">
        <v>607</v>
      </c>
      <c r="D48" s="12" t="s">
        <v>139</v>
      </c>
      <c r="E48" s="22">
        <v>11211</v>
      </c>
      <c r="F48" s="13">
        <f t="shared" si="18"/>
        <v>11377</v>
      </c>
      <c r="G48" s="22">
        <v>22588</v>
      </c>
      <c r="H48" s="14"/>
      <c r="I48" s="14"/>
      <c r="J48" s="14"/>
      <c r="K48" s="14">
        <f t="shared" si="23"/>
        <v>12307.679662722905</v>
      </c>
      <c r="L48" s="14">
        <f t="shared" si="24"/>
        <v>12392.214743980565</v>
      </c>
      <c r="M48" s="14">
        <f t="shared" si="7"/>
        <v>24699.894406703468</v>
      </c>
      <c r="N48" s="4"/>
    </row>
    <row r="49" spans="1:14" x14ac:dyDescent="0.2">
      <c r="A49" s="10" t="s">
        <v>149</v>
      </c>
      <c r="B49" s="11" t="s">
        <v>132</v>
      </c>
      <c r="C49" s="12">
        <v>608</v>
      </c>
      <c r="D49" s="12" t="s">
        <v>140</v>
      </c>
      <c r="E49" s="22">
        <v>16238</v>
      </c>
      <c r="F49" s="13">
        <f t="shared" si="18"/>
        <v>16958</v>
      </c>
      <c r="G49" s="22">
        <v>33196</v>
      </c>
      <c r="H49" s="14"/>
      <c r="I49" s="14"/>
      <c r="J49" s="14"/>
      <c r="K49" s="14">
        <f t="shared" si="23"/>
        <v>17826.429610498129</v>
      </c>
      <c r="L49" s="14">
        <f t="shared" si="24"/>
        <v>18471.229465449804</v>
      </c>
      <c r="M49" s="14">
        <f t="shared" si="7"/>
        <v>36297.65907594793</v>
      </c>
      <c r="N49" s="4"/>
    </row>
    <row r="50" spans="1:14" x14ac:dyDescent="0.2">
      <c r="A50" s="10" t="s">
        <v>149</v>
      </c>
      <c r="B50" s="11" t="s">
        <v>132</v>
      </c>
      <c r="C50" s="12">
        <v>609</v>
      </c>
      <c r="D50" s="12" t="s">
        <v>141</v>
      </c>
      <c r="E50" s="22">
        <v>15126</v>
      </c>
      <c r="F50" s="13">
        <f t="shared" si="18"/>
        <v>15298</v>
      </c>
      <c r="G50" s="22">
        <v>30424</v>
      </c>
      <c r="H50" s="14"/>
      <c r="I50" s="14"/>
      <c r="J50" s="14"/>
      <c r="K50" s="14">
        <f t="shared" si="23"/>
        <v>16605.651822169893</v>
      </c>
      <c r="L50" s="14">
        <f t="shared" si="24"/>
        <v>16663.101094613226</v>
      </c>
      <c r="M50" s="14">
        <f t="shared" si="7"/>
        <v>33268.752916783124</v>
      </c>
      <c r="N50" s="4"/>
    </row>
    <row r="51" spans="1:14" x14ac:dyDescent="0.2">
      <c r="A51" s="10" t="s">
        <v>149</v>
      </c>
      <c r="B51" s="11" t="s">
        <v>132</v>
      </c>
      <c r="C51" s="12">
        <v>610</v>
      </c>
      <c r="D51" s="12" t="s">
        <v>142</v>
      </c>
      <c r="E51" s="22">
        <v>14578</v>
      </c>
      <c r="F51" s="13">
        <f t="shared" si="18"/>
        <v>14992</v>
      </c>
      <c r="G51" s="22">
        <v>29570</v>
      </c>
      <c r="H51" s="14"/>
      <c r="I51" s="14"/>
      <c r="J51" s="14"/>
      <c r="K51" s="14">
        <f t="shared" si="23"/>
        <v>16004.045502022522</v>
      </c>
      <c r="L51" s="14">
        <f t="shared" si="24"/>
        <v>16329.795503362628</v>
      </c>
      <c r="M51" s="14">
        <f t="shared" si="7"/>
        <v>32333.841005385148</v>
      </c>
      <c r="N51" s="4"/>
    </row>
    <row r="52" spans="1:14" x14ac:dyDescent="0.2">
      <c r="A52" s="10" t="s">
        <v>149</v>
      </c>
      <c r="B52" s="11" t="s">
        <v>132</v>
      </c>
      <c r="C52" s="12">
        <v>611</v>
      </c>
      <c r="D52" s="12" t="s">
        <v>143</v>
      </c>
      <c r="E52" s="22">
        <v>10940</v>
      </c>
      <c r="F52" s="13">
        <f t="shared" si="18"/>
        <v>11119</v>
      </c>
      <c r="G52" s="22">
        <v>22059</v>
      </c>
      <c r="H52" s="14"/>
      <c r="I52" s="14"/>
      <c r="J52" s="14"/>
      <c r="K52" s="14">
        <f t="shared" si="23"/>
        <v>12010.169967905502</v>
      </c>
      <c r="L52" s="14">
        <f t="shared" si="24"/>
        <v>12111.192382730062</v>
      </c>
      <c r="M52" s="14">
        <f t="shared" si="7"/>
        <v>24121.362350635565</v>
      </c>
      <c r="N52" s="4"/>
    </row>
    <row r="53" spans="1:14" x14ac:dyDescent="0.2">
      <c r="A53" s="10" t="s">
        <v>149</v>
      </c>
      <c r="B53" s="11" t="s">
        <v>132</v>
      </c>
      <c r="C53" s="12">
        <v>612</v>
      </c>
      <c r="D53" s="12" t="s">
        <v>144</v>
      </c>
      <c r="E53" s="22">
        <v>9112</v>
      </c>
      <c r="F53" s="13">
        <f t="shared" si="18"/>
        <v>9515</v>
      </c>
      <c r="G53" s="22">
        <v>18627</v>
      </c>
      <c r="H53" s="14"/>
      <c r="I53" s="14"/>
      <c r="J53" s="14"/>
      <c r="K53" s="14">
        <f t="shared" si="23"/>
        <v>10003.351805078148</v>
      </c>
      <c r="L53" s="14">
        <f t="shared" si="24"/>
        <v>10364.061113560259</v>
      </c>
      <c r="M53" s="14">
        <f t="shared" si="7"/>
        <v>20367.412918638409</v>
      </c>
      <c r="N53" s="4"/>
    </row>
    <row r="54" spans="1:14" ht="15" x14ac:dyDescent="0.25">
      <c r="A54" s="10"/>
      <c r="B54" s="15" t="s">
        <v>185</v>
      </c>
      <c r="C54" s="12"/>
      <c r="D54" s="9" t="s">
        <v>185</v>
      </c>
      <c r="E54" s="21">
        <f>SUM(E42:E53)</f>
        <v>210628</v>
      </c>
      <c r="F54" s="21">
        <f t="shared" ref="F54:G54" si="25">SUM(F42:F53)</f>
        <v>213226</v>
      </c>
      <c r="G54" s="21">
        <f t="shared" si="25"/>
        <v>423854</v>
      </c>
      <c r="H54" s="17">
        <v>231232</v>
      </c>
      <c r="I54" s="16">
        <f>J54-H54</f>
        <v>232253</v>
      </c>
      <c r="J54" s="17">
        <v>463485</v>
      </c>
      <c r="K54" s="17">
        <f t="shared" si="23"/>
        <v>231232</v>
      </c>
      <c r="L54" s="17">
        <f t="shared" si="24"/>
        <v>232253</v>
      </c>
      <c r="M54" s="50">
        <f>SUM(M42:M53)</f>
        <v>463485.00000000012</v>
      </c>
      <c r="N54" s="50"/>
    </row>
    <row r="55" spans="1:14" x14ac:dyDescent="0.2">
      <c r="A55" s="10" t="s">
        <v>168</v>
      </c>
      <c r="B55" s="11" t="s">
        <v>169</v>
      </c>
      <c r="C55" s="12">
        <v>701</v>
      </c>
      <c r="D55" s="12" t="s">
        <v>6</v>
      </c>
      <c r="E55" s="23">
        <v>27655</v>
      </c>
      <c r="F55" s="13">
        <f>G55-E55</f>
        <v>28771</v>
      </c>
      <c r="G55" s="23">
        <v>56426</v>
      </c>
      <c r="H55" s="14"/>
      <c r="I55" s="14"/>
      <c r="J55" s="14"/>
      <c r="K55" s="14">
        <f>E55/E$64*H$64</f>
        <v>32018.256223521585</v>
      </c>
      <c r="L55" s="14">
        <f t="shared" ref="L55" si="26">F55/F$64*I$64</f>
        <v>32867.036856670013</v>
      </c>
      <c r="M55" s="14">
        <f t="shared" si="7"/>
        <v>64885.293080191594</v>
      </c>
      <c r="N55" s="4"/>
    </row>
    <row r="56" spans="1:14" x14ac:dyDescent="0.2">
      <c r="A56" s="10" t="s">
        <v>168</v>
      </c>
      <c r="B56" s="11" t="s">
        <v>169</v>
      </c>
      <c r="C56" s="12">
        <v>702</v>
      </c>
      <c r="D56" s="12" t="s">
        <v>7</v>
      </c>
      <c r="E56" s="23">
        <v>12889</v>
      </c>
      <c r="F56" s="13">
        <f t="shared" ref="F56:F63" si="27">G56-E56</f>
        <v>13589</v>
      </c>
      <c r="G56" s="23">
        <v>26478</v>
      </c>
      <c r="H56" s="14"/>
      <c r="I56" s="14"/>
      <c r="J56" s="14"/>
      <c r="K56" s="14">
        <f t="shared" ref="K56:K64" si="28">E56/E$64*H$64</f>
        <v>14922.556661181332</v>
      </c>
      <c r="L56" s="14">
        <f t="shared" ref="L56:L64" si="29">F56/F$64*I$64</f>
        <v>15523.623226349058</v>
      </c>
      <c r="M56" s="14">
        <f t="shared" si="7"/>
        <v>30446.17988753039</v>
      </c>
      <c r="N56" s="4"/>
    </row>
    <row r="57" spans="1:14" x14ac:dyDescent="0.2">
      <c r="A57" s="10" t="s">
        <v>168</v>
      </c>
      <c r="B57" s="11" t="s">
        <v>169</v>
      </c>
      <c r="C57" s="12">
        <v>703</v>
      </c>
      <c r="D57" s="12" t="s">
        <v>8</v>
      </c>
      <c r="E57" s="23">
        <v>13632</v>
      </c>
      <c r="F57" s="13">
        <f t="shared" si="27"/>
        <v>13598</v>
      </c>
      <c r="G57" s="23">
        <v>27230</v>
      </c>
      <c r="H57" s="14"/>
      <c r="I57" s="14"/>
      <c r="J57" s="14"/>
      <c r="K57" s="14">
        <f t="shared" si="28"/>
        <v>15782.783179860649</v>
      </c>
      <c r="L57" s="14">
        <f t="shared" si="29"/>
        <v>15533.904528066416</v>
      </c>
      <c r="M57" s="14">
        <f t="shared" si="7"/>
        <v>31316.687707927063</v>
      </c>
      <c r="N57" s="4"/>
    </row>
    <row r="58" spans="1:14" x14ac:dyDescent="0.2">
      <c r="A58" s="10" t="s">
        <v>168</v>
      </c>
      <c r="B58" s="11" t="s">
        <v>169</v>
      </c>
      <c r="C58" s="12">
        <v>704</v>
      </c>
      <c r="D58" s="12" t="s">
        <v>9</v>
      </c>
      <c r="E58" s="23">
        <v>16281</v>
      </c>
      <c r="F58" s="13">
        <f t="shared" si="27"/>
        <v>16820</v>
      </c>
      <c r="G58" s="23">
        <v>33101</v>
      </c>
      <c r="H58" s="14"/>
      <c r="I58" s="14"/>
      <c r="J58" s="14"/>
      <c r="K58" s="14">
        <f t="shared" si="28"/>
        <v>18849.728062742899</v>
      </c>
      <c r="L58" s="14">
        <f t="shared" si="29"/>
        <v>19214.610542879622</v>
      </c>
      <c r="M58" s="14">
        <f t="shared" si="7"/>
        <v>38064.338605622521</v>
      </c>
      <c r="N58" s="4"/>
    </row>
    <row r="59" spans="1:14" x14ac:dyDescent="0.2">
      <c r="A59" s="10" t="s">
        <v>168</v>
      </c>
      <c r="B59" s="11" t="s">
        <v>169</v>
      </c>
      <c r="C59" s="12">
        <v>705</v>
      </c>
      <c r="D59" s="12" t="s">
        <v>10</v>
      </c>
      <c r="E59" s="23">
        <v>15674</v>
      </c>
      <c r="F59" s="13">
        <f t="shared" si="27"/>
        <v>16207</v>
      </c>
      <c r="G59" s="23">
        <v>31881</v>
      </c>
      <c r="H59" s="14"/>
      <c r="I59" s="14"/>
      <c r="J59" s="14"/>
      <c r="K59" s="14">
        <f t="shared" si="28"/>
        <v>18146.958887994118</v>
      </c>
      <c r="L59" s="14">
        <f t="shared" si="29"/>
        <v>18514.339659241978</v>
      </c>
      <c r="M59" s="14">
        <f t="shared" si="7"/>
        <v>36661.298547236096</v>
      </c>
      <c r="N59" s="4"/>
    </row>
    <row r="60" spans="1:14" x14ac:dyDescent="0.2">
      <c r="A60" s="10" t="s">
        <v>168</v>
      </c>
      <c r="B60" s="11" t="s">
        <v>169</v>
      </c>
      <c r="C60" s="12">
        <v>706</v>
      </c>
      <c r="D60" s="12" t="s">
        <v>11</v>
      </c>
      <c r="E60" s="23">
        <v>17937</v>
      </c>
      <c r="F60" s="13">
        <f t="shared" si="27"/>
        <v>18286</v>
      </c>
      <c r="G60" s="23">
        <v>36223</v>
      </c>
      <c r="H60" s="14"/>
      <c r="I60" s="14"/>
      <c r="J60" s="14"/>
      <c r="K60" s="14">
        <f t="shared" si="28"/>
        <v>20767.002780014704</v>
      </c>
      <c r="L60" s="14">
        <f t="shared" si="29"/>
        <v>20889.320355951055</v>
      </c>
      <c r="M60" s="14">
        <f t="shared" si="7"/>
        <v>41656.323135965758</v>
      </c>
      <c r="N60" s="4"/>
    </row>
    <row r="61" spans="1:14" x14ac:dyDescent="0.2">
      <c r="A61" s="10" t="s">
        <v>168</v>
      </c>
      <c r="B61" s="11" t="s">
        <v>169</v>
      </c>
      <c r="C61" s="12">
        <v>707</v>
      </c>
      <c r="D61" s="12" t="s">
        <v>12</v>
      </c>
      <c r="E61" s="23">
        <v>12875</v>
      </c>
      <c r="F61" s="13">
        <f t="shared" si="27"/>
        <v>13365</v>
      </c>
      <c r="G61" s="23">
        <v>26240</v>
      </c>
      <c r="H61" s="14"/>
      <c r="I61" s="14"/>
      <c r="J61" s="14"/>
      <c r="K61" s="14">
        <f t="shared" si="28"/>
        <v>14906.347816953186</v>
      </c>
      <c r="L61" s="14">
        <f t="shared" si="29"/>
        <v>15267.733050272662</v>
      </c>
      <c r="M61" s="14">
        <f t="shared" si="7"/>
        <v>30174.08086722585</v>
      </c>
      <c r="N61" s="4"/>
    </row>
    <row r="62" spans="1:14" x14ac:dyDescent="0.2">
      <c r="A62" s="10" t="s">
        <v>168</v>
      </c>
      <c r="B62" s="11" t="s">
        <v>169</v>
      </c>
      <c r="C62" s="12">
        <v>708</v>
      </c>
      <c r="D62" s="12" t="s">
        <v>13</v>
      </c>
      <c r="E62" s="23">
        <v>13182</v>
      </c>
      <c r="F62" s="13">
        <f t="shared" si="27"/>
        <v>13824</v>
      </c>
      <c r="G62" s="23">
        <v>27006</v>
      </c>
      <c r="H62" s="14"/>
      <c r="I62" s="14"/>
      <c r="J62" s="14"/>
      <c r="K62" s="14">
        <f t="shared" si="28"/>
        <v>15261.784615384617</v>
      </c>
      <c r="L62" s="14">
        <f t="shared" si="29"/>
        <v>15792.079437857783</v>
      </c>
      <c r="M62" s="14">
        <f t="shared" si="7"/>
        <v>31053.8640532424</v>
      </c>
      <c r="N62" s="4"/>
    </row>
    <row r="63" spans="1:14" x14ac:dyDescent="0.2">
      <c r="A63" s="10" t="s">
        <v>168</v>
      </c>
      <c r="B63" s="11" t="s">
        <v>169</v>
      </c>
      <c r="C63" s="12">
        <v>709</v>
      </c>
      <c r="D63" s="12" t="s">
        <v>14</v>
      </c>
      <c r="E63" s="23">
        <v>12680</v>
      </c>
      <c r="F63" s="13">
        <f t="shared" si="27"/>
        <v>12976</v>
      </c>
      <c r="G63" s="23">
        <v>25656</v>
      </c>
      <c r="H63" s="14"/>
      <c r="I63" s="14"/>
      <c r="J63" s="14"/>
      <c r="K63" s="14">
        <f t="shared" si="28"/>
        <v>14680.581772346906</v>
      </c>
      <c r="L63" s="14">
        <f t="shared" si="29"/>
        <v>14823.352342711414</v>
      </c>
      <c r="M63" s="14">
        <f t="shared" si="7"/>
        <v>29503.93411505832</v>
      </c>
      <c r="N63" s="4"/>
    </row>
    <row r="64" spans="1:14" ht="15" x14ac:dyDescent="0.25">
      <c r="A64" s="6"/>
      <c r="B64" s="15" t="s">
        <v>185</v>
      </c>
      <c r="C64" s="7"/>
      <c r="D64" s="9" t="s">
        <v>185</v>
      </c>
      <c r="E64" s="24">
        <f>SUM(E55:E63)</f>
        <v>142805</v>
      </c>
      <c r="F64" s="24">
        <f t="shared" ref="F64:G64" si="30">SUM(F55:F63)</f>
        <v>147436</v>
      </c>
      <c r="G64" s="24">
        <f t="shared" si="30"/>
        <v>290241</v>
      </c>
      <c r="H64" s="17">
        <v>165336</v>
      </c>
      <c r="I64" s="16">
        <f>J64-H64</f>
        <v>168426</v>
      </c>
      <c r="J64" s="17">
        <v>333762</v>
      </c>
      <c r="K64" s="17">
        <f t="shared" si="28"/>
        <v>165336</v>
      </c>
      <c r="L64" s="17">
        <f t="shared" si="29"/>
        <v>168426</v>
      </c>
      <c r="M64" s="50">
        <f>SUM(M55:M63)</f>
        <v>333762</v>
      </c>
      <c r="N64" s="50"/>
    </row>
    <row r="65" spans="1:15" x14ac:dyDescent="0.2">
      <c r="A65" s="10" t="s">
        <v>166</v>
      </c>
      <c r="B65" s="11" t="s">
        <v>167</v>
      </c>
      <c r="C65" s="12">
        <v>801</v>
      </c>
      <c r="D65" s="12" t="s">
        <v>15</v>
      </c>
      <c r="E65" s="25">
        <v>34345</v>
      </c>
      <c r="F65" s="13">
        <f>G65-E65</f>
        <v>34255</v>
      </c>
      <c r="G65" s="23">
        <v>68600</v>
      </c>
      <c r="H65" s="14"/>
      <c r="I65" s="14"/>
      <c r="J65" s="14"/>
      <c r="K65" s="14">
        <f>E65/E$76*H$76</f>
        <v>36362.707171238108</v>
      </c>
      <c r="L65" s="14">
        <f t="shared" ref="L65" si="31">F65/F$76*I$76</f>
        <v>36295.644012316719</v>
      </c>
      <c r="M65" s="14">
        <f t="shared" si="7"/>
        <v>72658.351183554827</v>
      </c>
      <c r="N65" s="4"/>
    </row>
    <row r="66" spans="1:15" x14ac:dyDescent="0.2">
      <c r="A66" s="10" t="s">
        <v>166</v>
      </c>
      <c r="B66" s="11" t="s">
        <v>167</v>
      </c>
      <c r="C66" s="12">
        <v>802</v>
      </c>
      <c r="D66" s="12" t="s">
        <v>16</v>
      </c>
      <c r="E66" s="25">
        <v>9656</v>
      </c>
      <c r="F66" s="13">
        <f t="shared" ref="F66:F75" si="32">G66-E66</f>
        <v>9750</v>
      </c>
      <c r="G66" s="13">
        <v>19406</v>
      </c>
      <c r="H66" s="14"/>
      <c r="I66" s="14"/>
      <c r="J66" s="14"/>
      <c r="K66" s="14">
        <f t="shared" ref="K66:K76" si="33">E66/E$76*H$76</f>
        <v>10223.272687304561</v>
      </c>
      <c r="L66" s="14">
        <f t="shared" ref="L66:L76" si="34">F66/F$76*I$76</f>
        <v>10330.82846650381</v>
      </c>
      <c r="M66" s="14">
        <f t="shared" si="7"/>
        <v>20554.101153808369</v>
      </c>
      <c r="N66" s="4"/>
      <c r="O66" s="4"/>
    </row>
    <row r="67" spans="1:15" x14ac:dyDescent="0.2">
      <c r="A67" s="10" t="s">
        <v>166</v>
      </c>
      <c r="B67" s="11" t="s">
        <v>167</v>
      </c>
      <c r="C67" s="12">
        <v>803</v>
      </c>
      <c r="D67" s="12" t="s">
        <v>17</v>
      </c>
      <c r="E67" s="25">
        <v>13062</v>
      </c>
      <c r="F67" s="13">
        <f t="shared" si="32"/>
        <v>13292</v>
      </c>
      <c r="G67" s="13">
        <v>26354</v>
      </c>
      <c r="H67" s="14"/>
      <c r="I67" s="14"/>
      <c r="J67" s="14"/>
      <c r="K67" s="14">
        <f t="shared" si="33"/>
        <v>13829.369080527362</v>
      </c>
      <c r="L67" s="14">
        <f t="shared" si="34"/>
        <v>14083.833023258321</v>
      </c>
      <c r="M67" s="14">
        <f t="shared" si="7"/>
        <v>27913.202103785683</v>
      </c>
      <c r="N67" s="4"/>
    </row>
    <row r="68" spans="1:15" x14ac:dyDescent="0.2">
      <c r="A68" s="10" t="s">
        <v>166</v>
      </c>
      <c r="B68" s="11" t="s">
        <v>167</v>
      </c>
      <c r="C68" s="12">
        <v>804</v>
      </c>
      <c r="D68" s="12" t="s">
        <v>18</v>
      </c>
      <c r="E68" s="25">
        <v>8460</v>
      </c>
      <c r="F68" s="13">
        <f t="shared" si="32"/>
        <v>8406</v>
      </c>
      <c r="G68" s="13">
        <v>16866</v>
      </c>
      <c r="H68" s="14"/>
      <c r="I68" s="14"/>
      <c r="J68" s="14"/>
      <c r="K68" s="14">
        <f t="shared" si="33"/>
        <v>8957.0098316690746</v>
      </c>
      <c r="L68" s="14">
        <f t="shared" si="34"/>
        <v>8906.7634963518994</v>
      </c>
      <c r="M68" s="14">
        <f t="shared" si="7"/>
        <v>17863.773328020972</v>
      </c>
      <c r="N68" s="4"/>
    </row>
    <row r="69" spans="1:15" x14ac:dyDescent="0.2">
      <c r="A69" s="10" t="s">
        <v>166</v>
      </c>
      <c r="B69" s="11" t="s">
        <v>167</v>
      </c>
      <c r="C69" s="12">
        <v>805</v>
      </c>
      <c r="D69" s="12" t="s">
        <v>19</v>
      </c>
      <c r="E69" s="25">
        <v>15252</v>
      </c>
      <c r="F69" s="13">
        <f t="shared" si="32"/>
        <v>15709</v>
      </c>
      <c r="G69" s="13">
        <v>30961</v>
      </c>
      <c r="H69" s="14"/>
      <c r="I69" s="14"/>
      <c r="J69" s="14"/>
      <c r="K69" s="14">
        <f t="shared" si="33"/>
        <v>16148.02765397361</v>
      </c>
      <c r="L69" s="14">
        <f t="shared" si="34"/>
        <v>16644.818910800856</v>
      </c>
      <c r="M69" s="14">
        <f t="shared" si="7"/>
        <v>32792.846564774467</v>
      </c>
      <c r="N69" s="4"/>
    </row>
    <row r="70" spans="1:15" x14ac:dyDescent="0.2">
      <c r="A70" s="10" t="s">
        <v>166</v>
      </c>
      <c r="B70" s="11" t="s">
        <v>167</v>
      </c>
      <c r="C70" s="12">
        <v>806</v>
      </c>
      <c r="D70" s="12" t="s">
        <v>20</v>
      </c>
      <c r="E70" s="25">
        <v>27626</v>
      </c>
      <c r="F70" s="13">
        <f t="shared" si="32"/>
        <v>28834</v>
      </c>
      <c r="G70" s="13">
        <v>56460</v>
      </c>
      <c r="H70" s="14"/>
      <c r="I70" s="14"/>
      <c r="J70" s="14"/>
      <c r="K70" s="14">
        <f t="shared" si="33"/>
        <v>29248.977968048446</v>
      </c>
      <c r="L70" s="14">
        <f t="shared" si="34"/>
        <v>30551.7033849406</v>
      </c>
      <c r="M70" s="14">
        <f t="shared" si="7"/>
        <v>59800.68135298905</v>
      </c>
      <c r="N70" s="4"/>
    </row>
    <row r="71" spans="1:15" x14ac:dyDescent="0.2">
      <c r="A71" s="10" t="s">
        <v>166</v>
      </c>
      <c r="B71" s="11" t="s">
        <v>167</v>
      </c>
      <c r="C71" s="12">
        <v>807</v>
      </c>
      <c r="D71" s="12" t="s">
        <v>21</v>
      </c>
      <c r="E71" s="25">
        <v>33252</v>
      </c>
      <c r="F71" s="13">
        <f t="shared" si="32"/>
        <v>34458</v>
      </c>
      <c r="G71" s="13">
        <v>67710</v>
      </c>
      <c r="H71" s="14"/>
      <c r="I71" s="14"/>
      <c r="J71" s="14"/>
      <c r="K71" s="14">
        <f t="shared" si="33"/>
        <v>35205.495380929089</v>
      </c>
      <c r="L71" s="14">
        <f t="shared" si="34"/>
        <v>36510.737158850083</v>
      </c>
      <c r="M71" s="14">
        <f t="shared" si="7"/>
        <v>71716.232539779172</v>
      </c>
      <c r="N71" s="4"/>
    </row>
    <row r="72" spans="1:15" x14ac:dyDescent="0.2">
      <c r="A72" s="10" t="s">
        <v>166</v>
      </c>
      <c r="B72" s="11" t="s">
        <v>167</v>
      </c>
      <c r="C72" s="12">
        <v>808</v>
      </c>
      <c r="D72" s="12" t="s">
        <v>22</v>
      </c>
      <c r="E72" s="25">
        <v>19383</v>
      </c>
      <c r="F72" s="13">
        <f t="shared" si="32"/>
        <v>20311</v>
      </c>
      <c r="G72" s="13">
        <v>39694</v>
      </c>
      <c r="H72" s="14"/>
      <c r="I72" s="14"/>
      <c r="J72" s="14"/>
      <c r="K72" s="14">
        <f t="shared" si="33"/>
        <v>20521.716497309892</v>
      </c>
      <c r="L72" s="14">
        <f t="shared" si="34"/>
        <v>21520.969946990655</v>
      </c>
      <c r="M72" s="14">
        <f t="shared" si="7"/>
        <v>42042.686444300547</v>
      </c>
      <c r="N72" s="4"/>
    </row>
    <row r="73" spans="1:15" x14ac:dyDescent="0.2">
      <c r="A73" s="10" t="s">
        <v>166</v>
      </c>
      <c r="B73" s="11" t="s">
        <v>167</v>
      </c>
      <c r="C73" s="12">
        <v>809</v>
      </c>
      <c r="D73" s="12" t="s">
        <v>23</v>
      </c>
      <c r="E73" s="25">
        <v>9079</v>
      </c>
      <c r="F73" s="13">
        <f t="shared" si="32"/>
        <v>9022</v>
      </c>
      <c r="G73" s="13">
        <v>18101</v>
      </c>
      <c r="H73" s="14"/>
      <c r="I73" s="14"/>
      <c r="J73" s="14"/>
      <c r="K73" s="14">
        <f t="shared" si="33"/>
        <v>9612.3749718349336</v>
      </c>
      <c r="L73" s="14">
        <f t="shared" si="34"/>
        <v>9559.4599410048595</v>
      </c>
      <c r="M73" s="14">
        <f t="shared" si="7"/>
        <v>19171.834912839793</v>
      </c>
      <c r="N73" s="4"/>
    </row>
    <row r="74" spans="1:15" x14ac:dyDescent="0.2">
      <c r="A74" s="10" t="s">
        <v>166</v>
      </c>
      <c r="B74" s="11" t="s">
        <v>167</v>
      </c>
      <c r="C74" s="12">
        <v>810</v>
      </c>
      <c r="D74" s="12" t="s">
        <v>24</v>
      </c>
      <c r="E74" s="25">
        <v>4489</v>
      </c>
      <c r="F74" s="13">
        <f t="shared" si="32"/>
        <v>4383</v>
      </c>
      <c r="G74" s="13">
        <v>8872</v>
      </c>
      <c r="H74" s="14"/>
      <c r="I74" s="14"/>
      <c r="J74" s="14"/>
      <c r="K74" s="14">
        <f t="shared" si="33"/>
        <v>4752.7207014612859</v>
      </c>
      <c r="L74" s="14">
        <f t="shared" si="34"/>
        <v>4644.1047352498672</v>
      </c>
      <c r="M74" s="14">
        <f t="shared" si="7"/>
        <v>9396.8254367111531</v>
      </c>
      <c r="N74" s="4"/>
    </row>
    <row r="75" spans="1:15" x14ac:dyDescent="0.2">
      <c r="A75" s="10" t="s">
        <v>166</v>
      </c>
      <c r="B75" s="11" t="s">
        <v>167</v>
      </c>
      <c r="C75" s="12">
        <v>811</v>
      </c>
      <c r="D75" s="12" t="s">
        <v>25</v>
      </c>
      <c r="E75" s="25">
        <v>7359</v>
      </c>
      <c r="F75" s="13">
        <f t="shared" si="32"/>
        <v>7019</v>
      </c>
      <c r="G75" s="13">
        <v>14378</v>
      </c>
      <c r="H75" s="14"/>
      <c r="I75" s="14"/>
      <c r="J75" s="14"/>
      <c r="K75" s="14">
        <f t="shared" si="33"/>
        <v>7791.3280557036314</v>
      </c>
      <c r="L75" s="14">
        <f t="shared" si="34"/>
        <v>7437.1369237323324</v>
      </c>
      <c r="M75" s="14">
        <f t="shared" si="7"/>
        <v>15228.464979435965</v>
      </c>
      <c r="N75" s="4"/>
    </row>
    <row r="76" spans="1:15" ht="15" x14ac:dyDescent="0.25">
      <c r="A76" s="26"/>
      <c r="B76" s="15" t="s">
        <v>185</v>
      </c>
      <c r="C76" s="27"/>
      <c r="D76" s="9" t="s">
        <v>185</v>
      </c>
      <c r="E76" s="28">
        <f>SUM(E65:E75)</f>
        <v>181963</v>
      </c>
      <c r="F76" s="28">
        <f t="shared" ref="F76:G76" si="35">SUM(F65:F75)</f>
        <v>185439</v>
      </c>
      <c r="G76" s="28">
        <f t="shared" si="35"/>
        <v>367402</v>
      </c>
      <c r="H76" s="17">
        <v>192653</v>
      </c>
      <c r="I76" s="16">
        <f>J76-H76</f>
        <v>196486</v>
      </c>
      <c r="J76" s="17">
        <v>389139</v>
      </c>
      <c r="K76" s="17">
        <f t="shared" si="33"/>
        <v>192653</v>
      </c>
      <c r="L76" s="17">
        <f t="shared" si="34"/>
        <v>196486</v>
      </c>
      <c r="M76" s="50">
        <f>SUM(M65:M75)</f>
        <v>389139</v>
      </c>
      <c r="N76" s="50"/>
    </row>
    <row r="77" spans="1:15" x14ac:dyDescent="0.2">
      <c r="A77" s="10" t="s">
        <v>164</v>
      </c>
      <c r="B77" s="11" t="s">
        <v>165</v>
      </c>
      <c r="C77" s="12">
        <v>901</v>
      </c>
      <c r="D77" s="12" t="s">
        <v>26</v>
      </c>
      <c r="E77" s="13">
        <v>36116</v>
      </c>
      <c r="F77" s="13">
        <f>G77-E77</f>
        <v>36192</v>
      </c>
      <c r="G77" s="13">
        <v>72308</v>
      </c>
      <c r="H77" s="14"/>
      <c r="I77" s="14"/>
      <c r="J77" s="14"/>
      <c r="K77" s="14">
        <f>E77/E$85*H$85</f>
        <v>39479.937274991993</v>
      </c>
      <c r="L77" s="14">
        <f t="shared" ref="L77" si="36">F77/F$85*I$85</f>
        <v>39007.962319693848</v>
      </c>
      <c r="M77" s="14">
        <f t="shared" si="7"/>
        <v>78487.899594685849</v>
      </c>
      <c r="N77" s="4"/>
    </row>
    <row r="78" spans="1:15" x14ac:dyDescent="0.2">
      <c r="A78" s="10" t="s">
        <v>164</v>
      </c>
      <c r="B78" s="11" t="s">
        <v>165</v>
      </c>
      <c r="C78" s="12">
        <v>902</v>
      </c>
      <c r="D78" s="12" t="s">
        <v>27</v>
      </c>
      <c r="E78" s="13">
        <v>24959</v>
      </c>
      <c r="F78" s="13">
        <f t="shared" ref="F78:F84" si="37">G78-E78</f>
        <v>26465</v>
      </c>
      <c r="G78" s="13">
        <v>51424</v>
      </c>
      <c r="H78" s="14"/>
      <c r="I78" s="14"/>
      <c r="J78" s="14"/>
      <c r="K78" s="14">
        <f t="shared" ref="K78:K85" si="38">E78/E$85*H$85</f>
        <v>27283.745554505625</v>
      </c>
      <c r="L78" s="14">
        <f t="shared" ref="L78:L85" si="39">F78/F$85*I$85</f>
        <v>28524.14132379249</v>
      </c>
      <c r="M78" s="14">
        <f t="shared" si="7"/>
        <v>55807.886878298115</v>
      </c>
      <c r="N78" s="4"/>
    </row>
    <row r="79" spans="1:15" x14ac:dyDescent="0.2">
      <c r="A79" s="10" t="s">
        <v>164</v>
      </c>
      <c r="B79" s="11" t="s">
        <v>165</v>
      </c>
      <c r="C79" s="12">
        <v>903</v>
      </c>
      <c r="D79" s="12" t="s">
        <v>28</v>
      </c>
      <c r="E79" s="13">
        <v>18241</v>
      </c>
      <c r="F79" s="13">
        <f t="shared" si="37"/>
        <v>19323</v>
      </c>
      <c r="G79" s="13">
        <v>37564</v>
      </c>
      <c r="H79" s="14"/>
      <c r="I79" s="14"/>
      <c r="J79" s="14"/>
      <c r="K79" s="14">
        <f t="shared" si="38"/>
        <v>19940.013728904891</v>
      </c>
      <c r="L79" s="14">
        <f t="shared" si="39"/>
        <v>20826.449378410813</v>
      </c>
      <c r="M79" s="14">
        <f t="shared" ref="M79:M145" si="40">SUM(K79:L79)</f>
        <v>40766.463107315707</v>
      </c>
      <c r="N79" s="4"/>
    </row>
    <row r="80" spans="1:15" x14ac:dyDescent="0.2">
      <c r="A80" s="10" t="s">
        <v>164</v>
      </c>
      <c r="B80" s="11" t="s">
        <v>165</v>
      </c>
      <c r="C80" s="12">
        <v>904</v>
      </c>
      <c r="D80" s="12" t="s">
        <v>29</v>
      </c>
      <c r="E80" s="13">
        <v>16473</v>
      </c>
      <c r="F80" s="13">
        <f t="shared" si="37"/>
        <v>16925</v>
      </c>
      <c r="G80" s="13">
        <v>33398</v>
      </c>
      <c r="H80" s="14"/>
      <c r="I80" s="14"/>
      <c r="J80" s="14"/>
      <c r="K80" s="14">
        <f t="shared" si="38"/>
        <v>18007.337654528274</v>
      </c>
      <c r="L80" s="14">
        <f t="shared" si="39"/>
        <v>18241.870088992549</v>
      </c>
      <c r="M80" s="14">
        <f t="shared" si="40"/>
        <v>36249.207743520819</v>
      </c>
      <c r="N80" s="4"/>
    </row>
    <row r="81" spans="1:14" x14ac:dyDescent="0.2">
      <c r="A81" s="10" t="s">
        <v>164</v>
      </c>
      <c r="B81" s="11" t="s">
        <v>165</v>
      </c>
      <c r="C81" s="12">
        <v>905</v>
      </c>
      <c r="D81" s="12" t="s">
        <v>30</v>
      </c>
      <c r="E81" s="13">
        <v>6403</v>
      </c>
      <c r="F81" s="13">
        <f t="shared" si="37"/>
        <v>6681</v>
      </c>
      <c r="G81" s="13">
        <v>13084</v>
      </c>
      <c r="H81" s="14"/>
      <c r="I81" s="14"/>
      <c r="J81" s="14"/>
      <c r="K81" s="14">
        <f t="shared" si="38"/>
        <v>6999.3919141592023</v>
      </c>
      <c r="L81" s="14">
        <f t="shared" si="39"/>
        <v>7200.8232829872513</v>
      </c>
      <c r="M81" s="14">
        <f t="shared" si="40"/>
        <v>14200.215197146454</v>
      </c>
      <c r="N81" s="4"/>
    </row>
    <row r="82" spans="1:14" x14ac:dyDescent="0.2">
      <c r="A82" s="10" t="s">
        <v>164</v>
      </c>
      <c r="B82" s="11" t="s">
        <v>165</v>
      </c>
      <c r="C82" s="12">
        <v>906</v>
      </c>
      <c r="D82" s="12" t="s">
        <v>31</v>
      </c>
      <c r="E82" s="13">
        <v>12276</v>
      </c>
      <c r="F82" s="13">
        <f t="shared" si="37"/>
        <v>12104</v>
      </c>
      <c r="G82" s="13">
        <v>24380</v>
      </c>
      <c r="H82" s="14"/>
      <c r="I82" s="14"/>
      <c r="J82" s="14"/>
      <c r="K82" s="14">
        <f t="shared" si="38"/>
        <v>13419.418263035821</v>
      </c>
      <c r="L82" s="14">
        <f t="shared" si="39"/>
        <v>13045.766354928557</v>
      </c>
      <c r="M82" s="14">
        <f t="shared" si="40"/>
        <v>26465.184617964376</v>
      </c>
      <c r="N82" s="4"/>
    </row>
    <row r="83" spans="1:14" x14ac:dyDescent="0.2">
      <c r="A83" s="10" t="s">
        <v>164</v>
      </c>
      <c r="B83" s="11" t="s">
        <v>165</v>
      </c>
      <c r="C83" s="12">
        <v>907</v>
      </c>
      <c r="D83" s="12" t="s">
        <v>32</v>
      </c>
      <c r="E83" s="13">
        <v>6322</v>
      </c>
      <c r="F83" s="13">
        <f t="shared" si="37"/>
        <v>6945</v>
      </c>
      <c r="G83" s="13">
        <v>13267</v>
      </c>
      <c r="H83" s="14"/>
      <c r="I83" s="14"/>
      <c r="J83" s="14"/>
      <c r="K83" s="14">
        <f t="shared" si="38"/>
        <v>6910.8473655028074</v>
      </c>
      <c r="L83" s="14">
        <f t="shared" si="39"/>
        <v>7485.3641221892613</v>
      </c>
      <c r="M83" s="14">
        <f t="shared" si="40"/>
        <v>14396.211487692068</v>
      </c>
      <c r="N83" s="4"/>
    </row>
    <row r="84" spans="1:14" x14ac:dyDescent="0.2">
      <c r="A84" s="10" t="s">
        <v>164</v>
      </c>
      <c r="B84" s="11" t="s">
        <v>165</v>
      </c>
      <c r="C84" s="12">
        <v>908</v>
      </c>
      <c r="D84" s="12" t="s">
        <v>33</v>
      </c>
      <c r="E84" s="13">
        <v>7261</v>
      </c>
      <c r="F84" s="13">
        <f t="shared" si="37"/>
        <v>7848</v>
      </c>
      <c r="G84" s="13">
        <v>15109</v>
      </c>
      <c r="H84" s="14"/>
      <c r="I84" s="14"/>
      <c r="J84" s="14"/>
      <c r="K84" s="14">
        <f t="shared" si="38"/>
        <v>7937.3082443713838</v>
      </c>
      <c r="L84" s="14">
        <f t="shared" si="39"/>
        <v>8458.623129005231</v>
      </c>
      <c r="M84" s="14">
        <f t="shared" si="40"/>
        <v>16395.931373376614</v>
      </c>
      <c r="N84" s="4"/>
    </row>
    <row r="85" spans="1:14" ht="15" x14ac:dyDescent="0.25">
      <c r="A85" s="6"/>
      <c r="B85" s="15" t="s">
        <v>185</v>
      </c>
      <c r="C85" s="7"/>
      <c r="D85" s="9" t="s">
        <v>185</v>
      </c>
      <c r="E85" s="16">
        <f>SUM(E77:E84)</f>
        <v>128051</v>
      </c>
      <c r="F85" s="16">
        <f t="shared" ref="F85:G85" si="41">SUM(F77:F84)</f>
        <v>132483</v>
      </c>
      <c r="G85" s="16">
        <f t="shared" si="41"/>
        <v>260534</v>
      </c>
      <c r="H85" s="17">
        <v>139978</v>
      </c>
      <c r="I85" s="16">
        <f>J85-H85</f>
        <v>142791</v>
      </c>
      <c r="J85" s="17">
        <v>282769</v>
      </c>
      <c r="K85" s="17">
        <f t="shared" si="38"/>
        <v>139978</v>
      </c>
      <c r="L85" s="17">
        <f t="shared" si="39"/>
        <v>142791</v>
      </c>
      <c r="M85" s="50">
        <f>SUM(M77:M84)</f>
        <v>282769</v>
      </c>
      <c r="N85" s="50"/>
    </row>
    <row r="86" spans="1:14" x14ac:dyDescent="0.2">
      <c r="A86" s="10" t="s">
        <v>162</v>
      </c>
      <c r="B86" s="11" t="s">
        <v>163</v>
      </c>
      <c r="C86" s="12">
        <v>1001</v>
      </c>
      <c r="D86" s="12" t="s">
        <v>34</v>
      </c>
      <c r="E86" s="13">
        <v>31847</v>
      </c>
      <c r="F86" s="13">
        <v>33209</v>
      </c>
      <c r="G86" s="13">
        <v>65056</v>
      </c>
      <c r="H86" s="14"/>
      <c r="I86" s="14"/>
      <c r="J86" s="14"/>
      <c r="K86" s="14">
        <f>E86/E$99*H$99</f>
        <v>33723.439569912567</v>
      </c>
      <c r="L86" s="14">
        <f t="shared" ref="L86" si="42">F86/F$99*I$99</f>
        <v>34899.359593708941</v>
      </c>
      <c r="M86" s="14">
        <f t="shared" si="40"/>
        <v>68622.799163621501</v>
      </c>
      <c r="N86" s="4"/>
    </row>
    <row r="87" spans="1:14" x14ac:dyDescent="0.2">
      <c r="A87" s="10" t="s">
        <v>162</v>
      </c>
      <c r="B87" s="11" t="s">
        <v>163</v>
      </c>
      <c r="C87" s="12">
        <v>1002</v>
      </c>
      <c r="D87" s="12" t="s">
        <v>35</v>
      </c>
      <c r="E87" s="13">
        <v>27943</v>
      </c>
      <c r="F87" s="13">
        <v>28861</v>
      </c>
      <c r="G87" s="13">
        <v>56804</v>
      </c>
      <c r="H87" s="14"/>
      <c r="I87" s="14"/>
      <c r="J87" s="14"/>
      <c r="K87" s="14">
        <f t="shared" ref="K87:K99" si="43">E87/E$99*H$99</f>
        <v>29589.414133264258</v>
      </c>
      <c r="L87" s="14">
        <f t="shared" ref="L87:L99" si="44">F87/F$99*I$99</f>
        <v>30330.043579572815</v>
      </c>
      <c r="M87" s="14">
        <f t="shared" si="40"/>
        <v>59919.457712837073</v>
      </c>
      <c r="N87" s="4"/>
    </row>
    <row r="88" spans="1:14" x14ac:dyDescent="0.2">
      <c r="A88" s="10" t="s">
        <v>162</v>
      </c>
      <c r="B88" s="11" t="s">
        <v>163</v>
      </c>
      <c r="C88" s="12">
        <v>1003</v>
      </c>
      <c r="D88" s="12" t="s">
        <v>36</v>
      </c>
      <c r="E88" s="13">
        <v>9287</v>
      </c>
      <c r="F88" s="13">
        <v>9529</v>
      </c>
      <c r="G88" s="13">
        <v>18816</v>
      </c>
      <c r="H88" s="14"/>
      <c r="I88" s="14"/>
      <c r="J88" s="14"/>
      <c r="K88" s="14">
        <f t="shared" si="43"/>
        <v>9834.1942187891473</v>
      </c>
      <c r="L88" s="14">
        <f t="shared" si="44"/>
        <v>10014.032267411016</v>
      </c>
      <c r="M88" s="14">
        <f t="shared" si="40"/>
        <v>19848.226486200161</v>
      </c>
      <c r="N88" s="4"/>
    </row>
    <row r="89" spans="1:14" x14ac:dyDescent="0.2">
      <c r="A89" s="10" t="s">
        <v>162</v>
      </c>
      <c r="B89" s="11" t="s">
        <v>163</v>
      </c>
      <c r="C89" s="12">
        <v>1004</v>
      </c>
      <c r="D89" s="12" t="s">
        <v>37</v>
      </c>
      <c r="E89" s="13">
        <v>17903</v>
      </c>
      <c r="F89" s="13">
        <v>18136</v>
      </c>
      <c r="G89" s="13">
        <v>36039</v>
      </c>
      <c r="H89" s="14"/>
      <c r="I89" s="14"/>
      <c r="J89" s="14"/>
      <c r="K89" s="14">
        <f t="shared" si="43"/>
        <v>18957.852815654369</v>
      </c>
      <c r="L89" s="14">
        <f t="shared" si="44"/>
        <v>19059.134138080197</v>
      </c>
      <c r="M89" s="14">
        <f t="shared" si="40"/>
        <v>38016.986953734566</v>
      </c>
      <c r="N89" s="4"/>
    </row>
    <row r="90" spans="1:14" x14ac:dyDescent="0.2">
      <c r="A90" s="10" t="s">
        <v>162</v>
      </c>
      <c r="B90" s="11" t="s">
        <v>163</v>
      </c>
      <c r="C90" s="12">
        <v>1005</v>
      </c>
      <c r="D90" s="12" t="s">
        <v>38</v>
      </c>
      <c r="E90" s="13">
        <v>27919</v>
      </c>
      <c r="F90" s="13">
        <v>28840</v>
      </c>
      <c r="G90" s="13">
        <v>56759</v>
      </c>
      <c r="H90" s="14"/>
      <c r="I90" s="14"/>
      <c r="J90" s="14"/>
      <c r="K90" s="14">
        <f t="shared" si="43"/>
        <v>29564.000042465188</v>
      </c>
      <c r="L90" s="14">
        <f t="shared" si="44"/>
        <v>30307.974665981081</v>
      </c>
      <c r="M90" s="14">
        <f t="shared" si="40"/>
        <v>59871.974708446272</v>
      </c>
      <c r="N90" s="4"/>
    </row>
    <row r="91" spans="1:14" x14ac:dyDescent="0.2">
      <c r="A91" s="10" t="s">
        <v>162</v>
      </c>
      <c r="B91" s="11" t="s">
        <v>163</v>
      </c>
      <c r="C91" s="12">
        <v>1006</v>
      </c>
      <c r="D91" s="12" t="s">
        <v>39</v>
      </c>
      <c r="E91" s="13">
        <v>21209</v>
      </c>
      <c r="F91" s="13">
        <v>21897</v>
      </c>
      <c r="G91" s="13">
        <v>43106</v>
      </c>
      <c r="H91" s="14"/>
      <c r="I91" s="14"/>
      <c r="J91" s="14"/>
      <c r="K91" s="14">
        <f t="shared" si="43"/>
        <v>22458.64382322591</v>
      </c>
      <c r="L91" s="14">
        <f t="shared" si="44"/>
        <v>23011.571472294996</v>
      </c>
      <c r="M91" s="14">
        <f t="shared" si="40"/>
        <v>45470.215295520902</v>
      </c>
      <c r="N91" s="4"/>
    </row>
    <row r="92" spans="1:14" x14ac:dyDescent="0.2">
      <c r="A92" s="10" t="s">
        <v>162</v>
      </c>
      <c r="B92" s="11" t="s">
        <v>163</v>
      </c>
      <c r="C92" s="12">
        <v>1007</v>
      </c>
      <c r="D92" s="12" t="s">
        <v>40</v>
      </c>
      <c r="E92" s="13">
        <v>18456</v>
      </c>
      <c r="F92" s="13">
        <v>18767</v>
      </c>
      <c r="G92" s="13">
        <v>37223</v>
      </c>
      <c r="H92" s="14"/>
      <c r="I92" s="14"/>
      <c r="J92" s="14"/>
      <c r="K92" s="14">
        <f t="shared" si="43"/>
        <v>19543.43582448288</v>
      </c>
      <c r="L92" s="14">
        <f t="shared" si="44"/>
        <v>19722.252446479437</v>
      </c>
      <c r="M92" s="14">
        <f t="shared" si="40"/>
        <v>39265.688270962317</v>
      </c>
      <c r="N92" s="4"/>
    </row>
    <row r="93" spans="1:14" x14ac:dyDescent="0.2">
      <c r="A93" s="10" t="s">
        <v>162</v>
      </c>
      <c r="B93" s="11" t="s">
        <v>163</v>
      </c>
      <c r="C93" s="12">
        <v>1008</v>
      </c>
      <c r="D93" s="12" t="s">
        <v>41</v>
      </c>
      <c r="E93" s="13">
        <v>10341</v>
      </c>
      <c r="F93" s="13">
        <v>10915</v>
      </c>
      <c r="G93" s="13">
        <v>21256</v>
      </c>
      <c r="H93" s="14"/>
      <c r="I93" s="14"/>
      <c r="J93" s="14"/>
      <c r="K93" s="14">
        <f t="shared" si="43"/>
        <v>10950.296373048193</v>
      </c>
      <c r="L93" s="14">
        <f t="shared" si="44"/>
        <v>11470.580564465448</v>
      </c>
      <c r="M93" s="14">
        <f t="shared" si="40"/>
        <v>22420.87693751364</v>
      </c>
      <c r="N93" s="4"/>
    </row>
    <row r="94" spans="1:14" x14ac:dyDescent="0.2">
      <c r="A94" s="10" t="s">
        <v>162</v>
      </c>
      <c r="B94" s="11" t="s">
        <v>163</v>
      </c>
      <c r="C94" s="12">
        <v>1009</v>
      </c>
      <c r="D94" s="12" t="s">
        <v>42</v>
      </c>
      <c r="E94" s="13">
        <v>8946</v>
      </c>
      <c r="F94" s="13">
        <v>9301</v>
      </c>
      <c r="G94" s="13">
        <v>18247</v>
      </c>
      <c r="H94" s="14"/>
      <c r="I94" s="14"/>
      <c r="J94" s="14"/>
      <c r="K94" s="14">
        <f t="shared" si="43"/>
        <v>9473.1023453523976</v>
      </c>
      <c r="L94" s="14">
        <f t="shared" si="44"/>
        <v>9774.4269198436214</v>
      </c>
      <c r="M94" s="14">
        <f t="shared" si="40"/>
        <v>19247.529265196019</v>
      </c>
      <c r="N94" s="4"/>
    </row>
    <row r="95" spans="1:14" x14ac:dyDescent="0.2">
      <c r="A95" s="10" t="s">
        <v>162</v>
      </c>
      <c r="B95" s="11" t="s">
        <v>163</v>
      </c>
      <c r="C95" s="12">
        <v>1010</v>
      </c>
      <c r="D95" s="12" t="s">
        <v>43</v>
      </c>
      <c r="E95" s="13">
        <v>14599</v>
      </c>
      <c r="F95" s="13">
        <v>15815</v>
      </c>
      <c r="G95" s="13">
        <v>30414</v>
      </c>
      <c r="H95" s="14"/>
      <c r="I95" s="14"/>
      <c r="J95" s="14"/>
      <c r="K95" s="14">
        <f t="shared" si="43"/>
        <v>15459.179648982747</v>
      </c>
      <c r="L95" s="14">
        <f t="shared" si="44"/>
        <v>16619.993735869997</v>
      </c>
      <c r="M95" s="14">
        <f t="shared" si="40"/>
        <v>32079.173384852744</v>
      </c>
      <c r="N95" s="4"/>
    </row>
    <row r="96" spans="1:14" x14ac:dyDescent="0.2">
      <c r="A96" s="10" t="s">
        <v>162</v>
      </c>
      <c r="B96" s="11" t="s">
        <v>163</v>
      </c>
      <c r="C96" s="12">
        <v>1011</v>
      </c>
      <c r="D96" s="12" t="s">
        <v>44</v>
      </c>
      <c r="E96" s="13">
        <v>15333</v>
      </c>
      <c r="F96" s="13">
        <v>16742</v>
      </c>
      <c r="G96" s="13">
        <v>32075</v>
      </c>
      <c r="H96" s="14"/>
      <c r="I96" s="14"/>
      <c r="J96" s="14"/>
      <c r="K96" s="14">
        <f t="shared" si="43"/>
        <v>16236.427259254227</v>
      </c>
      <c r="L96" s="14">
        <f t="shared" si="44"/>
        <v>17594.178635847962</v>
      </c>
      <c r="M96" s="14">
        <f t="shared" si="40"/>
        <v>33830.605895102191</v>
      </c>
      <c r="N96" s="4"/>
    </row>
    <row r="97" spans="1:14" x14ac:dyDescent="0.2">
      <c r="A97" s="10" t="s">
        <v>162</v>
      </c>
      <c r="B97" s="11" t="s">
        <v>163</v>
      </c>
      <c r="C97" s="12">
        <v>1012</v>
      </c>
      <c r="D97" s="12" t="s">
        <v>45</v>
      </c>
      <c r="E97" s="13">
        <v>13405</v>
      </c>
      <c r="F97" s="13">
        <v>14167</v>
      </c>
      <c r="G97" s="13">
        <v>27572</v>
      </c>
      <c r="H97" s="14"/>
      <c r="I97" s="14"/>
      <c r="J97" s="14"/>
      <c r="K97" s="14">
        <f t="shared" si="43"/>
        <v>14194.82863172914</v>
      </c>
      <c r="L97" s="14">
        <f t="shared" si="44"/>
        <v>14888.10946924251</v>
      </c>
      <c r="M97" s="14">
        <f t="shared" si="40"/>
        <v>29082.938100971653</v>
      </c>
      <c r="N97" s="4"/>
    </row>
    <row r="98" spans="1:14" x14ac:dyDescent="0.2">
      <c r="A98" s="10" t="s">
        <v>162</v>
      </c>
      <c r="B98" s="11" t="s">
        <v>163</v>
      </c>
      <c r="C98" s="12">
        <v>1013</v>
      </c>
      <c r="D98" s="12" t="s">
        <v>46</v>
      </c>
      <c r="E98" s="13">
        <v>18299</v>
      </c>
      <c r="F98" s="13">
        <v>18867</v>
      </c>
      <c r="G98" s="13">
        <v>37166</v>
      </c>
      <c r="H98" s="14"/>
      <c r="I98" s="14"/>
      <c r="J98" s="14"/>
      <c r="K98" s="14">
        <f t="shared" si="43"/>
        <v>19377.185313838978</v>
      </c>
      <c r="L98" s="14">
        <f t="shared" si="44"/>
        <v>19827.34251120198</v>
      </c>
      <c r="M98" s="14">
        <f t="shared" si="40"/>
        <v>39204.527825040961</v>
      </c>
      <c r="N98" s="4"/>
    </row>
    <row r="99" spans="1:14" ht="15" x14ac:dyDescent="0.25">
      <c r="A99" s="6"/>
      <c r="B99" s="15" t="s">
        <v>185</v>
      </c>
      <c r="C99" s="29"/>
      <c r="D99" s="9" t="s">
        <v>185</v>
      </c>
      <c r="E99" s="16">
        <f>SUM(E86:E98)</f>
        <v>235487</v>
      </c>
      <c r="F99" s="16">
        <f t="shared" ref="F99:G99" si="45">SUM(F86:F98)</f>
        <v>245046</v>
      </c>
      <c r="G99" s="16">
        <f t="shared" si="45"/>
        <v>480533</v>
      </c>
      <c r="H99" s="17">
        <v>249362</v>
      </c>
      <c r="I99" s="16">
        <f>J99-H99</f>
        <v>257519</v>
      </c>
      <c r="J99" s="17">
        <v>506881</v>
      </c>
      <c r="K99" s="17">
        <f t="shared" si="43"/>
        <v>249362</v>
      </c>
      <c r="L99" s="17">
        <f t="shared" si="44"/>
        <v>257519</v>
      </c>
      <c r="M99" s="50">
        <f>SUM(M86:M98)</f>
        <v>506881</v>
      </c>
      <c r="N99" s="50"/>
    </row>
    <row r="100" spans="1:14" x14ac:dyDescent="0.2">
      <c r="A100" s="10" t="s">
        <v>160</v>
      </c>
      <c r="B100" s="11" t="s">
        <v>161</v>
      </c>
      <c r="C100" s="12">
        <v>1101</v>
      </c>
      <c r="D100" s="12" t="s">
        <v>47</v>
      </c>
      <c r="E100" s="30">
        <v>21900</v>
      </c>
      <c r="F100" s="30">
        <v>21421</v>
      </c>
      <c r="G100" s="30">
        <v>43321</v>
      </c>
      <c r="H100" s="14"/>
      <c r="I100" s="14"/>
      <c r="J100" s="14"/>
      <c r="K100" s="14">
        <f>E100/E$107*H$107</f>
        <v>24163.509298283214</v>
      </c>
      <c r="L100" s="14">
        <f t="shared" ref="L100" si="46">F100/F$107*I$107</f>
        <v>23602.58869749169</v>
      </c>
      <c r="M100" s="14">
        <f t="shared" si="40"/>
        <v>47766.097995774908</v>
      </c>
      <c r="N100" s="4"/>
    </row>
    <row r="101" spans="1:14" x14ac:dyDescent="0.2">
      <c r="A101" s="10" t="s">
        <v>160</v>
      </c>
      <c r="B101" s="11" t="s">
        <v>161</v>
      </c>
      <c r="C101" s="12">
        <v>1102</v>
      </c>
      <c r="D101" s="12" t="s">
        <v>48</v>
      </c>
      <c r="E101" s="13">
        <v>12727</v>
      </c>
      <c r="F101" s="13">
        <v>12461</v>
      </c>
      <c r="G101" s="13">
        <v>25188</v>
      </c>
      <c r="H101" s="14"/>
      <c r="I101" s="14"/>
      <c r="J101" s="14"/>
      <c r="K101" s="14">
        <f t="shared" ref="K101:K107" si="47">E101/E$107*H$107</f>
        <v>14042.419307728331</v>
      </c>
      <c r="L101" s="14">
        <f t="shared" ref="L101:L107" si="48">F101/F$107*I$107</f>
        <v>13730.071320640676</v>
      </c>
      <c r="M101" s="14">
        <f t="shared" si="40"/>
        <v>27772.490628369007</v>
      </c>
      <c r="N101" s="4"/>
    </row>
    <row r="102" spans="1:14" x14ac:dyDescent="0.2">
      <c r="A102" s="10" t="s">
        <v>160</v>
      </c>
      <c r="B102" s="11" t="s">
        <v>161</v>
      </c>
      <c r="C102" s="12">
        <v>1103</v>
      </c>
      <c r="D102" s="12" t="s">
        <v>49</v>
      </c>
      <c r="E102" s="13">
        <v>24223</v>
      </c>
      <c r="F102" s="13">
        <v>24165</v>
      </c>
      <c r="G102" s="13">
        <v>48388</v>
      </c>
      <c r="H102" s="14"/>
      <c r="I102" s="14"/>
      <c r="J102" s="14"/>
      <c r="K102" s="14">
        <f t="shared" si="47"/>
        <v>26726.606654443571</v>
      </c>
      <c r="L102" s="14">
        <f t="shared" si="48"/>
        <v>26626.047144152315</v>
      </c>
      <c r="M102" s="14">
        <f t="shared" si="40"/>
        <v>53352.653798595886</v>
      </c>
      <c r="N102" s="4"/>
    </row>
    <row r="103" spans="1:14" x14ac:dyDescent="0.2">
      <c r="A103" s="10" t="s">
        <v>160</v>
      </c>
      <c r="B103" s="11" t="s">
        <v>161</v>
      </c>
      <c r="C103" s="12">
        <v>1104</v>
      </c>
      <c r="D103" s="12" t="s">
        <v>50</v>
      </c>
      <c r="E103" s="13">
        <v>20768</v>
      </c>
      <c r="F103" s="13">
        <v>23055</v>
      </c>
      <c r="G103" s="13">
        <v>43823</v>
      </c>
      <c r="H103" s="14"/>
      <c r="I103" s="14"/>
      <c r="J103" s="14"/>
      <c r="K103" s="14">
        <f t="shared" si="47"/>
        <v>22914.509639577431</v>
      </c>
      <c r="L103" s="14">
        <f t="shared" si="48"/>
        <v>25403.000906618312</v>
      </c>
      <c r="M103" s="14">
        <f t="shared" si="40"/>
        <v>48317.510546195743</v>
      </c>
      <c r="N103" s="4"/>
    </row>
    <row r="104" spans="1:14" x14ac:dyDescent="0.2">
      <c r="A104" s="10" t="s">
        <v>160</v>
      </c>
      <c r="B104" s="11" t="s">
        <v>161</v>
      </c>
      <c r="C104" s="12">
        <v>1105</v>
      </c>
      <c r="D104" s="12" t="s">
        <v>51</v>
      </c>
      <c r="E104" s="13">
        <v>29129</v>
      </c>
      <c r="F104" s="13">
        <v>29449</v>
      </c>
      <c r="G104" s="13">
        <v>58578</v>
      </c>
      <c r="H104" s="14"/>
      <c r="I104" s="14"/>
      <c r="J104" s="14"/>
      <c r="K104" s="14">
        <f t="shared" si="47"/>
        <v>32139.674079894594</v>
      </c>
      <c r="L104" s="14">
        <f t="shared" si="48"/>
        <v>32448.18797219704</v>
      </c>
      <c r="M104" s="14">
        <f t="shared" si="40"/>
        <v>64587.86205209163</v>
      </c>
      <c r="N104" s="4"/>
    </row>
    <row r="105" spans="1:14" x14ac:dyDescent="0.2">
      <c r="A105" s="10" t="s">
        <v>160</v>
      </c>
      <c r="B105" s="11" t="s">
        <v>161</v>
      </c>
      <c r="C105" s="12">
        <v>1106</v>
      </c>
      <c r="D105" s="12" t="s">
        <v>8</v>
      </c>
      <c r="E105" s="13">
        <v>12235</v>
      </c>
      <c r="F105" s="13">
        <v>13290</v>
      </c>
      <c r="G105" s="13">
        <v>25525</v>
      </c>
      <c r="H105" s="14"/>
      <c r="I105" s="14"/>
      <c r="J105" s="14"/>
      <c r="K105" s="14">
        <f t="shared" si="47"/>
        <v>13499.567865958679</v>
      </c>
      <c r="L105" s="14">
        <f t="shared" si="48"/>
        <v>14643.499546690844</v>
      </c>
      <c r="M105" s="14">
        <f t="shared" si="40"/>
        <v>28143.067412649521</v>
      </c>
      <c r="N105" s="4"/>
    </row>
    <row r="106" spans="1:14" x14ac:dyDescent="0.2">
      <c r="A106" s="10" t="s">
        <v>160</v>
      </c>
      <c r="B106" s="11" t="s">
        <v>161</v>
      </c>
      <c r="C106" s="12">
        <v>1107</v>
      </c>
      <c r="D106" s="12" t="s">
        <v>52</v>
      </c>
      <c r="E106" s="30">
        <v>5009</v>
      </c>
      <c r="F106" s="30">
        <v>5210</v>
      </c>
      <c r="G106" s="30">
        <v>10219</v>
      </c>
      <c r="H106" s="14"/>
      <c r="I106" s="14"/>
      <c r="J106" s="14"/>
      <c r="K106" s="14">
        <f t="shared" si="47"/>
        <v>5526.7131541141825</v>
      </c>
      <c r="L106" s="14">
        <f t="shared" si="48"/>
        <v>5740.6044122091271</v>
      </c>
      <c r="M106" s="14">
        <f t="shared" si="40"/>
        <v>11267.317566323309</v>
      </c>
      <c r="N106" s="4"/>
    </row>
    <row r="107" spans="1:14" ht="15" x14ac:dyDescent="0.25">
      <c r="A107" s="10" t="s">
        <v>156</v>
      </c>
      <c r="B107" s="15" t="s">
        <v>185</v>
      </c>
      <c r="C107" s="7"/>
      <c r="D107" s="9" t="s">
        <v>185</v>
      </c>
      <c r="E107" s="16">
        <f>SUM(E100:E106)</f>
        <v>125991</v>
      </c>
      <c r="F107" s="16">
        <f t="shared" ref="F107:G107" si="49">SUM(F100:F106)</f>
        <v>129051</v>
      </c>
      <c r="G107" s="16">
        <f t="shared" si="49"/>
        <v>255042</v>
      </c>
      <c r="H107" s="17">
        <v>139013</v>
      </c>
      <c r="I107" s="16">
        <f>J107-H107</f>
        <v>142194</v>
      </c>
      <c r="J107" s="17">
        <v>281207</v>
      </c>
      <c r="K107" s="17">
        <f t="shared" si="47"/>
        <v>139013</v>
      </c>
      <c r="L107" s="17">
        <f t="shared" si="48"/>
        <v>142194</v>
      </c>
      <c r="M107" s="50">
        <f>SUM(M100:M106)</f>
        <v>281207</v>
      </c>
      <c r="N107" s="50"/>
    </row>
    <row r="108" spans="1:14" x14ac:dyDescent="0.2">
      <c r="A108" s="10" t="s">
        <v>158</v>
      </c>
      <c r="B108" s="11" t="s">
        <v>159</v>
      </c>
      <c r="C108" s="12">
        <v>1201</v>
      </c>
      <c r="D108" s="12" t="s">
        <v>53</v>
      </c>
      <c r="E108" s="13">
        <v>44019</v>
      </c>
      <c r="F108" s="13">
        <f>G108-E108</f>
        <v>42594</v>
      </c>
      <c r="G108" s="13">
        <v>86613</v>
      </c>
      <c r="H108" s="14"/>
      <c r="I108" s="14"/>
      <c r="J108" s="14"/>
      <c r="K108" s="14">
        <f>E108/E$118*H$118</f>
        <v>46317.875010628799</v>
      </c>
      <c r="L108" s="14">
        <f t="shared" ref="L108" si="50">F108/F$118*I$118</f>
        <v>42836.517830023746</v>
      </c>
      <c r="M108" s="14">
        <f t="shared" si="40"/>
        <v>89154.392840652552</v>
      </c>
      <c r="N108" s="4"/>
    </row>
    <row r="109" spans="1:14" x14ac:dyDescent="0.2">
      <c r="A109" s="10" t="s">
        <v>158</v>
      </c>
      <c r="B109" s="11" t="s">
        <v>159</v>
      </c>
      <c r="C109" s="12">
        <v>1202</v>
      </c>
      <c r="D109" s="12" t="s">
        <v>54</v>
      </c>
      <c r="E109" s="13">
        <v>16914</v>
      </c>
      <c r="F109" s="13">
        <f t="shared" ref="F109:F117" si="51">G109-E109</f>
        <v>16731</v>
      </c>
      <c r="G109" s="13">
        <v>33645</v>
      </c>
      <c r="H109" s="14"/>
      <c r="I109" s="14"/>
      <c r="J109" s="14"/>
      <c r="K109" s="14">
        <f t="shared" ref="K109:K118" si="52">E109/E$118*H$118</f>
        <v>17797.327016283321</v>
      </c>
      <c r="L109" s="14">
        <f t="shared" ref="L109:L118" si="53">F109/F$118*I$118</f>
        <v>16826.261440910159</v>
      </c>
      <c r="M109" s="14">
        <f t="shared" si="40"/>
        <v>34623.58845719348</v>
      </c>
      <c r="N109" s="4"/>
    </row>
    <row r="110" spans="1:14" x14ac:dyDescent="0.2">
      <c r="A110" s="10" t="s">
        <v>158</v>
      </c>
      <c r="B110" s="11" t="s">
        <v>159</v>
      </c>
      <c r="C110" s="12">
        <v>1203</v>
      </c>
      <c r="D110" s="12" t="s">
        <v>55</v>
      </c>
      <c r="E110" s="13">
        <v>24307</v>
      </c>
      <c r="F110" s="13">
        <f t="shared" si="51"/>
        <v>32021</v>
      </c>
      <c r="G110" s="13">
        <v>56328</v>
      </c>
      <c r="H110" s="14"/>
      <c r="I110" s="14"/>
      <c r="J110" s="14"/>
      <c r="K110" s="14">
        <f t="shared" si="52"/>
        <v>25576.423541728669</v>
      </c>
      <c r="L110" s="14">
        <f t="shared" si="53"/>
        <v>32203.318247527593</v>
      </c>
      <c r="M110" s="14">
        <f t="shared" si="40"/>
        <v>57779.741789256266</v>
      </c>
      <c r="N110" s="4"/>
    </row>
    <row r="111" spans="1:14" x14ac:dyDescent="0.2">
      <c r="A111" s="10" t="s">
        <v>158</v>
      </c>
      <c r="B111" s="11" t="s">
        <v>159</v>
      </c>
      <c r="C111" s="12">
        <v>1204</v>
      </c>
      <c r="D111" s="12" t="s">
        <v>56</v>
      </c>
      <c r="E111" s="13">
        <v>23534</v>
      </c>
      <c r="F111" s="13">
        <f t="shared" si="51"/>
        <v>23255</v>
      </c>
      <c r="G111" s="13">
        <v>46789</v>
      </c>
      <c r="H111" s="14"/>
      <c r="I111" s="14"/>
      <c r="J111" s="14"/>
      <c r="K111" s="14">
        <f t="shared" si="52"/>
        <v>24763.053919901362</v>
      </c>
      <c r="L111" s="14">
        <f t="shared" si="53"/>
        <v>23387.407196722597</v>
      </c>
      <c r="M111" s="14">
        <f t="shared" si="40"/>
        <v>48150.461116623963</v>
      </c>
      <c r="N111" s="4"/>
    </row>
    <row r="112" spans="1:14" x14ac:dyDescent="0.2">
      <c r="A112" s="10" t="s">
        <v>158</v>
      </c>
      <c r="B112" s="11" t="s">
        <v>159</v>
      </c>
      <c r="C112" s="12">
        <v>1205</v>
      </c>
      <c r="D112" s="12" t="s">
        <v>57</v>
      </c>
      <c r="E112" s="13">
        <v>16249</v>
      </c>
      <c r="F112" s="13">
        <f t="shared" si="51"/>
        <v>15392</v>
      </c>
      <c r="G112" s="13">
        <v>31641</v>
      </c>
      <c r="H112" s="14"/>
      <c r="I112" s="14"/>
      <c r="J112" s="14"/>
      <c r="K112" s="14">
        <f t="shared" si="52"/>
        <v>17097.597652098124</v>
      </c>
      <c r="L112" s="14">
        <f t="shared" si="53"/>
        <v>15479.637564908802</v>
      </c>
      <c r="M112" s="14">
        <f t="shared" si="40"/>
        <v>32577.235217006928</v>
      </c>
      <c r="N112" s="4"/>
    </row>
    <row r="113" spans="1:14" x14ac:dyDescent="0.2">
      <c r="A113" s="10" t="s">
        <v>158</v>
      </c>
      <c r="B113" s="11" t="s">
        <v>159</v>
      </c>
      <c r="C113" s="12">
        <v>1206</v>
      </c>
      <c r="D113" s="12" t="s">
        <v>58</v>
      </c>
      <c r="E113" s="13">
        <v>14603</v>
      </c>
      <c r="F113" s="13">
        <f t="shared" si="51"/>
        <v>14170</v>
      </c>
      <c r="G113" s="13">
        <v>28773</v>
      </c>
      <c r="H113" s="14"/>
      <c r="I113" s="14"/>
      <c r="J113" s="14"/>
      <c r="K113" s="14">
        <f t="shared" si="52"/>
        <v>15365.63594766379</v>
      </c>
      <c r="L113" s="14">
        <f t="shared" si="53"/>
        <v>14250.679852829893</v>
      </c>
      <c r="M113" s="14">
        <f t="shared" si="40"/>
        <v>29616.315800493685</v>
      </c>
      <c r="N113" s="4"/>
    </row>
    <row r="114" spans="1:14" x14ac:dyDescent="0.2">
      <c r="A114" s="10" t="s">
        <v>158</v>
      </c>
      <c r="B114" s="11" t="s">
        <v>159</v>
      </c>
      <c r="C114" s="12">
        <v>1207</v>
      </c>
      <c r="D114" s="12" t="s">
        <v>59</v>
      </c>
      <c r="E114" s="13">
        <v>11837</v>
      </c>
      <c r="F114" s="13">
        <f t="shared" si="51"/>
        <v>11806</v>
      </c>
      <c r="G114" s="13">
        <v>23643</v>
      </c>
      <c r="H114" s="14"/>
      <c r="I114" s="14"/>
      <c r="J114" s="14"/>
      <c r="K114" s="14">
        <f t="shared" si="52"/>
        <v>12455.182682496494</v>
      </c>
      <c r="L114" s="14">
        <f t="shared" si="53"/>
        <v>11873.219925371188</v>
      </c>
      <c r="M114" s="14">
        <f t="shared" si="40"/>
        <v>24328.402607867683</v>
      </c>
      <c r="N114" s="4"/>
    </row>
    <row r="115" spans="1:14" x14ac:dyDescent="0.2">
      <c r="A115" s="10" t="s">
        <v>158</v>
      </c>
      <c r="B115" s="11" t="s">
        <v>159</v>
      </c>
      <c r="C115" s="12">
        <v>1208</v>
      </c>
      <c r="D115" s="12" t="s">
        <v>60</v>
      </c>
      <c r="E115" s="13">
        <v>14399</v>
      </c>
      <c r="F115" s="13">
        <f t="shared" si="51"/>
        <v>14246</v>
      </c>
      <c r="G115" s="13">
        <v>28645</v>
      </c>
      <c r="H115" s="14"/>
      <c r="I115" s="14"/>
      <c r="J115" s="14"/>
      <c r="K115" s="14">
        <f t="shared" si="52"/>
        <v>15150.982127673142</v>
      </c>
      <c r="L115" s="14">
        <f t="shared" si="53"/>
        <v>14327.112574694049</v>
      </c>
      <c r="M115" s="14">
        <f t="shared" si="40"/>
        <v>29478.094702367191</v>
      </c>
      <c r="N115" s="4"/>
    </row>
    <row r="116" spans="1:14" x14ac:dyDescent="0.2">
      <c r="A116" s="10" t="s">
        <v>158</v>
      </c>
      <c r="B116" s="11" t="s">
        <v>159</v>
      </c>
      <c r="C116" s="12">
        <v>1209</v>
      </c>
      <c r="D116" s="12" t="s">
        <v>61</v>
      </c>
      <c r="E116" s="13">
        <v>11747</v>
      </c>
      <c r="F116" s="13">
        <f t="shared" si="51"/>
        <v>11705</v>
      </c>
      <c r="G116" s="13">
        <v>23452</v>
      </c>
      <c r="H116" s="14"/>
      <c r="I116" s="14"/>
      <c r="J116" s="14"/>
      <c r="K116" s="14">
        <f t="shared" si="52"/>
        <v>12360.482467794736</v>
      </c>
      <c r="L116" s="14">
        <f t="shared" si="53"/>
        <v>11771.64486078856</v>
      </c>
      <c r="M116" s="14">
        <f t="shared" si="40"/>
        <v>24132.127328583294</v>
      </c>
      <c r="N116" s="4"/>
    </row>
    <row r="117" spans="1:14" x14ac:dyDescent="0.2">
      <c r="A117" s="10" t="s">
        <v>158</v>
      </c>
      <c r="B117" s="11" t="s">
        <v>159</v>
      </c>
      <c r="C117" s="12">
        <v>1210</v>
      </c>
      <c r="D117" s="12" t="s">
        <v>62</v>
      </c>
      <c r="E117" s="13">
        <v>10559</v>
      </c>
      <c r="F117" s="13">
        <f t="shared" si="51"/>
        <v>9695</v>
      </c>
      <c r="G117" s="13">
        <v>20254</v>
      </c>
      <c r="H117" s="14"/>
      <c r="I117" s="14"/>
      <c r="J117" s="14"/>
      <c r="K117" s="14">
        <f t="shared" si="52"/>
        <v>11110.439633731559</v>
      </c>
      <c r="L117" s="14">
        <f t="shared" si="53"/>
        <v>9750.2005062234166</v>
      </c>
      <c r="M117" s="14">
        <f t="shared" si="40"/>
        <v>20860.640139954976</v>
      </c>
      <c r="N117" s="4"/>
    </row>
    <row r="118" spans="1:14" ht="15" x14ac:dyDescent="0.25">
      <c r="A118" s="6"/>
      <c r="B118" s="15" t="s">
        <v>185</v>
      </c>
      <c r="C118" s="7"/>
      <c r="D118" s="9" t="s">
        <v>185</v>
      </c>
      <c r="E118" s="16">
        <f>SUM(E108:E117)</f>
        <v>188168</v>
      </c>
      <c r="F118" s="16">
        <f t="shared" ref="F118:G118" si="54">SUM(F108:F117)</f>
        <v>191615</v>
      </c>
      <c r="G118" s="16">
        <f t="shared" si="54"/>
        <v>379783</v>
      </c>
      <c r="H118" s="17">
        <v>197995</v>
      </c>
      <c r="I118" s="16">
        <f>J118-H118</f>
        <v>192706</v>
      </c>
      <c r="J118" s="17">
        <v>390701</v>
      </c>
      <c r="K118" s="17">
        <f t="shared" si="52"/>
        <v>197995</v>
      </c>
      <c r="L118" s="17">
        <f t="shared" si="53"/>
        <v>192706</v>
      </c>
      <c r="M118" s="50">
        <f>SUM(M108:M117)</f>
        <v>390701</v>
      </c>
      <c r="N118" s="50"/>
    </row>
    <row r="119" spans="1:14" x14ac:dyDescent="0.2">
      <c r="A119" s="10" t="s">
        <v>154</v>
      </c>
      <c r="B119" s="11" t="s">
        <v>155</v>
      </c>
      <c r="C119" s="12">
        <v>1301</v>
      </c>
      <c r="D119" s="12" t="s">
        <v>63</v>
      </c>
      <c r="E119" s="13">
        <v>62391</v>
      </c>
      <c r="F119" s="13">
        <f>G119-E119</f>
        <v>60047</v>
      </c>
      <c r="G119" s="13">
        <v>122438</v>
      </c>
      <c r="H119" s="14"/>
      <c r="I119" s="14"/>
      <c r="J119" s="14"/>
      <c r="K119" s="14">
        <f>E119/E$134*H$134</f>
        <v>63568.603939248584</v>
      </c>
      <c r="L119" s="14">
        <f t="shared" ref="L119" si="55">F119/F$134*I$134</f>
        <v>61665.479566938106</v>
      </c>
      <c r="M119" s="14">
        <f t="shared" si="40"/>
        <v>125234.0835061867</v>
      </c>
      <c r="N119" s="4"/>
    </row>
    <row r="120" spans="1:14" x14ac:dyDescent="0.2">
      <c r="A120" s="10" t="s">
        <v>154</v>
      </c>
      <c r="B120" s="11" t="s">
        <v>155</v>
      </c>
      <c r="C120" s="12">
        <v>1302</v>
      </c>
      <c r="D120" s="12" t="s">
        <v>64</v>
      </c>
      <c r="E120" s="13">
        <v>44733</v>
      </c>
      <c r="F120" s="13">
        <f t="shared" ref="F120:F142" si="56">G120-E120</f>
        <v>43583</v>
      </c>
      <c r="G120" s="13">
        <v>88316</v>
      </c>
      <c r="H120" s="14"/>
      <c r="I120" s="14"/>
      <c r="J120" s="14"/>
      <c r="K120" s="14">
        <f t="shared" ref="K120:K134" si="57">E120/E$134*H$134</f>
        <v>45577.316600381579</v>
      </c>
      <c r="L120" s="14">
        <f t="shared" ref="L120:L134" si="58">F120/F$134*I$134</f>
        <v>44757.716388260247</v>
      </c>
      <c r="M120" s="14">
        <f t="shared" si="40"/>
        <v>90335.032988641819</v>
      </c>
      <c r="N120" s="4"/>
    </row>
    <row r="121" spans="1:14" x14ac:dyDescent="0.2">
      <c r="A121" s="10" t="s">
        <v>154</v>
      </c>
      <c r="B121" s="11" t="s">
        <v>155</v>
      </c>
      <c r="C121" s="12">
        <v>1303</v>
      </c>
      <c r="D121" s="12" t="s">
        <v>65</v>
      </c>
      <c r="E121" s="13">
        <v>21844</v>
      </c>
      <c r="F121" s="13">
        <f t="shared" si="56"/>
        <v>20651</v>
      </c>
      <c r="G121" s="13">
        <v>42495</v>
      </c>
      <c r="H121" s="14"/>
      <c r="I121" s="14"/>
      <c r="J121" s="14"/>
      <c r="K121" s="14">
        <f t="shared" si="57"/>
        <v>22256.296331986123</v>
      </c>
      <c r="L121" s="14">
        <f t="shared" si="58"/>
        <v>21207.617675101817</v>
      </c>
      <c r="M121" s="14">
        <f t="shared" si="40"/>
        <v>43463.914007087937</v>
      </c>
      <c r="N121" s="4"/>
    </row>
    <row r="122" spans="1:14" x14ac:dyDescent="0.2">
      <c r="A122" s="10" t="s">
        <v>154</v>
      </c>
      <c r="B122" s="11" t="s">
        <v>155</v>
      </c>
      <c r="C122" s="12">
        <v>1304</v>
      </c>
      <c r="D122" s="12" t="s">
        <v>66</v>
      </c>
      <c r="E122" s="13">
        <v>29291</v>
      </c>
      <c r="F122" s="13">
        <f t="shared" si="56"/>
        <v>29310</v>
      </c>
      <c r="G122" s="13">
        <v>58601</v>
      </c>
      <c r="H122" s="14"/>
      <c r="I122" s="14"/>
      <c r="J122" s="14"/>
      <c r="K122" s="14">
        <f t="shared" si="57"/>
        <v>29843.855331450537</v>
      </c>
      <c r="L122" s="14">
        <f t="shared" si="58"/>
        <v>30100.008428513593</v>
      </c>
      <c r="M122" s="14">
        <f t="shared" si="40"/>
        <v>59943.86375996413</v>
      </c>
      <c r="N122" s="4"/>
    </row>
    <row r="123" spans="1:14" x14ac:dyDescent="0.2">
      <c r="A123" s="10" t="s">
        <v>154</v>
      </c>
      <c r="B123" s="11" t="s">
        <v>155</v>
      </c>
      <c r="C123" s="12">
        <v>1305</v>
      </c>
      <c r="D123" s="12" t="s">
        <v>67</v>
      </c>
      <c r="E123" s="13">
        <v>25222</v>
      </c>
      <c r="F123" s="13">
        <f t="shared" si="56"/>
        <v>24680</v>
      </c>
      <c r="G123" s="13">
        <v>49902</v>
      </c>
      <c r="H123" s="14"/>
      <c r="I123" s="14"/>
      <c r="J123" s="14"/>
      <c r="K123" s="14">
        <f t="shared" si="57"/>
        <v>25698.054664226056</v>
      </c>
      <c r="L123" s="14">
        <f t="shared" si="58"/>
        <v>25345.213511283368</v>
      </c>
      <c r="M123" s="14">
        <f t="shared" si="40"/>
        <v>51043.268175509424</v>
      </c>
      <c r="N123" s="4"/>
    </row>
    <row r="124" spans="1:14" x14ac:dyDescent="0.2">
      <c r="A124" s="10" t="s">
        <v>154</v>
      </c>
      <c r="B124" s="11" t="s">
        <v>155</v>
      </c>
      <c r="C124" s="12">
        <v>1306</v>
      </c>
      <c r="D124" s="12" t="s">
        <v>68</v>
      </c>
      <c r="E124" s="13">
        <v>12438</v>
      </c>
      <c r="F124" s="13">
        <f t="shared" si="56"/>
        <v>12553</v>
      </c>
      <c r="G124" s="13">
        <v>24991</v>
      </c>
      <c r="H124" s="14"/>
      <c r="I124" s="14"/>
      <c r="J124" s="14"/>
      <c r="K124" s="14">
        <f t="shared" si="57"/>
        <v>12672.762029721818</v>
      </c>
      <c r="L124" s="14">
        <f t="shared" si="58"/>
        <v>12891.347860905191</v>
      </c>
      <c r="M124" s="14">
        <f t="shared" si="40"/>
        <v>25564.109890627009</v>
      </c>
      <c r="N124" s="4"/>
    </row>
    <row r="125" spans="1:14" x14ac:dyDescent="0.2">
      <c r="A125" s="10" t="s">
        <v>154</v>
      </c>
      <c r="B125" s="11" t="s">
        <v>155</v>
      </c>
      <c r="C125" s="12">
        <v>1307</v>
      </c>
      <c r="D125" s="12" t="s">
        <v>69</v>
      </c>
      <c r="E125" s="13">
        <v>17787</v>
      </c>
      <c r="F125" s="13">
        <f t="shared" si="56"/>
        <v>17947</v>
      </c>
      <c r="G125" s="13">
        <v>35734</v>
      </c>
      <c r="H125" s="14"/>
      <c r="I125" s="14"/>
      <c r="J125" s="14"/>
      <c r="K125" s="14">
        <f t="shared" si="57"/>
        <v>18122.722159725192</v>
      </c>
      <c r="L125" s="14">
        <f t="shared" si="58"/>
        <v>18430.735287155698</v>
      </c>
      <c r="M125" s="14">
        <f t="shared" si="40"/>
        <v>36553.457446880886</v>
      </c>
      <c r="N125" s="4"/>
    </row>
    <row r="126" spans="1:14" x14ac:dyDescent="0.2">
      <c r="A126" s="10" t="s">
        <v>154</v>
      </c>
      <c r="B126" s="11" t="s">
        <v>155</v>
      </c>
      <c r="C126" s="12">
        <v>1308</v>
      </c>
      <c r="D126" s="12" t="s">
        <v>70</v>
      </c>
      <c r="E126" s="13">
        <v>46850</v>
      </c>
      <c r="F126" s="13">
        <f t="shared" si="56"/>
        <v>45655</v>
      </c>
      <c r="G126" s="13">
        <v>92505</v>
      </c>
      <c r="H126" s="14"/>
      <c r="I126" s="14"/>
      <c r="J126" s="14"/>
      <c r="K126" s="14">
        <f t="shared" si="57"/>
        <v>47734.274086868238</v>
      </c>
      <c r="L126" s="14">
        <f t="shared" si="58"/>
        <v>46885.564135236717</v>
      </c>
      <c r="M126" s="14">
        <f t="shared" si="40"/>
        <v>94619.838222104954</v>
      </c>
      <c r="N126" s="4"/>
    </row>
    <row r="127" spans="1:14" x14ac:dyDescent="0.2">
      <c r="A127" s="10" t="s">
        <v>154</v>
      </c>
      <c r="B127" s="11" t="s">
        <v>155</v>
      </c>
      <c r="C127" s="12">
        <v>1309</v>
      </c>
      <c r="D127" s="12" t="s">
        <v>71</v>
      </c>
      <c r="E127" s="13">
        <v>57278</v>
      </c>
      <c r="F127" s="13">
        <f t="shared" si="56"/>
        <v>53836</v>
      </c>
      <c r="G127" s="13">
        <v>111114</v>
      </c>
      <c r="H127" s="14"/>
      <c r="I127" s="14"/>
      <c r="J127" s="14"/>
      <c r="K127" s="14">
        <f t="shared" si="57"/>
        <v>58359.098210195072</v>
      </c>
      <c r="L127" s="14">
        <f t="shared" si="58"/>
        <v>55287.071093737897</v>
      </c>
      <c r="M127" s="14">
        <f t="shared" si="40"/>
        <v>113646.16930393297</v>
      </c>
      <c r="N127" s="4"/>
    </row>
    <row r="128" spans="1:14" x14ac:dyDescent="0.2">
      <c r="A128" s="10" t="s">
        <v>154</v>
      </c>
      <c r="B128" s="11" t="s">
        <v>155</v>
      </c>
      <c r="C128" s="12">
        <v>1310</v>
      </c>
      <c r="D128" s="12" t="s">
        <v>72</v>
      </c>
      <c r="E128" s="13">
        <v>29375</v>
      </c>
      <c r="F128" s="13">
        <f t="shared" si="56"/>
        <v>27845</v>
      </c>
      <c r="G128" s="13">
        <v>57220</v>
      </c>
      <c r="H128" s="14"/>
      <c r="I128" s="14"/>
      <c r="J128" s="14"/>
      <c r="K128" s="14">
        <f t="shared" si="57"/>
        <v>29929.440796195402</v>
      </c>
      <c r="L128" s="14">
        <f t="shared" si="58"/>
        <v>28595.521483860834</v>
      </c>
      <c r="M128" s="14">
        <f t="shared" si="40"/>
        <v>58524.962280056236</v>
      </c>
      <c r="N128" s="4"/>
    </row>
    <row r="129" spans="1:14" x14ac:dyDescent="0.2">
      <c r="A129" s="10" t="s">
        <v>154</v>
      </c>
      <c r="B129" s="11" t="s">
        <v>155</v>
      </c>
      <c r="C129" s="12">
        <v>1311</v>
      </c>
      <c r="D129" s="12" t="s">
        <v>73</v>
      </c>
      <c r="E129" s="13">
        <v>30006</v>
      </c>
      <c r="F129" s="13">
        <f t="shared" si="56"/>
        <v>29533</v>
      </c>
      <c r="G129" s="13">
        <v>59539</v>
      </c>
      <c r="H129" s="14"/>
      <c r="I129" s="14"/>
      <c r="J129" s="14"/>
      <c r="K129" s="14">
        <f t="shared" si="57"/>
        <v>30572.350656362185</v>
      </c>
      <c r="L129" s="14">
        <f t="shared" si="58"/>
        <v>30329.019069235484</v>
      </c>
      <c r="M129" s="14">
        <f t="shared" si="40"/>
        <v>60901.369725597673</v>
      </c>
      <c r="N129" s="4"/>
    </row>
    <row r="130" spans="1:14" x14ac:dyDescent="0.2">
      <c r="A130" s="10" t="s">
        <v>154</v>
      </c>
      <c r="B130" s="11" t="s">
        <v>155</v>
      </c>
      <c r="C130" s="12">
        <v>1312</v>
      </c>
      <c r="D130" s="12" t="s">
        <v>74</v>
      </c>
      <c r="E130" s="13">
        <v>17597</v>
      </c>
      <c r="F130" s="13">
        <f t="shared" si="56"/>
        <v>17605</v>
      </c>
      <c r="G130" s="13">
        <v>35202</v>
      </c>
      <c r="H130" s="14"/>
      <c r="I130" s="14"/>
      <c r="J130" s="14"/>
      <c r="K130" s="14">
        <f t="shared" si="57"/>
        <v>17929.135989468952</v>
      </c>
      <c r="L130" s="14">
        <f t="shared" si="58"/>
        <v>18079.517174479082</v>
      </c>
      <c r="M130" s="14">
        <f t="shared" si="40"/>
        <v>36008.653163948038</v>
      </c>
      <c r="N130" s="4"/>
    </row>
    <row r="131" spans="1:14" x14ac:dyDescent="0.2">
      <c r="A131" s="10" t="s">
        <v>154</v>
      </c>
      <c r="B131" s="11" t="s">
        <v>155</v>
      </c>
      <c r="C131" s="12">
        <v>1313</v>
      </c>
      <c r="D131" s="12" t="s">
        <v>75</v>
      </c>
      <c r="E131" s="13">
        <v>27774</v>
      </c>
      <c r="F131" s="13">
        <f t="shared" si="56"/>
        <v>26819</v>
      </c>
      <c r="G131" s="13">
        <v>54593</v>
      </c>
      <c r="H131" s="14"/>
      <c r="I131" s="14"/>
      <c r="J131" s="14"/>
      <c r="K131" s="14">
        <f t="shared" si="57"/>
        <v>28298.222593141483</v>
      </c>
      <c r="L131" s="14">
        <f t="shared" si="58"/>
        <v>27541.867145830984</v>
      </c>
      <c r="M131" s="14">
        <f t="shared" si="40"/>
        <v>55840.089738972471</v>
      </c>
      <c r="N131" s="4"/>
    </row>
    <row r="132" spans="1:14" x14ac:dyDescent="0.2">
      <c r="A132" s="10" t="s">
        <v>154</v>
      </c>
      <c r="B132" s="11" t="s">
        <v>155</v>
      </c>
      <c r="C132" s="12">
        <v>1314</v>
      </c>
      <c r="D132" s="12" t="s">
        <v>76</v>
      </c>
      <c r="E132" s="13">
        <v>24417</v>
      </c>
      <c r="F132" s="13">
        <f t="shared" si="56"/>
        <v>24245</v>
      </c>
      <c r="G132" s="13">
        <v>48662</v>
      </c>
      <c r="H132" s="14"/>
      <c r="I132" s="14"/>
      <c r="J132" s="14"/>
      <c r="K132" s="14">
        <f t="shared" si="57"/>
        <v>24877.860627087764</v>
      </c>
      <c r="L132" s="14">
        <f t="shared" si="58"/>
        <v>24898.488718843812</v>
      </c>
      <c r="M132" s="14">
        <f t="shared" si="40"/>
        <v>49776.34934593158</v>
      </c>
      <c r="N132" s="4"/>
    </row>
    <row r="133" spans="1:14" x14ac:dyDescent="0.2">
      <c r="A133" s="10" t="s">
        <v>154</v>
      </c>
      <c r="B133" s="11" t="s">
        <v>155</v>
      </c>
      <c r="C133" s="12">
        <v>1315</v>
      </c>
      <c r="D133" s="12" t="s">
        <v>77</v>
      </c>
      <c r="E133" s="13">
        <v>17908</v>
      </c>
      <c r="F133" s="13">
        <f t="shared" si="56"/>
        <v>17728</v>
      </c>
      <c r="G133" s="13">
        <v>35636</v>
      </c>
      <c r="H133" s="14"/>
      <c r="I133" s="14"/>
      <c r="J133" s="14"/>
      <c r="K133" s="14">
        <f t="shared" si="57"/>
        <v>18246.005983941013</v>
      </c>
      <c r="L133" s="14">
        <f t="shared" si="58"/>
        <v>18205.832460617163</v>
      </c>
      <c r="M133" s="14">
        <f t="shared" si="40"/>
        <v>36451.838444558176</v>
      </c>
      <c r="N133" s="4"/>
    </row>
    <row r="134" spans="1:14" ht="15" x14ac:dyDescent="0.25">
      <c r="A134" s="6"/>
      <c r="B134" s="15" t="s">
        <v>185</v>
      </c>
      <c r="C134" s="7"/>
      <c r="D134" s="9" t="s">
        <v>185</v>
      </c>
      <c r="E134" s="16">
        <f>SUM(E119:E133)</f>
        <v>464911</v>
      </c>
      <c r="F134" s="16">
        <f t="shared" ref="F134:G134" si="59">SUM(F119:F133)</f>
        <v>452037</v>
      </c>
      <c r="G134" s="16">
        <f t="shared" si="59"/>
        <v>916948</v>
      </c>
      <c r="H134" s="17">
        <v>473686</v>
      </c>
      <c r="I134" s="16">
        <f>J134-H134</f>
        <v>464221</v>
      </c>
      <c r="J134" s="17">
        <v>937907</v>
      </c>
      <c r="K134" s="17">
        <f t="shared" si="57"/>
        <v>473686</v>
      </c>
      <c r="L134" s="17">
        <f t="shared" si="58"/>
        <v>464221</v>
      </c>
      <c r="M134" s="50">
        <f>SUM(M119:M133)</f>
        <v>937907</v>
      </c>
      <c r="N134" s="50"/>
    </row>
    <row r="135" spans="1:14" x14ac:dyDescent="0.2">
      <c r="A135" s="10" t="s">
        <v>157</v>
      </c>
      <c r="B135" s="11" t="s">
        <v>174</v>
      </c>
      <c r="C135" s="31">
        <v>1401</v>
      </c>
      <c r="D135" s="31" t="s">
        <v>78</v>
      </c>
      <c r="E135" s="13">
        <v>50444</v>
      </c>
      <c r="F135" s="13">
        <f t="shared" si="56"/>
        <v>47204</v>
      </c>
      <c r="G135" s="13">
        <v>97648</v>
      </c>
      <c r="H135" s="14"/>
      <c r="I135" s="14"/>
      <c r="J135" s="14"/>
      <c r="K135" s="14">
        <f>E135/E$143*H$143</f>
        <v>50877.100965641373</v>
      </c>
      <c r="L135" s="14">
        <f t="shared" ref="L135" si="60">F135/F$143*I$143</f>
        <v>48728.609869869433</v>
      </c>
      <c r="M135" s="14">
        <f t="shared" si="40"/>
        <v>99605.710835510807</v>
      </c>
      <c r="N135" s="4"/>
    </row>
    <row r="136" spans="1:14" x14ac:dyDescent="0.2">
      <c r="A136" s="10" t="s">
        <v>157</v>
      </c>
      <c r="B136" s="11" t="s">
        <v>174</v>
      </c>
      <c r="C136" s="31">
        <v>1402</v>
      </c>
      <c r="D136" s="31" t="s">
        <v>79</v>
      </c>
      <c r="E136" s="13">
        <v>14370</v>
      </c>
      <c r="F136" s="13">
        <f t="shared" si="56"/>
        <v>14095</v>
      </c>
      <c r="G136" s="13">
        <v>28465</v>
      </c>
      <c r="H136" s="14"/>
      <c r="I136" s="14"/>
      <c r="J136" s="14"/>
      <c r="K136" s="14">
        <f t="shared" ref="K136:K143" si="61">E136/E$143*H$143</f>
        <v>14493.377624222238</v>
      </c>
      <c r="L136" s="14">
        <f t="shared" ref="L136:L143" si="62">F136/F$143*I$143</f>
        <v>14550.244812215271</v>
      </c>
      <c r="M136" s="14">
        <f t="shared" si="40"/>
        <v>29043.622436437508</v>
      </c>
      <c r="N136" s="4"/>
    </row>
    <row r="137" spans="1:14" x14ac:dyDescent="0.2">
      <c r="A137" s="10" t="s">
        <v>157</v>
      </c>
      <c r="B137" s="11" t="s">
        <v>174</v>
      </c>
      <c r="C137" s="31">
        <v>1403</v>
      </c>
      <c r="D137" s="31" t="s">
        <v>80</v>
      </c>
      <c r="E137" s="13">
        <v>13145</v>
      </c>
      <c r="F137" s="13">
        <f t="shared" si="56"/>
        <v>13005</v>
      </c>
      <c r="G137" s="13">
        <v>26150</v>
      </c>
      <c r="H137" s="14"/>
      <c r="I137" s="14"/>
      <c r="J137" s="14"/>
      <c r="K137" s="14">
        <f t="shared" si="61"/>
        <v>13257.860046652841</v>
      </c>
      <c r="L137" s="14">
        <f t="shared" si="62"/>
        <v>13425.039644048216</v>
      </c>
      <c r="M137" s="14">
        <f t="shared" si="40"/>
        <v>26682.899690701059</v>
      </c>
      <c r="N137" s="4"/>
    </row>
    <row r="138" spans="1:14" x14ac:dyDescent="0.2">
      <c r="A138" s="10" t="s">
        <v>157</v>
      </c>
      <c r="B138" s="11" t="s">
        <v>174</v>
      </c>
      <c r="C138" s="31">
        <v>1404</v>
      </c>
      <c r="D138" s="31" t="s">
        <v>81</v>
      </c>
      <c r="E138" s="13">
        <v>23687</v>
      </c>
      <c r="F138" s="13">
        <f t="shared" si="56"/>
        <v>21957</v>
      </c>
      <c r="G138" s="13">
        <v>45644</v>
      </c>
      <c r="H138" s="14"/>
      <c r="I138" s="14"/>
      <c r="J138" s="14"/>
      <c r="K138" s="14">
        <f t="shared" si="61"/>
        <v>23890.371314192911</v>
      </c>
      <c r="L138" s="14">
        <f t="shared" si="62"/>
        <v>22666.174199489942</v>
      </c>
      <c r="M138" s="14">
        <f t="shared" si="40"/>
        <v>46556.545513682853</v>
      </c>
      <c r="N138" s="4"/>
    </row>
    <row r="139" spans="1:14" x14ac:dyDescent="0.2">
      <c r="A139" s="10" t="s">
        <v>157</v>
      </c>
      <c r="B139" s="11" t="s">
        <v>174</v>
      </c>
      <c r="C139" s="31">
        <v>1405</v>
      </c>
      <c r="D139" s="31" t="s">
        <v>82</v>
      </c>
      <c r="E139" s="13">
        <v>19037</v>
      </c>
      <c r="F139" s="13">
        <f t="shared" si="56"/>
        <v>17268</v>
      </c>
      <c r="G139" s="13">
        <v>36305</v>
      </c>
      <c r="H139" s="14"/>
      <c r="I139" s="14"/>
      <c r="J139" s="14"/>
      <c r="K139" s="14">
        <f t="shared" si="61"/>
        <v>19200.447448317238</v>
      </c>
      <c r="L139" s="14">
        <f t="shared" si="62"/>
        <v>17825.727379732762</v>
      </c>
      <c r="M139" s="14">
        <f t="shared" si="40"/>
        <v>37026.174828050003</v>
      </c>
      <c r="N139" s="4"/>
    </row>
    <row r="140" spans="1:14" x14ac:dyDescent="0.2">
      <c r="A140" s="10" t="s">
        <v>157</v>
      </c>
      <c r="B140" s="11" t="s">
        <v>174</v>
      </c>
      <c r="C140" s="31">
        <v>1406</v>
      </c>
      <c r="D140" s="31" t="s">
        <v>83</v>
      </c>
      <c r="E140" s="13">
        <v>31248</v>
      </c>
      <c r="F140" s="13">
        <f t="shared" si="56"/>
        <v>28738</v>
      </c>
      <c r="G140" s="13">
        <v>59986</v>
      </c>
      <c r="H140" s="14"/>
      <c r="I140" s="14"/>
      <c r="J140" s="14"/>
      <c r="K140" s="14">
        <f t="shared" si="61"/>
        <v>31516.288378684512</v>
      </c>
      <c r="L140" s="14">
        <f t="shared" si="62"/>
        <v>29666.189103472327</v>
      </c>
      <c r="M140" s="14">
        <f t="shared" si="40"/>
        <v>61182.477482156843</v>
      </c>
      <c r="N140" s="4"/>
    </row>
    <row r="141" spans="1:14" x14ac:dyDescent="0.2">
      <c r="A141" s="10" t="s">
        <v>157</v>
      </c>
      <c r="B141" s="11" t="s">
        <v>174</v>
      </c>
      <c r="C141" s="31">
        <v>1407</v>
      </c>
      <c r="D141" s="31" t="s">
        <v>84</v>
      </c>
      <c r="E141" s="13">
        <v>34046</v>
      </c>
      <c r="F141" s="13">
        <f t="shared" si="56"/>
        <v>33767</v>
      </c>
      <c r="G141" s="13">
        <v>67813</v>
      </c>
      <c r="H141" s="14"/>
      <c r="I141" s="14"/>
      <c r="J141" s="14"/>
      <c r="K141" s="14">
        <f t="shared" si="61"/>
        <v>34338.311384430781</v>
      </c>
      <c r="L141" s="14">
        <f t="shared" si="62"/>
        <v>34857.617351832072</v>
      </c>
      <c r="M141" s="14">
        <f t="shared" si="40"/>
        <v>69195.928736262853</v>
      </c>
      <c r="N141" s="4"/>
    </row>
    <row r="142" spans="1:14" x14ac:dyDescent="0.2">
      <c r="A142" s="10" t="s">
        <v>157</v>
      </c>
      <c r="B142" s="11" t="s">
        <v>174</v>
      </c>
      <c r="C142" s="31">
        <v>1408</v>
      </c>
      <c r="D142" s="31" t="s">
        <v>85</v>
      </c>
      <c r="E142" s="13">
        <v>7366</v>
      </c>
      <c r="F142" s="13">
        <f t="shared" si="56"/>
        <v>7474</v>
      </c>
      <c r="G142" s="13">
        <v>14840</v>
      </c>
      <c r="H142" s="14"/>
      <c r="I142" s="14"/>
      <c r="J142" s="14"/>
      <c r="K142" s="14">
        <f t="shared" si="61"/>
        <v>7429.242837858108</v>
      </c>
      <c r="L142" s="14">
        <f t="shared" si="62"/>
        <v>7715.3976393399744</v>
      </c>
      <c r="M142" s="14">
        <f t="shared" si="40"/>
        <v>15144.640477198081</v>
      </c>
      <c r="N142" s="4"/>
    </row>
    <row r="143" spans="1:14" ht="15" x14ac:dyDescent="0.25">
      <c r="A143" s="10"/>
      <c r="B143" s="15" t="s">
        <v>185</v>
      </c>
      <c r="C143" s="31"/>
      <c r="D143" s="9" t="s">
        <v>185</v>
      </c>
      <c r="E143" s="16">
        <f>SUM(E135:E142)</f>
        <v>193343</v>
      </c>
      <c r="F143" s="16">
        <f t="shared" ref="F143:G143" si="63">SUM(F135:F142)</f>
        <v>183508</v>
      </c>
      <c r="G143" s="16">
        <f t="shared" si="63"/>
        <v>376851</v>
      </c>
      <c r="H143" s="17">
        <v>195003</v>
      </c>
      <c r="I143" s="16">
        <f>J143-H143</f>
        <v>189435</v>
      </c>
      <c r="J143" s="17">
        <v>384438</v>
      </c>
      <c r="K143" s="17">
        <f t="shared" si="61"/>
        <v>195003</v>
      </c>
      <c r="L143" s="17">
        <f t="shared" si="62"/>
        <v>189435</v>
      </c>
      <c r="M143" s="50">
        <f>SUM(M135:M142)</f>
        <v>384437.99999999994</v>
      </c>
      <c r="N143" s="50"/>
    </row>
    <row r="144" spans="1:14" x14ac:dyDescent="0.2">
      <c r="A144" s="10" t="s">
        <v>175</v>
      </c>
      <c r="B144" s="11" t="s">
        <v>176</v>
      </c>
      <c r="C144" s="12">
        <v>1501</v>
      </c>
      <c r="D144" s="12" t="s">
        <v>86</v>
      </c>
      <c r="E144" s="13">
        <v>16288</v>
      </c>
      <c r="F144" s="13">
        <f>G144-E144</f>
        <v>16624</v>
      </c>
      <c r="G144" s="13">
        <v>32912</v>
      </c>
      <c r="H144" s="14"/>
      <c r="I144" s="14"/>
      <c r="J144" s="14"/>
      <c r="K144" s="14">
        <f>E144/E$148*H$148</f>
        <v>15766.93910649853</v>
      </c>
      <c r="L144" s="14">
        <f t="shared" ref="L144" si="64">F144/F$148*I$148</f>
        <v>15763.581427171363</v>
      </c>
      <c r="M144" s="14">
        <f t="shared" si="40"/>
        <v>31530.520533669893</v>
      </c>
      <c r="N144" s="4"/>
    </row>
    <row r="145" spans="1:14" x14ac:dyDescent="0.2">
      <c r="A145" s="10" t="s">
        <v>175</v>
      </c>
      <c r="B145" s="11" t="s">
        <v>176</v>
      </c>
      <c r="C145" s="12">
        <v>1502</v>
      </c>
      <c r="D145" s="12" t="s">
        <v>87</v>
      </c>
      <c r="E145" s="13">
        <v>7880</v>
      </c>
      <c r="F145" s="13">
        <f t="shared" ref="F145:F147" si="65">G145-E145</f>
        <v>8698</v>
      </c>
      <c r="G145" s="13">
        <v>16578</v>
      </c>
      <c r="H145" s="14"/>
      <c r="I145" s="14"/>
      <c r="J145" s="14"/>
      <c r="K145" s="14">
        <f t="shared" ref="K145:K148" si="66">E145/E$148*H$148</f>
        <v>7627.9150392441315</v>
      </c>
      <c r="L145" s="14">
        <f t="shared" ref="L145:L148" si="67">F145/F$148*I$148</f>
        <v>8247.8122746352565</v>
      </c>
      <c r="M145" s="14">
        <f t="shared" si="40"/>
        <v>15875.727313879388</v>
      </c>
      <c r="N145" s="4"/>
    </row>
    <row r="146" spans="1:14" x14ac:dyDescent="0.2">
      <c r="A146" s="10" t="s">
        <v>175</v>
      </c>
      <c r="B146" s="11" t="s">
        <v>176</v>
      </c>
      <c r="C146" s="12">
        <v>1503</v>
      </c>
      <c r="D146" s="12" t="s">
        <v>88</v>
      </c>
      <c r="E146" s="13">
        <v>10971</v>
      </c>
      <c r="F146" s="13">
        <f t="shared" si="65"/>
        <v>10630</v>
      </c>
      <c r="G146" s="13">
        <v>21601</v>
      </c>
      <c r="H146" s="14"/>
      <c r="I146" s="14"/>
      <c r="J146" s="14"/>
      <c r="K146" s="14">
        <f t="shared" si="66"/>
        <v>10620.032474054235</v>
      </c>
      <c r="L146" s="14">
        <f t="shared" si="67"/>
        <v>10079.816564655412</v>
      </c>
      <c r="M146" s="14">
        <f t="shared" ref="M146:M164" si="68">SUM(K146:L146)</f>
        <v>20699.849038709646</v>
      </c>
      <c r="N146" s="4"/>
    </row>
    <row r="147" spans="1:14" x14ac:dyDescent="0.2">
      <c r="A147" s="10" t="s">
        <v>175</v>
      </c>
      <c r="B147" s="11" t="s">
        <v>176</v>
      </c>
      <c r="C147" s="12">
        <v>1504</v>
      </c>
      <c r="D147" s="12" t="s">
        <v>89</v>
      </c>
      <c r="E147" s="13">
        <v>18627</v>
      </c>
      <c r="F147" s="13">
        <f t="shared" si="65"/>
        <v>18127</v>
      </c>
      <c r="G147" s="13">
        <v>36754</v>
      </c>
      <c r="H147" s="14"/>
      <c r="I147" s="14"/>
      <c r="J147" s="14"/>
      <c r="K147" s="14">
        <f t="shared" si="66"/>
        <v>18031.113380203104</v>
      </c>
      <c r="L147" s="14">
        <f t="shared" si="67"/>
        <v>17188.789733537975</v>
      </c>
      <c r="M147" s="14">
        <f t="shared" si="68"/>
        <v>35219.903113741078</v>
      </c>
      <c r="N147" s="4"/>
    </row>
    <row r="148" spans="1:14" ht="15" x14ac:dyDescent="0.25">
      <c r="A148" s="6"/>
      <c r="B148" s="15" t="s">
        <v>185</v>
      </c>
      <c r="C148" s="7"/>
      <c r="D148" s="9" t="s">
        <v>185</v>
      </c>
      <c r="E148" s="16">
        <f>SUM(E144:E147)</f>
        <v>53766</v>
      </c>
      <c r="F148" s="16">
        <f t="shared" ref="F148:G148" si="69">SUM(F144:F147)</f>
        <v>54079</v>
      </c>
      <c r="G148" s="16">
        <f t="shared" si="69"/>
        <v>107845</v>
      </c>
      <c r="H148" s="17">
        <v>52046</v>
      </c>
      <c r="I148" s="16">
        <f>J148-H148</f>
        <v>51280</v>
      </c>
      <c r="J148" s="17">
        <v>103326</v>
      </c>
      <c r="K148" s="17">
        <f t="shared" si="66"/>
        <v>52046</v>
      </c>
      <c r="L148" s="17">
        <f t="shared" si="67"/>
        <v>51280</v>
      </c>
      <c r="M148" s="50">
        <f>SUM(M144:M147)</f>
        <v>103326</v>
      </c>
      <c r="N148" s="50"/>
    </row>
    <row r="149" spans="1:14" x14ac:dyDescent="0.2">
      <c r="A149" s="10" t="s">
        <v>152</v>
      </c>
      <c r="B149" s="11" t="s">
        <v>153</v>
      </c>
      <c r="C149" s="12">
        <v>1601</v>
      </c>
      <c r="D149" s="12" t="s">
        <v>90</v>
      </c>
      <c r="E149" s="13">
        <v>40958</v>
      </c>
      <c r="F149" s="13">
        <f>G149-E149</f>
        <v>37741</v>
      </c>
      <c r="G149" s="13">
        <v>78699</v>
      </c>
      <c r="H149" s="14"/>
      <c r="I149" s="14"/>
      <c r="J149" s="14"/>
      <c r="K149" s="14">
        <f>E149/E$159*H$159</f>
        <v>41756.313428999136</v>
      </c>
      <c r="L149" s="14">
        <f t="shared" ref="L149" si="70">F149/F$159*I$159</f>
        <v>39345.235297432329</v>
      </c>
      <c r="M149" s="14">
        <f t="shared" si="68"/>
        <v>81101.548726431472</v>
      </c>
      <c r="N149" s="4"/>
    </row>
    <row r="150" spans="1:14" x14ac:dyDescent="0.2">
      <c r="A150" s="10" t="s">
        <v>152</v>
      </c>
      <c r="B150" s="11" t="s">
        <v>153</v>
      </c>
      <c r="C150" s="12">
        <v>1602</v>
      </c>
      <c r="D150" s="12" t="s">
        <v>91</v>
      </c>
      <c r="E150" s="13">
        <v>36483</v>
      </c>
      <c r="F150" s="13">
        <f t="shared" ref="F150:F158" si="71">G150-E150</f>
        <v>34193</v>
      </c>
      <c r="G150" s="13">
        <v>70676</v>
      </c>
      <c r="H150" s="14"/>
      <c r="I150" s="14"/>
      <c r="J150" s="14"/>
      <c r="K150" s="14">
        <f t="shared" ref="K150:K159" si="72">E150/E$159*H$159</f>
        <v>37194.091089168796</v>
      </c>
      <c r="L150" s="14">
        <f t="shared" ref="L150:L159" si="73">F150/F$159*I$159</f>
        <v>35646.422472247788</v>
      </c>
      <c r="M150" s="14">
        <f t="shared" si="68"/>
        <v>72840.513561416592</v>
      </c>
      <c r="N150" s="4"/>
    </row>
    <row r="151" spans="1:14" x14ac:dyDescent="0.2">
      <c r="A151" s="10" t="s">
        <v>152</v>
      </c>
      <c r="B151" s="11" t="s">
        <v>153</v>
      </c>
      <c r="C151" s="12">
        <v>1603</v>
      </c>
      <c r="D151" s="12" t="s">
        <v>92</v>
      </c>
      <c r="E151" s="13">
        <v>25787</v>
      </c>
      <c r="F151" s="13">
        <f t="shared" si="71"/>
        <v>25310</v>
      </c>
      <c r="G151" s="13">
        <v>51097</v>
      </c>
      <c r="H151" s="14"/>
      <c r="I151" s="14"/>
      <c r="J151" s="14"/>
      <c r="K151" s="14">
        <f t="shared" si="72"/>
        <v>26289.615078705036</v>
      </c>
      <c r="L151" s="14">
        <f t="shared" si="73"/>
        <v>26385.837825654129</v>
      </c>
      <c r="M151" s="14">
        <f t="shared" si="68"/>
        <v>52675.452904359161</v>
      </c>
      <c r="N151" s="4"/>
    </row>
    <row r="152" spans="1:14" x14ac:dyDescent="0.2">
      <c r="A152" s="10" t="s">
        <v>152</v>
      </c>
      <c r="B152" s="11" t="s">
        <v>153</v>
      </c>
      <c r="C152" s="12">
        <v>1604</v>
      </c>
      <c r="D152" s="12" t="s">
        <v>93</v>
      </c>
      <c r="E152" s="13">
        <v>33954</v>
      </c>
      <c r="F152" s="13">
        <f t="shared" si="71"/>
        <v>34090</v>
      </c>
      <c r="G152" s="13">
        <v>68044</v>
      </c>
      <c r="H152" s="14"/>
      <c r="I152" s="14"/>
      <c r="J152" s="14"/>
      <c r="K152" s="14">
        <f t="shared" si="72"/>
        <v>34615.798285273617</v>
      </c>
      <c r="L152" s="14">
        <f t="shared" si="73"/>
        <v>35539.044309622645</v>
      </c>
      <c r="M152" s="14">
        <f t="shared" si="68"/>
        <v>70154.842594896269</v>
      </c>
      <c r="N152" s="4"/>
    </row>
    <row r="153" spans="1:14" x14ac:dyDescent="0.2">
      <c r="A153" s="10" t="s">
        <v>152</v>
      </c>
      <c r="B153" s="11" t="s">
        <v>153</v>
      </c>
      <c r="C153" s="12">
        <v>1605</v>
      </c>
      <c r="D153" s="12" t="s">
        <v>94</v>
      </c>
      <c r="E153" s="13">
        <v>28811</v>
      </c>
      <c r="F153" s="13">
        <f t="shared" si="71"/>
        <v>28064</v>
      </c>
      <c r="G153" s="13">
        <v>56875</v>
      </c>
      <c r="H153" s="14"/>
      <c r="I153" s="14"/>
      <c r="J153" s="14"/>
      <c r="K153" s="14">
        <f t="shared" si="72"/>
        <v>29372.555940302118</v>
      </c>
      <c r="L153" s="14">
        <f t="shared" si="73"/>
        <v>29256.900542835137</v>
      </c>
      <c r="M153" s="14">
        <f t="shared" si="68"/>
        <v>58629.456483137255</v>
      </c>
      <c r="N153" s="4"/>
    </row>
    <row r="154" spans="1:14" x14ac:dyDescent="0.2">
      <c r="A154" s="10" t="s">
        <v>152</v>
      </c>
      <c r="B154" s="11" t="s">
        <v>153</v>
      </c>
      <c r="C154" s="12">
        <v>1606</v>
      </c>
      <c r="D154" s="12" t="s">
        <v>95</v>
      </c>
      <c r="E154" s="13">
        <v>45619</v>
      </c>
      <c r="F154" s="13">
        <f t="shared" si="71"/>
        <v>45276</v>
      </c>
      <c r="G154" s="13">
        <v>90895</v>
      </c>
      <c r="H154" s="14"/>
      <c r="I154" s="14"/>
      <c r="J154" s="14"/>
      <c r="K154" s="14">
        <f t="shared" si="72"/>
        <v>46508.161099602316</v>
      </c>
      <c r="L154" s="14">
        <f t="shared" si="73"/>
        <v>47200.521271999845</v>
      </c>
      <c r="M154" s="14">
        <f t="shared" si="68"/>
        <v>93708.682371602161</v>
      </c>
      <c r="N154" s="4"/>
    </row>
    <row r="155" spans="1:14" x14ac:dyDescent="0.2">
      <c r="A155" s="10" t="s">
        <v>152</v>
      </c>
      <c r="B155" s="11" t="s">
        <v>153</v>
      </c>
      <c r="C155" s="12">
        <v>1607</v>
      </c>
      <c r="D155" s="12" t="s">
        <v>96</v>
      </c>
      <c r="E155" s="13">
        <v>31180</v>
      </c>
      <c r="F155" s="13">
        <f t="shared" si="71"/>
        <v>30619</v>
      </c>
      <c r="G155" s="13">
        <v>61799</v>
      </c>
      <c r="H155" s="14"/>
      <c r="I155" s="14"/>
      <c r="J155" s="14"/>
      <c r="K155" s="14">
        <f t="shared" si="72"/>
        <v>31787.730180091632</v>
      </c>
      <c r="L155" s="14">
        <f t="shared" si="73"/>
        <v>31920.504479798645</v>
      </c>
      <c r="M155" s="14">
        <f t="shared" si="68"/>
        <v>63708.23465989028</v>
      </c>
      <c r="N155" s="4"/>
    </row>
    <row r="156" spans="1:14" x14ac:dyDescent="0.2">
      <c r="A156" s="10" t="s">
        <v>152</v>
      </c>
      <c r="B156" s="11" t="s">
        <v>153</v>
      </c>
      <c r="C156" s="12">
        <v>1608</v>
      </c>
      <c r="D156" s="12" t="s">
        <v>97</v>
      </c>
      <c r="E156" s="13">
        <v>26748</v>
      </c>
      <c r="F156" s="13">
        <f t="shared" si="71"/>
        <v>26697</v>
      </c>
      <c r="G156" s="13">
        <v>53445</v>
      </c>
      <c r="H156" s="14"/>
      <c r="I156" s="14"/>
      <c r="J156" s="14"/>
      <c r="K156" s="14">
        <f t="shared" si="72"/>
        <v>27269.345954364693</v>
      </c>
      <c r="L156" s="14">
        <f t="shared" si="73"/>
        <v>27831.794248577171</v>
      </c>
      <c r="M156" s="14">
        <f t="shared" si="68"/>
        <v>55101.140202941868</v>
      </c>
      <c r="N156" s="4"/>
    </row>
    <row r="157" spans="1:14" x14ac:dyDescent="0.2">
      <c r="A157" s="10" t="s">
        <v>152</v>
      </c>
      <c r="B157" s="11" t="s">
        <v>153</v>
      </c>
      <c r="C157" s="12">
        <v>1609</v>
      </c>
      <c r="D157" s="12" t="s">
        <v>98</v>
      </c>
      <c r="E157" s="13">
        <v>18183</v>
      </c>
      <c r="F157" s="13">
        <f t="shared" si="71"/>
        <v>16442</v>
      </c>
      <c r="G157" s="13">
        <v>34625</v>
      </c>
      <c r="H157" s="14"/>
      <c r="I157" s="14"/>
      <c r="J157" s="14"/>
      <c r="K157" s="14">
        <f t="shared" si="72"/>
        <v>18537.405319583264</v>
      </c>
      <c r="L157" s="14">
        <f t="shared" si="73"/>
        <v>17140.89077555927</v>
      </c>
      <c r="M157" s="14">
        <f t="shared" si="68"/>
        <v>35678.296095142534</v>
      </c>
      <c r="N157" s="4"/>
    </row>
    <row r="158" spans="1:14" x14ac:dyDescent="0.2">
      <c r="A158" s="10" t="s">
        <v>152</v>
      </c>
      <c r="B158" s="11" t="s">
        <v>153</v>
      </c>
      <c r="C158" s="12">
        <v>1610</v>
      </c>
      <c r="D158" s="12" t="s">
        <v>99</v>
      </c>
      <c r="E158" s="13">
        <v>42942</v>
      </c>
      <c r="F158" s="13">
        <f t="shared" si="71"/>
        <v>41002</v>
      </c>
      <c r="G158" s="13">
        <v>83944</v>
      </c>
      <c r="H158" s="14"/>
      <c r="I158" s="14"/>
      <c r="J158" s="14"/>
      <c r="K158" s="14">
        <f t="shared" si="72"/>
        <v>43778.983623909393</v>
      </c>
      <c r="L158" s="14">
        <f t="shared" si="73"/>
        <v>42744.848776273036</v>
      </c>
      <c r="M158" s="14">
        <f t="shared" si="68"/>
        <v>86523.832400182437</v>
      </c>
      <c r="N158" s="4"/>
    </row>
    <row r="159" spans="1:14" ht="15" x14ac:dyDescent="0.25">
      <c r="A159" s="6"/>
      <c r="B159" s="15" t="s">
        <v>185</v>
      </c>
      <c r="C159" s="7"/>
      <c r="D159" s="9" t="s">
        <v>185</v>
      </c>
      <c r="E159" s="16">
        <f>SUM(E149:E158)</f>
        <v>330665</v>
      </c>
      <c r="F159" s="16">
        <f>SUM(F149:F158)</f>
        <v>319434</v>
      </c>
      <c r="G159" s="16">
        <f t="shared" ref="G159" si="74">SUM(G149:G158)</f>
        <v>650099</v>
      </c>
      <c r="H159" s="17">
        <v>337110</v>
      </c>
      <c r="I159" s="16">
        <f>J159-H159</f>
        <v>333012</v>
      </c>
      <c r="J159" s="17">
        <v>670122</v>
      </c>
      <c r="K159" s="17">
        <f t="shared" si="72"/>
        <v>337110</v>
      </c>
      <c r="L159" s="17">
        <f t="shared" si="73"/>
        <v>333012</v>
      </c>
      <c r="M159" s="50">
        <f>SUM(M149:M158)</f>
        <v>670122</v>
      </c>
      <c r="N159" s="50"/>
    </row>
    <row r="160" spans="1:14" x14ac:dyDescent="0.2">
      <c r="A160" s="10" t="s">
        <v>177</v>
      </c>
      <c r="B160" s="11" t="s">
        <v>178</v>
      </c>
      <c r="C160" s="12">
        <v>1701</v>
      </c>
      <c r="D160" s="12" t="s">
        <v>102</v>
      </c>
      <c r="E160" s="13">
        <v>18008</v>
      </c>
      <c r="F160" s="13">
        <f>G160-E160</f>
        <v>16081</v>
      </c>
      <c r="G160" s="13">
        <v>34089</v>
      </c>
      <c r="H160" s="14"/>
      <c r="I160" s="14"/>
      <c r="J160" s="14"/>
      <c r="K160" s="14">
        <f>E160/E$165*H$165</f>
        <v>17758.911116605821</v>
      </c>
      <c r="L160" s="14">
        <f t="shared" ref="L160" si="75">F160/F$165*I$165</f>
        <v>16011.346272092565</v>
      </c>
      <c r="M160" s="14">
        <f t="shared" si="68"/>
        <v>33770.257388698388</v>
      </c>
      <c r="N160" s="4"/>
    </row>
    <row r="161" spans="1:15" x14ac:dyDescent="0.2">
      <c r="A161" s="10" t="s">
        <v>177</v>
      </c>
      <c r="B161" s="11" t="s">
        <v>178</v>
      </c>
      <c r="C161" s="12">
        <v>1702</v>
      </c>
      <c r="D161" s="12" t="s">
        <v>179</v>
      </c>
      <c r="E161" s="13">
        <v>17401</v>
      </c>
      <c r="F161" s="13">
        <f t="shared" ref="F161:F164" si="76">G161-E161</f>
        <v>17158</v>
      </c>
      <c r="G161" s="13">
        <v>34559</v>
      </c>
      <c r="H161" s="14"/>
      <c r="I161" s="14"/>
      <c r="J161" s="14"/>
      <c r="K161" s="14">
        <f t="shared" ref="K161:K165" si="77">E161/E$165*H$165</f>
        <v>17160.307215685134</v>
      </c>
      <c r="L161" s="14">
        <f t="shared" ref="L161:L165" si="78">F161/F$165*I$165</f>
        <v>17083.681321843433</v>
      </c>
      <c r="M161" s="14">
        <f t="shared" si="68"/>
        <v>34243.988537528567</v>
      </c>
      <c r="N161" s="4"/>
    </row>
    <row r="162" spans="1:15" x14ac:dyDescent="0.2">
      <c r="A162" s="10" t="s">
        <v>177</v>
      </c>
      <c r="B162" s="11" t="s">
        <v>178</v>
      </c>
      <c r="C162" s="12">
        <v>1703</v>
      </c>
      <c r="D162" s="12" t="s">
        <v>180</v>
      </c>
      <c r="E162" s="13">
        <v>16130</v>
      </c>
      <c r="F162" s="13">
        <f t="shared" si="76"/>
        <v>15792</v>
      </c>
      <c r="G162" s="13">
        <v>31922</v>
      </c>
      <c r="H162" s="14"/>
      <c r="I162" s="14"/>
      <c r="J162" s="14"/>
      <c r="K162" s="14">
        <f t="shared" si="77"/>
        <v>15906.88784489404</v>
      </c>
      <c r="L162" s="14">
        <f t="shared" si="78"/>
        <v>15723.5980553999</v>
      </c>
      <c r="M162" s="14">
        <f t="shared" si="68"/>
        <v>31630.485900293941</v>
      </c>
      <c r="N162" s="4"/>
    </row>
    <row r="163" spans="1:15" x14ac:dyDescent="0.2">
      <c r="A163" s="10" t="s">
        <v>177</v>
      </c>
      <c r="B163" s="11" t="s">
        <v>178</v>
      </c>
      <c r="C163" s="12">
        <v>1704</v>
      </c>
      <c r="D163" s="12" t="s">
        <v>181</v>
      </c>
      <c r="E163" s="13">
        <v>10761</v>
      </c>
      <c r="F163" s="13">
        <f t="shared" si="76"/>
        <v>10756</v>
      </c>
      <c r="G163" s="13">
        <v>21517</v>
      </c>
      <c r="H163" s="14"/>
      <c r="I163" s="14"/>
      <c r="J163" s="14"/>
      <c r="K163" s="14">
        <f t="shared" si="77"/>
        <v>10612.152516981077</v>
      </c>
      <c r="L163" s="14">
        <f t="shared" si="78"/>
        <v>10709.411137530478</v>
      </c>
      <c r="M163" s="14">
        <f t="shared" si="68"/>
        <v>21321.563654511556</v>
      </c>
      <c r="N163" s="4"/>
    </row>
    <row r="164" spans="1:15" x14ac:dyDescent="0.2">
      <c r="A164" s="10" t="s">
        <v>177</v>
      </c>
      <c r="B164" s="11" t="s">
        <v>178</v>
      </c>
      <c r="C164" s="12">
        <v>1705</v>
      </c>
      <c r="D164" s="12" t="s">
        <v>182</v>
      </c>
      <c r="E164" s="13">
        <v>6453</v>
      </c>
      <c r="F164" s="13">
        <f t="shared" si="76"/>
        <v>6242</v>
      </c>
      <c r="G164" s="13">
        <v>12695</v>
      </c>
      <c r="H164" s="14"/>
      <c r="I164" s="14"/>
      <c r="J164" s="14"/>
      <c r="K164" s="14">
        <f t="shared" si="77"/>
        <v>6363.741305833928</v>
      </c>
      <c r="L164" s="14">
        <f t="shared" si="78"/>
        <v>6214.963213133623</v>
      </c>
      <c r="M164" s="14">
        <f t="shared" si="68"/>
        <v>12578.704518967552</v>
      </c>
      <c r="N164" s="4"/>
    </row>
    <row r="165" spans="1:15" ht="15" x14ac:dyDescent="0.25">
      <c r="A165" s="7"/>
      <c r="B165" s="15" t="s">
        <v>185</v>
      </c>
      <c r="C165" s="7"/>
      <c r="D165" s="9" t="s">
        <v>185</v>
      </c>
      <c r="E165" s="16">
        <f>SUM(E160:E164)</f>
        <v>68753</v>
      </c>
      <c r="F165" s="16">
        <f t="shared" ref="F165:G165" si="79">SUM(F160:F164)</f>
        <v>66029</v>
      </c>
      <c r="G165" s="16">
        <f t="shared" si="79"/>
        <v>134782</v>
      </c>
      <c r="H165" s="17">
        <v>67802</v>
      </c>
      <c r="I165" s="16">
        <f>J165-H165</f>
        <v>65743</v>
      </c>
      <c r="J165" s="17">
        <v>133545</v>
      </c>
      <c r="K165" s="17">
        <f t="shared" si="77"/>
        <v>67802</v>
      </c>
      <c r="L165" s="17">
        <f t="shared" si="78"/>
        <v>65743</v>
      </c>
      <c r="M165" s="17">
        <f>SUM(M160:M164)</f>
        <v>133545</v>
      </c>
      <c r="N165" s="4"/>
    </row>
    <row r="166" spans="1:15" ht="15" x14ac:dyDescent="0.25">
      <c r="A166" s="6"/>
      <c r="B166" s="8" t="s">
        <v>186</v>
      </c>
      <c r="C166" s="7"/>
      <c r="D166" s="9" t="s">
        <v>186</v>
      </c>
      <c r="E166" s="32">
        <f>E165+E159+E148+E143+E134+E118+E107+E99+E85+E76+E64+E54+E41+E35+E27+E21+E13</f>
        <v>3094703</v>
      </c>
      <c r="F166" s="32">
        <f t="shared" ref="F166:G166" si="80">F165+F159+F148+F143+F134+F118+F107+F99+F85+F76+F64+F54+F41+F35+F27+F21+F13</f>
        <v>3082666</v>
      </c>
      <c r="G166" s="32">
        <f t="shared" si="80"/>
        <v>6177369</v>
      </c>
      <c r="H166" s="17">
        <v>3259980</v>
      </c>
      <c r="I166" s="16">
        <f>J166-H166</f>
        <v>3254452</v>
      </c>
      <c r="J166" s="17">
        <v>6514432</v>
      </c>
      <c r="K166" s="32">
        <f>K165+K159+K148+K143+K134+K118+K107+K99+K85+K76+K64+K54+K41+K35+K27+K21+K13</f>
        <v>3259980</v>
      </c>
      <c r="L166" s="32">
        <f t="shared" ref="L166:M166" si="81">L165+L159+L148+L143+L134+L118+L107+L99+L85+L76+L64+L54+L41+L35+L27+L21+L13</f>
        <v>3254452</v>
      </c>
      <c r="M166" s="32">
        <f t="shared" si="81"/>
        <v>6514432</v>
      </c>
      <c r="N166" s="50"/>
      <c r="O166" s="50">
        <f>N165+N159+N148+N143+N134+N118+N107+N99+N85+N76+N64+N54+N41+N35+N27+N21+N13</f>
        <v>0</v>
      </c>
    </row>
    <row r="167" spans="1:15" x14ac:dyDescent="0.2">
      <c r="M167" s="4"/>
    </row>
    <row r="168" spans="1:15" ht="15.75" thickBot="1" x14ac:dyDescent="0.3">
      <c r="B168" s="33" t="s">
        <v>187</v>
      </c>
      <c r="J168" s="4"/>
    </row>
    <row r="169" spans="1:15" ht="14.25" customHeight="1" x14ac:dyDescent="0.2">
      <c r="B169" s="100" t="s">
        <v>193</v>
      </c>
      <c r="C169" s="101"/>
      <c r="D169" s="102"/>
    </row>
    <row r="170" spans="1:15" ht="15" customHeight="1" x14ac:dyDescent="0.2">
      <c r="B170" s="103"/>
      <c r="C170" s="104"/>
      <c r="D170" s="105"/>
    </row>
    <row r="171" spans="1:15" ht="15" customHeight="1" x14ac:dyDescent="0.2">
      <c r="B171" s="103"/>
      <c r="C171" s="104"/>
      <c r="D171" s="105"/>
    </row>
    <row r="172" spans="1:15" ht="15" customHeight="1" x14ac:dyDescent="0.2">
      <c r="B172" s="103"/>
      <c r="C172" s="104"/>
      <c r="D172" s="105"/>
      <c r="F172" s="4"/>
      <c r="G172" s="2" t="s">
        <v>156</v>
      </c>
    </row>
    <row r="173" spans="1:15" ht="15" customHeight="1" x14ac:dyDescent="0.2">
      <c r="B173" s="103"/>
      <c r="C173" s="104"/>
      <c r="D173" s="105"/>
    </row>
    <row r="174" spans="1:15" ht="15" customHeight="1" x14ac:dyDescent="0.2">
      <c r="B174" s="103"/>
      <c r="C174" s="104"/>
      <c r="D174" s="105"/>
    </row>
    <row r="175" spans="1:15" ht="15" customHeight="1" x14ac:dyDescent="0.2">
      <c r="B175" s="103"/>
      <c r="C175" s="104"/>
      <c r="D175" s="105"/>
    </row>
    <row r="176" spans="1:15" ht="15" customHeight="1" x14ac:dyDescent="0.2">
      <c r="B176" s="103"/>
      <c r="C176" s="104"/>
      <c r="D176" s="105"/>
    </row>
    <row r="177" spans="2:6" ht="15" customHeight="1" x14ac:dyDescent="0.2">
      <c r="B177" s="103"/>
      <c r="C177" s="104"/>
      <c r="D177" s="105"/>
    </row>
    <row r="178" spans="2:6" ht="15" customHeight="1" x14ac:dyDescent="0.2">
      <c r="B178" s="103"/>
      <c r="C178" s="104"/>
      <c r="D178" s="105"/>
    </row>
    <row r="179" spans="2:6" ht="15" customHeight="1" thickBot="1" x14ac:dyDescent="0.25">
      <c r="B179" s="106"/>
      <c r="C179" s="107"/>
      <c r="D179" s="108"/>
    </row>
    <row r="180" spans="2:6" ht="15" thickBot="1" x14ac:dyDescent="0.25">
      <c r="B180" s="5"/>
      <c r="C180" s="5"/>
      <c r="D180" s="5"/>
    </row>
    <row r="181" spans="2:6" ht="15" customHeight="1" x14ac:dyDescent="0.2">
      <c r="B181" s="109" t="s">
        <v>194</v>
      </c>
      <c r="C181" s="110"/>
      <c r="D181" s="111"/>
    </row>
    <row r="182" spans="2:6" x14ac:dyDescent="0.2">
      <c r="B182" s="112"/>
      <c r="C182" s="113"/>
      <c r="D182" s="114"/>
    </row>
    <row r="183" spans="2:6" ht="14.25" customHeight="1" x14ac:dyDescent="0.2">
      <c r="B183" s="112"/>
      <c r="C183" s="113"/>
      <c r="D183" s="114"/>
    </row>
    <row r="184" spans="2:6" x14ac:dyDescent="0.2">
      <c r="B184" s="112"/>
      <c r="C184" s="113"/>
      <c r="D184" s="114"/>
    </row>
    <row r="185" spans="2:6" x14ac:dyDescent="0.2">
      <c r="B185" s="112"/>
      <c r="C185" s="113"/>
      <c r="D185" s="114"/>
    </row>
    <row r="186" spans="2:6" x14ac:dyDescent="0.2">
      <c r="B186" s="112"/>
      <c r="C186" s="113"/>
      <c r="D186" s="114"/>
      <c r="F186" s="4"/>
    </row>
    <row r="187" spans="2:6" x14ac:dyDescent="0.2">
      <c r="B187" s="112"/>
      <c r="C187" s="113"/>
      <c r="D187" s="114"/>
    </row>
    <row r="188" spans="2:6" x14ac:dyDescent="0.2">
      <c r="B188" s="112"/>
      <c r="C188" s="113"/>
      <c r="D188" s="114"/>
    </row>
    <row r="189" spans="2:6" x14ac:dyDescent="0.2">
      <c r="B189" s="112"/>
      <c r="C189" s="113"/>
      <c r="D189" s="114"/>
    </row>
    <row r="190" spans="2:6" x14ac:dyDescent="0.2">
      <c r="B190" s="112"/>
      <c r="C190" s="113"/>
      <c r="D190" s="114"/>
    </row>
    <row r="191" spans="2:6" ht="15" thickBot="1" x14ac:dyDescent="0.25">
      <c r="B191" s="115"/>
      <c r="C191" s="116"/>
      <c r="D191" s="117"/>
    </row>
    <row r="192" spans="2:6" ht="15" thickBot="1" x14ac:dyDescent="0.25">
      <c r="B192" s="35"/>
      <c r="C192" s="35"/>
      <c r="D192" s="35"/>
    </row>
    <row r="193" spans="2:4" ht="14.25" customHeight="1" x14ac:dyDescent="0.2">
      <c r="B193" s="118" t="s">
        <v>195</v>
      </c>
      <c r="C193" s="119"/>
      <c r="D193" s="120"/>
    </row>
    <row r="194" spans="2:4" ht="15" customHeight="1" x14ac:dyDescent="0.2">
      <c r="B194" s="121"/>
      <c r="C194" s="122"/>
      <c r="D194" s="123"/>
    </row>
    <row r="195" spans="2:4" ht="15" customHeight="1" x14ac:dyDescent="0.2">
      <c r="B195" s="121"/>
      <c r="C195" s="122"/>
      <c r="D195" s="123"/>
    </row>
    <row r="196" spans="2:4" ht="15" customHeight="1" x14ac:dyDescent="0.2">
      <c r="B196" s="121"/>
      <c r="C196" s="122"/>
      <c r="D196" s="123"/>
    </row>
    <row r="197" spans="2:4" ht="15" customHeight="1" x14ac:dyDescent="0.2">
      <c r="B197" s="121"/>
      <c r="C197" s="122"/>
      <c r="D197" s="123"/>
    </row>
    <row r="198" spans="2:4" ht="15" customHeight="1" x14ac:dyDescent="0.2">
      <c r="B198" s="121"/>
      <c r="C198" s="122"/>
      <c r="D198" s="123"/>
    </row>
    <row r="199" spans="2:4" ht="15" customHeight="1" x14ac:dyDescent="0.2">
      <c r="B199" s="121"/>
      <c r="C199" s="122"/>
      <c r="D199" s="123"/>
    </row>
    <row r="200" spans="2:4" ht="15" customHeight="1" x14ac:dyDescent="0.2">
      <c r="B200" s="121"/>
      <c r="C200" s="122"/>
      <c r="D200" s="123"/>
    </row>
    <row r="201" spans="2:4" ht="15" customHeight="1" x14ac:dyDescent="0.2">
      <c r="B201" s="121"/>
      <c r="C201" s="122"/>
      <c r="D201" s="123"/>
    </row>
    <row r="202" spans="2:4" ht="14.25" customHeight="1" x14ac:dyDescent="0.2">
      <c r="B202" s="121"/>
      <c r="C202" s="122"/>
      <c r="D202" s="123"/>
    </row>
    <row r="203" spans="2:4" ht="15" customHeight="1" x14ac:dyDescent="0.2">
      <c r="B203" s="121"/>
      <c r="C203" s="122"/>
      <c r="D203" s="123"/>
    </row>
    <row r="204" spans="2:4" ht="15" customHeight="1" x14ac:dyDescent="0.2">
      <c r="B204" s="121"/>
      <c r="C204" s="122"/>
      <c r="D204" s="123"/>
    </row>
    <row r="205" spans="2:4" ht="15" customHeight="1" thickBot="1" x14ac:dyDescent="0.25">
      <c r="B205" s="124"/>
      <c r="C205" s="125"/>
      <c r="D205" s="126"/>
    </row>
    <row r="206" spans="2:4" ht="15" customHeight="1" x14ac:dyDescent="0.2"/>
  </sheetData>
  <mergeCells count="10">
    <mergeCell ref="B193:D205"/>
    <mergeCell ref="E2:G2"/>
    <mergeCell ref="H2:J2"/>
    <mergeCell ref="K2:M2"/>
    <mergeCell ref="B169:D179"/>
    <mergeCell ref="A2:A3"/>
    <mergeCell ref="B2:B3"/>
    <mergeCell ref="C2:C3"/>
    <mergeCell ref="D2:D3"/>
    <mergeCell ref="B181:D19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N183"/>
  <sheetViews>
    <sheetView workbookViewId="0">
      <pane xSplit="3" ySplit="5" topLeftCell="D6" activePane="bottomRight" state="frozen"/>
      <selection pane="topRight" activeCell="D1" sqref="D1"/>
      <selection pane="bottomLeft" activeCell="A6" sqref="A6"/>
      <selection pane="bottomRight" activeCell="O1" sqref="O1"/>
    </sheetView>
  </sheetViews>
  <sheetFormatPr defaultRowHeight="15" x14ac:dyDescent="0.25"/>
  <cols>
    <col min="1" max="1" width="38" customWidth="1"/>
    <col min="2" max="2" width="16" customWidth="1"/>
    <col min="4" max="4" width="9.5703125" bestFit="1" customWidth="1"/>
  </cols>
  <sheetData>
    <row r="1" spans="1:39" ht="26.25" customHeight="1" x14ac:dyDescent="0.25">
      <c r="A1" s="33" t="s">
        <v>232</v>
      </c>
      <c r="B1" s="37"/>
    </row>
    <row r="2" spans="1:39" x14ac:dyDescent="0.25">
      <c r="A2" s="37"/>
      <c r="B2" s="37" t="s">
        <v>156</v>
      </c>
    </row>
    <row r="3" spans="1:39" ht="15" customHeight="1" x14ac:dyDescent="0.25">
      <c r="A3" s="135" t="s">
        <v>199</v>
      </c>
      <c r="B3" s="135" t="s">
        <v>200</v>
      </c>
      <c r="C3" s="136" t="s">
        <v>201</v>
      </c>
      <c r="D3" s="137" t="s">
        <v>196</v>
      </c>
      <c r="E3" s="138"/>
      <c r="F3" s="138"/>
      <c r="G3" s="138"/>
      <c r="H3" s="138"/>
      <c r="I3" s="138"/>
      <c r="J3" s="138"/>
      <c r="K3" s="138"/>
      <c r="L3" s="138"/>
      <c r="M3" s="138"/>
      <c r="N3" s="138"/>
      <c r="O3" s="138"/>
      <c r="P3" s="138"/>
      <c r="Q3" s="138"/>
      <c r="R3" s="138"/>
      <c r="S3" s="138"/>
      <c r="T3" s="139"/>
      <c r="U3" s="140" t="s">
        <v>197</v>
      </c>
      <c r="V3" s="141"/>
      <c r="W3" s="141"/>
      <c r="X3" s="141"/>
      <c r="Y3" s="141"/>
      <c r="Z3" s="141"/>
      <c r="AA3" s="141"/>
      <c r="AB3" s="141"/>
      <c r="AC3" s="141"/>
      <c r="AD3" s="141"/>
      <c r="AE3" s="141"/>
      <c r="AF3" s="141"/>
      <c r="AG3" s="141"/>
      <c r="AH3" s="141"/>
      <c r="AI3" s="141"/>
      <c r="AJ3" s="141"/>
      <c r="AK3" s="142"/>
      <c r="AL3" s="135" t="s">
        <v>198</v>
      </c>
    </row>
    <row r="4" spans="1:39" x14ac:dyDescent="0.25">
      <c r="A4" s="135"/>
      <c r="B4" s="135"/>
      <c r="C4" s="136"/>
      <c r="D4" s="67" t="s">
        <v>202</v>
      </c>
      <c r="E4" s="67" t="s">
        <v>203</v>
      </c>
      <c r="F4" s="67" t="s">
        <v>204</v>
      </c>
      <c r="G4" s="67" t="s">
        <v>205</v>
      </c>
      <c r="H4" s="67" t="s">
        <v>206</v>
      </c>
      <c r="I4" s="67" t="s">
        <v>207</v>
      </c>
      <c r="J4" s="67" t="s">
        <v>208</v>
      </c>
      <c r="K4" s="67" t="s">
        <v>209</v>
      </c>
      <c r="L4" s="67" t="s">
        <v>210</v>
      </c>
      <c r="M4" s="67" t="s">
        <v>211</v>
      </c>
      <c r="N4" s="67" t="s">
        <v>212</v>
      </c>
      <c r="O4" s="67" t="s">
        <v>213</v>
      </c>
      <c r="P4" s="67" t="s">
        <v>214</v>
      </c>
      <c r="Q4" s="67" t="s">
        <v>215</v>
      </c>
      <c r="R4" s="67" t="s">
        <v>216</v>
      </c>
      <c r="S4" s="67" t="s">
        <v>217</v>
      </c>
      <c r="T4" s="67" t="s">
        <v>228</v>
      </c>
      <c r="U4" s="61" t="s">
        <v>202</v>
      </c>
      <c r="V4" s="61" t="s">
        <v>203</v>
      </c>
      <c r="W4" s="61" t="s">
        <v>204</v>
      </c>
      <c r="X4" s="61" t="s">
        <v>205</v>
      </c>
      <c r="Y4" s="61" t="s">
        <v>206</v>
      </c>
      <c r="Z4" s="61" t="s">
        <v>207</v>
      </c>
      <c r="AA4" s="61" t="s">
        <v>208</v>
      </c>
      <c r="AB4" s="61" t="s">
        <v>209</v>
      </c>
      <c r="AC4" s="61" t="s">
        <v>210</v>
      </c>
      <c r="AD4" s="61" t="s">
        <v>211</v>
      </c>
      <c r="AE4" s="61" t="s">
        <v>212</v>
      </c>
      <c r="AF4" s="61" t="s">
        <v>213</v>
      </c>
      <c r="AG4" s="61" t="s">
        <v>214</v>
      </c>
      <c r="AH4" s="61" t="s">
        <v>215</v>
      </c>
      <c r="AI4" s="61" t="s">
        <v>216</v>
      </c>
      <c r="AJ4" s="61" t="s">
        <v>217</v>
      </c>
      <c r="AK4" s="61" t="s">
        <v>228</v>
      </c>
      <c r="AL4" s="135"/>
    </row>
    <row r="5" spans="1:39" x14ac:dyDescent="0.25">
      <c r="A5" s="74">
        <v>1</v>
      </c>
      <c r="B5" s="74">
        <v>2</v>
      </c>
      <c r="C5" s="74">
        <v>3</v>
      </c>
      <c r="D5" s="74">
        <v>4</v>
      </c>
      <c r="E5" s="74">
        <v>5</v>
      </c>
      <c r="F5" s="74">
        <v>6</v>
      </c>
      <c r="G5" s="74">
        <v>7</v>
      </c>
      <c r="H5" s="74">
        <v>8</v>
      </c>
      <c r="I5" s="74">
        <v>9</v>
      </c>
      <c r="J5" s="74">
        <v>10</v>
      </c>
      <c r="K5" s="74">
        <v>11</v>
      </c>
      <c r="L5" s="74">
        <v>12</v>
      </c>
      <c r="M5" s="74">
        <v>13</v>
      </c>
      <c r="N5" s="74">
        <v>14</v>
      </c>
      <c r="O5" s="74">
        <v>15</v>
      </c>
      <c r="P5" s="74">
        <v>16</v>
      </c>
      <c r="Q5" s="74">
        <v>17</v>
      </c>
      <c r="R5" s="74">
        <v>18</v>
      </c>
      <c r="S5" s="74">
        <v>19</v>
      </c>
      <c r="T5" s="74">
        <v>20</v>
      </c>
      <c r="U5" s="74">
        <v>21</v>
      </c>
      <c r="V5" s="74">
        <v>22</v>
      </c>
      <c r="W5" s="74">
        <v>23</v>
      </c>
      <c r="X5" s="74">
        <v>24</v>
      </c>
      <c r="Y5" s="74">
        <v>25</v>
      </c>
      <c r="Z5" s="74">
        <v>26</v>
      </c>
      <c r="AA5" s="74">
        <v>27</v>
      </c>
      <c r="AB5" s="74">
        <v>28</v>
      </c>
      <c r="AC5" s="74">
        <v>29</v>
      </c>
      <c r="AD5" s="74">
        <v>30</v>
      </c>
      <c r="AE5" s="74">
        <v>31</v>
      </c>
      <c r="AF5" s="74">
        <v>32</v>
      </c>
      <c r="AG5" s="74">
        <v>33</v>
      </c>
      <c r="AH5" s="74">
        <v>34</v>
      </c>
      <c r="AI5" s="74">
        <v>35</v>
      </c>
      <c r="AJ5" s="74">
        <v>36</v>
      </c>
      <c r="AK5" s="74">
        <v>37</v>
      </c>
      <c r="AL5" s="74">
        <v>38</v>
      </c>
    </row>
    <row r="6" spans="1:39" x14ac:dyDescent="0.25">
      <c r="A6" s="75" t="s">
        <v>151</v>
      </c>
      <c r="B6" s="76" t="s">
        <v>100</v>
      </c>
      <c r="C6" s="76">
        <v>101</v>
      </c>
      <c r="D6" s="68">
        <f>'Pop-proportion inputs'!$C$6*'District Population'!$L4/100</f>
        <v>2801.0524787386744</v>
      </c>
      <c r="E6" s="68">
        <f>'Pop-proportion inputs'!$D$6*'District Population'!$L4/100</f>
        <v>3092.9105953038948</v>
      </c>
      <c r="F6" s="68">
        <f>'Pop-proportion inputs'!$E$6*'District Population'!$L4/100</f>
        <v>3569.6345356206334</v>
      </c>
      <c r="G6" s="68">
        <f>'Pop-proportion inputs'!$F$6*'District Population'!$L4/100</f>
        <v>4160.2473176164167</v>
      </c>
      <c r="H6" s="68">
        <f>'Pop-proportion inputs'!$G$6*'District Population'!$L4/100</f>
        <v>4557.2778043780963</v>
      </c>
      <c r="I6" s="68">
        <f>'Pop-proportion inputs'!$H$6*'District Population'!$L4/100</f>
        <v>3376.7227381928838</v>
      </c>
      <c r="J6" s="68">
        <f>'Pop-proportion inputs'!$I$6*'District Population'!$L4/100</f>
        <v>2588.887815728513</v>
      </c>
      <c r="K6" s="68">
        <f>'Pop-proportion inputs'!$J$6*'District Population'!$L4/100</f>
        <v>2247.6044322950106</v>
      </c>
      <c r="L6" s="68">
        <f>'Pop-proportion inputs'!$K$6*'District Population'!$L4/100</f>
        <v>1825.6697412973749</v>
      </c>
      <c r="M6" s="68">
        <f>'Pop-proportion inputs'!$L$6*'District Population'!$L4/100</f>
        <v>1530.5549211012988</v>
      </c>
      <c r="N6" s="68">
        <f>'Pop-proportion inputs'!$M$6*'District Population'!$L4/100</f>
        <v>1087.0685148994705</v>
      </c>
      <c r="O6" s="68">
        <f>'Pop-proportion inputs'!$N$6*'District Population'!$L4/100</f>
        <v>776.72381595909826</v>
      </c>
      <c r="P6" s="68">
        <f>'Pop-proportion inputs'!$O$6*'District Population'!$L4/100</f>
        <v>569.73156459794257</v>
      </c>
      <c r="Q6" s="68">
        <f>'Pop-proportion inputs'!$P$6*'District Population'!$L4/100</f>
        <v>463.69712579331542</v>
      </c>
      <c r="R6" s="68">
        <f>'Pop-proportion inputs'!$Q$6*'District Population'!$L4/100</f>
        <v>332.95005355454748</v>
      </c>
      <c r="S6" s="68">
        <f>'Pop-proportion inputs'!$R$6*'District Population'!$L4/100</f>
        <v>416.85806474953711</v>
      </c>
      <c r="T6" s="68">
        <f>'Pop-proportion inputs'!$S$6*'District Population'!$L4/100</f>
        <v>2.2030642208730127</v>
      </c>
      <c r="U6" s="62">
        <f>'Pop-proportion inputs'!$T$6*'District Population'!$K4/100</f>
        <v>2824.1240387084777</v>
      </c>
      <c r="V6" s="62">
        <f>'Pop-proportion inputs'!$U$6*'District Population'!$K4/100</f>
        <v>3044.9134303197484</v>
      </c>
      <c r="W6" s="62">
        <f>'Pop-proportion inputs'!$V$6*'District Population'!$K4/100</f>
        <v>3591.9364745584362</v>
      </c>
      <c r="X6" s="62">
        <f>'Pop-proportion inputs'!$W$6*'District Population'!$K4/100</f>
        <v>4770.9320240234674</v>
      </c>
      <c r="Y6" s="62">
        <f>'Pop-proportion inputs'!$X$6*'District Population'!$K4/100</f>
        <v>4787.9615196993145</v>
      </c>
      <c r="Z6" s="62">
        <f>'Pop-proportion inputs'!$Y$6*'District Population'!$K4/100</f>
        <v>3429.8592395505216</v>
      </c>
      <c r="AA6" s="62">
        <f>'Pop-proportion inputs'!$Z$6*'District Population'!$K4/100</f>
        <v>2808.8766995568467</v>
      </c>
      <c r="AB6" s="62">
        <f>'Pop-proportion inputs'!$AA$6*'District Population'!$K4/100</f>
        <v>2331.0607336752341</v>
      </c>
      <c r="AC6" s="62">
        <f>'Pop-proportion inputs'!$AB$6*'District Population'!$K4/100</f>
        <v>1883.6404374010931</v>
      </c>
      <c r="AD6" s="62">
        <f>'Pop-proportion inputs'!$AC$6*'District Population'!$K4/100</f>
        <v>1457.4080020259707</v>
      </c>
      <c r="AE6" s="62">
        <f>'Pop-proportion inputs'!$AD$6*'District Population'!$K4/100</f>
        <v>981.47320136436463</v>
      </c>
      <c r="AF6" s="62">
        <f>'Pop-proportion inputs'!$AE$6*'District Population'!$K4/100</f>
        <v>744.14935755619535</v>
      </c>
      <c r="AG6" s="62">
        <f>'Pop-proportion inputs'!$AF$6*'District Population'!$K4/100</f>
        <v>573.26034862298707</v>
      </c>
      <c r="AH6" s="62">
        <f>'Pop-proportion inputs'!$AG$6*'District Population'!$K4/100</f>
        <v>508.90469635961199</v>
      </c>
      <c r="AI6" s="62">
        <f>'Pop-proportion inputs'!$AH$6*'District Population'!$K4/100</f>
        <v>368.31234833808492</v>
      </c>
      <c r="AJ6" s="62">
        <f>'Pop-proportion inputs'!$AI$6*'District Population'!$K4/100</f>
        <v>504.9443485280197</v>
      </c>
      <c r="AK6" s="62">
        <f>'Pop-proportion inputs'!$AJ$6*'District Population'!$K4/100</f>
        <v>4.0593565273821186</v>
      </c>
      <c r="AL6" s="85">
        <f>SUM(D6:AK6)</f>
        <v>68015.610840863374</v>
      </c>
    </row>
    <row r="7" spans="1:39" x14ac:dyDescent="0.25">
      <c r="A7" s="75" t="s">
        <v>151</v>
      </c>
      <c r="B7" s="76" t="s">
        <v>101</v>
      </c>
      <c r="C7" s="76">
        <v>102</v>
      </c>
      <c r="D7" s="68">
        <f>'Pop-proportion inputs'!$C$6*'District Population'!$L5/100</f>
        <v>4680.8539564639032</v>
      </c>
      <c r="E7" s="68">
        <f>'Pop-proportion inputs'!$D$6*'District Population'!$L5/100</f>
        <v>5168.5796345867184</v>
      </c>
      <c r="F7" s="68">
        <f>'Pop-proportion inputs'!$E$6*'District Population'!$L5/100</f>
        <v>5965.2355912710827</v>
      </c>
      <c r="G7" s="68">
        <f>'Pop-proportion inputs'!$F$6*'District Population'!$L5/100</f>
        <v>6952.2118076495817</v>
      </c>
      <c r="H7" s="68">
        <f>'Pop-proportion inputs'!$G$6*'District Population'!$L5/100</f>
        <v>7615.6916027986035</v>
      </c>
      <c r="I7" s="68">
        <f>'Pop-proportion inputs'!$H$6*'District Population'!$L5/100</f>
        <v>5642.8596425545247</v>
      </c>
      <c r="J7" s="68">
        <f>'Pop-proportion inputs'!$I$6*'District Population'!$L5/100</f>
        <v>4326.3044398764278</v>
      </c>
      <c r="K7" s="68">
        <f>'Pop-proportion inputs'!$J$6*'District Population'!$L5/100</f>
        <v>3755.9839308014048</v>
      </c>
      <c r="L7" s="68">
        <f>'Pop-proportion inputs'!$K$6*'District Population'!$L5/100</f>
        <v>3050.8865851725877</v>
      </c>
      <c r="M7" s="68">
        <f>'Pop-proportion inputs'!$L$6*'District Population'!$L5/100</f>
        <v>2557.7186119870298</v>
      </c>
      <c r="N7" s="68">
        <f>'Pop-proportion inputs'!$M$6*'District Population'!$L5/100</f>
        <v>1816.6060784430065</v>
      </c>
      <c r="O7" s="68">
        <f>'Pop-proportion inputs'!$N$6*'District Population'!$L5/100</f>
        <v>1297.9873724640354</v>
      </c>
      <c r="P7" s="68">
        <f>'Pop-proportion inputs'!$O$6*'District Population'!$L5/100</f>
        <v>952.08150097620955</v>
      </c>
      <c r="Q7" s="68">
        <f>'Pop-proportion inputs'!$P$6*'District Population'!$L5/100</f>
        <v>774.8867764333944</v>
      </c>
      <c r="R7" s="68">
        <f>'Pop-proportion inputs'!$Q$6*'District Population'!$L5/100</f>
        <v>556.39463641447617</v>
      </c>
      <c r="S7" s="68">
        <f>'Pop-proportion inputs'!$R$6*'District Population'!$L5/100</f>
        <v>696.61376803101268</v>
      </c>
      <c r="T7" s="68">
        <f>'Pop-proportion inputs'!$S$6*'District Population'!$L5/100</f>
        <v>3.6815525424433115</v>
      </c>
      <c r="U7" s="62">
        <f>'Pop-proportion inputs'!$T$6*'District Population'!$K5/100</f>
        <v>4664.922654551141</v>
      </c>
      <c r="V7" s="62">
        <f>'Pop-proportion inputs'!$U$6*'District Population'!$K5/100</f>
        <v>5029.6252740872869</v>
      </c>
      <c r="W7" s="62">
        <f>'Pop-proportion inputs'!$V$6*'District Population'!$K5/100</f>
        <v>5933.2046341488149</v>
      </c>
      <c r="X7" s="62">
        <f>'Pop-proportion inputs'!$W$6*'District Population'!$K5/100</f>
        <v>7880.6839137167226</v>
      </c>
      <c r="Y7" s="62">
        <f>'Pop-proportion inputs'!$X$6*'District Population'!$K5/100</f>
        <v>7908.8134431159233</v>
      </c>
      <c r="Z7" s="62">
        <f>'Pop-proportion inputs'!$Y$6*'District Population'!$K5/100</f>
        <v>5665.4834735296809</v>
      </c>
      <c r="AA7" s="62">
        <f>'Pop-proportion inputs'!$Z$6*'District Population'!$K5/100</f>
        <v>4639.7369131123214</v>
      </c>
      <c r="AB7" s="62">
        <f>'Pop-proportion inputs'!$AA$6*'District Population'!$K5/100</f>
        <v>3850.4746521789384</v>
      </c>
      <c r="AC7" s="62">
        <f>'Pop-proportion inputs'!$AB$6*'District Population'!$K5/100</f>
        <v>3111.4203303476174</v>
      </c>
      <c r="AD7" s="62">
        <f>'Pop-proportion inputs'!$AC$6*'District Population'!$K5/100</f>
        <v>2407.3643764897206</v>
      </c>
      <c r="AE7" s="62">
        <f>'Pop-proportion inputs'!$AD$6*'District Population'!$K5/100</f>
        <v>1621.2094472922961</v>
      </c>
      <c r="AF7" s="62">
        <f>'Pop-proportion inputs'!$AE$6*'District Population'!$K5/100</f>
        <v>1229.1950172348327</v>
      </c>
      <c r="AG7" s="62">
        <f>'Pop-proportion inputs'!$AF$6*'District Population'!$K5/100</f>
        <v>946.91846058936687</v>
      </c>
      <c r="AH7" s="62">
        <f>'Pop-proportion inputs'!$AG$6*'District Population'!$K5/100</f>
        <v>840.6150064644811</v>
      </c>
      <c r="AI7" s="62">
        <f>'Pop-proportion inputs'!$AH$6*'District Population'!$K5/100</f>
        <v>608.38284514549991</v>
      </c>
      <c r="AJ7" s="62">
        <f>'Pop-proportion inputs'!$AI$6*'District Population'!$K5/100</f>
        <v>834.07325544141133</v>
      </c>
      <c r="AK7" s="62">
        <f>'Pop-proportion inputs'!$AJ$6*'District Population'!$K5/100</f>
        <v>6.7052947986466389</v>
      </c>
      <c r="AL7" s="85">
        <f t="shared" ref="AL7:AL14" si="0">SUM(D7:AK7)</f>
        <v>112993.40648071116</v>
      </c>
    </row>
    <row r="8" spans="1:39" x14ac:dyDescent="0.25">
      <c r="A8" s="75" t="s">
        <v>151</v>
      </c>
      <c r="B8" s="76" t="s">
        <v>102</v>
      </c>
      <c r="C8" s="76">
        <v>103</v>
      </c>
      <c r="D8" s="68">
        <f>'Pop-proportion inputs'!$C$6*'District Population'!$L6/100</f>
        <v>4534.8794651506651</v>
      </c>
      <c r="E8" s="68">
        <f>'Pop-proportion inputs'!$D$6*'District Population'!$L6/100</f>
        <v>5007.3952032867683</v>
      </c>
      <c r="F8" s="68">
        <f>'Pop-proportion inputs'!$E$6*'District Population'!$L6/100</f>
        <v>5779.2070932452161</v>
      </c>
      <c r="G8" s="68">
        <f>'Pop-proportion inputs'!$F$6*'District Population'!$L6/100</f>
        <v>6735.404021813386</v>
      </c>
      <c r="H8" s="68">
        <f>'Pop-proportion inputs'!$G$6*'District Population'!$L6/100</f>
        <v>7378.192907462927</v>
      </c>
      <c r="I8" s="68">
        <f>'Pop-proportion inputs'!$H$6*'District Population'!$L6/100</f>
        <v>5466.884580410916</v>
      </c>
      <c r="J8" s="68">
        <f>'Pop-proportion inputs'!$I$6*'District Population'!$L6/100</f>
        <v>4191.3867313234687</v>
      </c>
      <c r="K8" s="68">
        <f>'Pop-proportion inputs'!$J$6*'District Population'!$L6/100</f>
        <v>3638.8519183996295</v>
      </c>
      <c r="L8" s="68">
        <f>'Pop-proportion inputs'!$K$6*'District Population'!$L6/100</f>
        <v>2955.7433439035558</v>
      </c>
      <c r="M8" s="68">
        <f>'Pop-proportion inputs'!$L$6*'District Population'!$L6/100</f>
        <v>2477.955031072137</v>
      </c>
      <c r="N8" s="68">
        <f>'Pop-proportion inputs'!$M$6*'District Population'!$L6/100</f>
        <v>1759.9544181511783</v>
      </c>
      <c r="O8" s="68">
        <f>'Pop-proportion inputs'!$N$6*'District Population'!$L6/100</f>
        <v>1257.5090648328403</v>
      </c>
      <c r="P8" s="68">
        <f>'Pop-proportion inputs'!$O$6*'District Population'!$L6/100</f>
        <v>922.39042022761544</v>
      </c>
      <c r="Q8" s="68">
        <f>'Pop-proportion inputs'!$P$6*'District Population'!$L6/100</f>
        <v>750.72159117718331</v>
      </c>
      <c r="R8" s="68">
        <f>'Pop-proportion inputs'!$Q$6*'District Population'!$L6/100</f>
        <v>539.04322473288357</v>
      </c>
      <c r="S8" s="68">
        <f>'Pop-proportion inputs'!$R$6*'District Population'!$L6/100</f>
        <v>674.88956100043424</v>
      </c>
      <c r="T8" s="68">
        <f>'Pop-proportion inputs'!$S$6*'District Population'!$L6/100</f>
        <v>3.5667417056548683</v>
      </c>
      <c r="U8" s="62">
        <f>'Pop-proportion inputs'!$T$6*'District Population'!$K6/100</f>
        <v>4248.5946463429973</v>
      </c>
      <c r="V8" s="62">
        <f>'Pop-proportion inputs'!$U$6*'District Population'!$K6/100</f>
        <v>4580.7488344423127</v>
      </c>
      <c r="W8" s="62">
        <f>'Pop-proportion inputs'!$V$6*'District Population'!$K6/100</f>
        <v>5403.6869013699898</v>
      </c>
      <c r="X8" s="62">
        <f>'Pop-proportion inputs'!$W$6*'District Population'!$K6/100</f>
        <v>7177.3604762070545</v>
      </c>
      <c r="Y8" s="62">
        <f>'Pop-proportion inputs'!$X$6*'District Population'!$K6/100</f>
        <v>7202.9795436299601</v>
      </c>
      <c r="Z8" s="62">
        <f>'Pop-proportion inputs'!$Y$6*'District Population'!$K6/100</f>
        <v>5159.8589166531383</v>
      </c>
      <c r="AA8" s="62">
        <f>'Pop-proportion inputs'!$Z$6*'District Population'!$K6/100</f>
        <v>4225.656644115511</v>
      </c>
      <c r="AB8" s="62">
        <f>'Pop-proportion inputs'!$AA$6*'District Population'!$K6/100</f>
        <v>3506.8332756099953</v>
      </c>
      <c r="AC8" s="62">
        <f>'Pop-proportion inputs'!$AB$6*'District Population'!$K6/100</f>
        <v>2833.7369634930419</v>
      </c>
      <c r="AD8" s="62">
        <f>'Pop-proportion inputs'!$AC$6*'District Population'!$K6/100</f>
        <v>2192.5155375883091</v>
      </c>
      <c r="AE8" s="62">
        <f>'Pop-proportion inputs'!$AD$6*'District Population'!$K6/100</f>
        <v>1476.522182344627</v>
      </c>
      <c r="AF8" s="62">
        <f>'Pop-proportion inputs'!$AE$6*'District Population'!$K6/100</f>
        <v>1119.4936671544651</v>
      </c>
      <c r="AG8" s="62">
        <f>'Pop-proportion inputs'!$AF$6*'District Population'!$K6/100</f>
        <v>862.40930452692305</v>
      </c>
      <c r="AH8" s="62">
        <f>'Pop-proportion inputs'!$AG$6*'District Population'!$K6/100</f>
        <v>765.59306135896111</v>
      </c>
      <c r="AI8" s="62">
        <f>'Pop-proportion inputs'!$AH$6*'District Population'!$K6/100</f>
        <v>554.0868070535671</v>
      </c>
      <c r="AJ8" s="62">
        <f>'Pop-proportion inputs'!$AI$6*'District Population'!$K6/100</f>
        <v>759.63513870247118</v>
      </c>
      <c r="AK8" s="62">
        <f>'Pop-proportion inputs'!$AJ$6*'District Population'!$K6/100</f>
        <v>6.1068707229022188</v>
      </c>
      <c r="AL8" s="85">
        <f t="shared" si="0"/>
        <v>106149.79408921271</v>
      </c>
    </row>
    <row r="9" spans="1:39" x14ac:dyDescent="0.25">
      <c r="A9" s="75" t="s">
        <v>151</v>
      </c>
      <c r="B9" s="76" t="s">
        <v>103</v>
      </c>
      <c r="C9" s="76">
        <v>104</v>
      </c>
      <c r="D9" s="68">
        <f>'Pop-proportion inputs'!$C$6*'District Population'!$L7/100</f>
        <v>3162.1666619810735</v>
      </c>
      <c r="E9" s="68">
        <f>'Pop-proportion inputs'!$D$6*'District Population'!$L7/100</f>
        <v>3491.651387182193</v>
      </c>
      <c r="F9" s="68">
        <f>'Pop-proportion inputs'!$E$6*'District Population'!$L7/100</f>
        <v>4029.8350029767357</v>
      </c>
      <c r="G9" s="68">
        <f>'Pop-proportion inputs'!$F$6*'District Population'!$L7/100</f>
        <v>4696.5901114736507</v>
      </c>
      <c r="H9" s="68">
        <f>'Pop-proportion inputs'!$G$6*'District Population'!$L7/100</f>
        <v>5144.8061226185928</v>
      </c>
      <c r="I9" s="68">
        <f>'Pop-proportion inputs'!$H$6*'District Population'!$L7/100</f>
        <v>3812.0528446061899</v>
      </c>
      <c r="J9" s="68">
        <f>'Pop-proportion inputs'!$I$6*'District Population'!$L7/100</f>
        <v>2922.649541429555</v>
      </c>
      <c r="K9" s="68">
        <f>'Pop-proportion inputs'!$J$6*'District Population'!$L7/100</f>
        <v>2537.3675998832505</v>
      </c>
      <c r="L9" s="68">
        <f>'Pop-proportion inputs'!$K$6*'District Population'!$L7/100</f>
        <v>2061.0367122853081</v>
      </c>
      <c r="M9" s="68">
        <f>'Pop-proportion inputs'!$L$6*'District Population'!$L7/100</f>
        <v>1727.8754263172582</v>
      </c>
      <c r="N9" s="68">
        <f>'Pop-proportion inputs'!$M$6*'District Population'!$L7/100</f>
        <v>1227.2143571734503</v>
      </c>
      <c r="O9" s="68">
        <f>'Pop-proportion inputs'!$N$6*'District Population'!$L7/100</f>
        <v>876.85974291298862</v>
      </c>
      <c r="P9" s="68">
        <f>'Pop-proportion inputs'!$O$6*'District Population'!$L7/100</f>
        <v>643.18186593247697</v>
      </c>
      <c r="Q9" s="68">
        <f>'Pop-proportion inputs'!$P$6*'District Population'!$L7/100</f>
        <v>523.47737272681934</v>
      </c>
      <c r="R9" s="68">
        <f>'Pop-proportion inputs'!$Q$6*'District Population'!$L7/100</f>
        <v>375.87427134856932</v>
      </c>
      <c r="S9" s="68">
        <f>'Pop-proportion inputs'!$R$6*'District Population'!$L7/100</f>
        <v>470.5997781671386</v>
      </c>
      <c r="T9" s="68">
        <f>'Pop-proportion inputs'!$S$6*'District Population'!$L7/100</f>
        <v>2.487085224688462</v>
      </c>
      <c r="U9" s="62">
        <f>'Pop-proportion inputs'!$T$6*'District Population'!$K7/100</f>
        <v>3464.6898095047568</v>
      </c>
      <c r="V9" s="62">
        <f>'Pop-proportion inputs'!$U$6*'District Population'!$K7/100</f>
        <v>3735.5584911481301</v>
      </c>
      <c r="W9" s="62">
        <f>'Pop-proportion inputs'!$V$6*'District Population'!$K7/100</f>
        <v>4406.6569064304813</v>
      </c>
      <c r="X9" s="62">
        <f>'Pop-proportion inputs'!$W$6*'District Population'!$K7/100</f>
        <v>5853.0713732507957</v>
      </c>
      <c r="Y9" s="62">
        <f>'Pop-proportion inputs'!$X$6*'District Population'!$K7/100</f>
        <v>5873.9634868125268</v>
      </c>
      <c r="Z9" s="62">
        <f>'Pop-proportion inputs'!$Y$6*'District Population'!$K7/100</f>
        <v>4207.8174302644711</v>
      </c>
      <c r="AA9" s="62">
        <f>'Pop-proportion inputs'!$Z$6*'District Population'!$K7/100</f>
        <v>3445.9840799204158</v>
      </c>
      <c r="AB9" s="62">
        <f>'Pop-proportion inputs'!$AA$6*'District Population'!$K7/100</f>
        <v>2859.7902424267272</v>
      </c>
      <c r="AC9" s="62">
        <f>'Pop-proportion inputs'!$AB$6*'District Population'!$K7/100</f>
        <v>2310.8863983251995</v>
      </c>
      <c r="AD9" s="62">
        <f>'Pop-proportion inputs'!$AC$6*'District Population'!$K7/100</f>
        <v>1787.9762303993134</v>
      </c>
      <c r="AE9" s="62">
        <f>'Pop-proportion inputs'!$AD$6*'District Population'!$K7/100</f>
        <v>1204.0902426595376</v>
      </c>
      <c r="AF9" s="62">
        <f>'Pop-proportion inputs'!$AE$6*'District Population'!$K7/100</f>
        <v>912.93677633704067</v>
      </c>
      <c r="AG9" s="62">
        <f>'Pop-proportion inputs'!$AF$6*'District Population'!$K7/100</f>
        <v>703.28684606059949</v>
      </c>
      <c r="AH9" s="62">
        <f>'Pop-proportion inputs'!$AG$6*'District Population'!$K7/100</f>
        <v>624.33409132149939</v>
      </c>
      <c r="AI9" s="62">
        <f>'Pop-proportion inputs'!$AH$6*'District Population'!$K7/100</f>
        <v>451.852688660696</v>
      </c>
      <c r="AJ9" s="62">
        <f>'Pop-proportion inputs'!$AI$6*'District Population'!$K7/100</f>
        <v>619.47546026063162</v>
      </c>
      <c r="AK9" s="62">
        <f>'Pop-proportion inputs'!$AJ$6*'District Population'!$K7/100</f>
        <v>4.9800968373893912</v>
      </c>
      <c r="AL9" s="85">
        <f t="shared" si="0"/>
        <v>80173.076534860142</v>
      </c>
    </row>
    <row r="10" spans="1:39" x14ac:dyDescent="0.25">
      <c r="A10" s="75" t="s">
        <v>151</v>
      </c>
      <c r="B10" s="76" t="s">
        <v>104</v>
      </c>
      <c r="C10" s="76">
        <v>105</v>
      </c>
      <c r="D10" s="68">
        <f>'Pop-proportion inputs'!$C$6*'District Population'!$L8/100</f>
        <v>3018.5867049101989</v>
      </c>
      <c r="E10" s="68">
        <f>'Pop-proportion inputs'!$D$6*'District Population'!$L8/100</f>
        <v>3333.1109907174477</v>
      </c>
      <c r="F10" s="68">
        <f>'Pop-proportion inputs'!$E$6*'District Population'!$L8/100</f>
        <v>3846.8580765273196</v>
      </c>
      <c r="G10" s="68">
        <f>'Pop-proportion inputs'!$F$6*'District Population'!$L8/100</f>
        <v>4483.33879404865</v>
      </c>
      <c r="H10" s="68">
        <f>'Pop-proportion inputs'!$G$6*'District Population'!$L8/100</f>
        <v>4911.2033049351112</v>
      </c>
      <c r="I10" s="68">
        <f>'Pop-proportion inputs'!$H$6*'District Population'!$L8/100</f>
        <v>3638.9644396333915</v>
      </c>
      <c r="J10" s="68">
        <f>'Pop-proportion inputs'!$I$6*'District Population'!$L8/100</f>
        <v>2789.9449940263607</v>
      </c>
      <c r="K10" s="68">
        <f>'Pop-proportion inputs'!$J$6*'District Population'!$L8/100</f>
        <v>2422.1569958868045</v>
      </c>
      <c r="L10" s="68">
        <f>'Pop-proportion inputs'!$K$6*'District Population'!$L8/100</f>
        <v>1967.4541803367779</v>
      </c>
      <c r="M10" s="68">
        <f>'Pop-proportion inputs'!$L$6*'District Population'!$L8/100</f>
        <v>1649.4202700735245</v>
      </c>
      <c r="N10" s="68">
        <f>'Pop-proportion inputs'!$M$6*'District Population'!$L8/100</f>
        <v>1171.4919985646429</v>
      </c>
      <c r="O10" s="68">
        <f>'Pop-proportion inputs'!$N$6*'District Population'!$L8/100</f>
        <v>837.04543275713183</v>
      </c>
      <c r="P10" s="68">
        <f>'Pop-proportion inputs'!$O$6*'District Population'!$L8/100</f>
        <v>613.97783130341838</v>
      </c>
      <c r="Q10" s="68">
        <f>'Pop-proportion inputs'!$P$6*'District Population'!$L8/100</f>
        <v>499.70858798585215</v>
      </c>
      <c r="R10" s="68">
        <f>'Pop-proportion inputs'!$Q$6*'District Population'!$L8/100</f>
        <v>358.80748850213217</v>
      </c>
      <c r="S10" s="68">
        <f>'Pop-proportion inputs'!$R$6*'District Population'!$L8/100</f>
        <v>449.23193036860744</v>
      </c>
      <c r="T10" s="68">
        <f>'Pop-proportion inputs'!$S$6*'District Population'!$L8/100</f>
        <v>2.3741577202385042</v>
      </c>
      <c r="U10" s="62">
        <f>'Pop-proportion inputs'!$T$6*'District Population'!$K8/100</f>
        <v>2834.7221212254435</v>
      </c>
      <c r="V10" s="62">
        <f>'Pop-proportion inputs'!$U$6*'District Population'!$K8/100</f>
        <v>3056.3400685796973</v>
      </c>
      <c r="W10" s="62">
        <f>'Pop-proportion inputs'!$V$6*'District Population'!$K8/100</f>
        <v>3605.4159246928152</v>
      </c>
      <c r="X10" s="62">
        <f>'Pop-proportion inputs'!$W$6*'District Population'!$K8/100</f>
        <v>4788.8358875154408</v>
      </c>
      <c r="Y10" s="62">
        <f>'Pop-proportion inputs'!$X$6*'District Population'!$K8/100</f>
        <v>4805.9292897328987</v>
      </c>
      <c r="Z10" s="62">
        <f>'Pop-proportion inputs'!$Y$6*'District Population'!$K8/100</f>
        <v>3442.7304628906118</v>
      </c>
      <c r="AA10" s="62">
        <f>'Pop-proportion inputs'!$Z$6*'District Population'!$K8/100</f>
        <v>2819.4175634260919</v>
      </c>
      <c r="AB10" s="62">
        <f>'Pop-proportion inputs'!$AA$6*'District Population'!$K8/100</f>
        <v>2339.8084988827595</v>
      </c>
      <c r="AC10" s="62">
        <f>'Pop-proportion inputs'!$AB$6*'District Population'!$K8/100</f>
        <v>1890.7091696926821</v>
      </c>
      <c r="AD10" s="62">
        <f>'Pop-proportion inputs'!$AC$6*'District Population'!$K8/100</f>
        <v>1462.8772130289767</v>
      </c>
      <c r="AE10" s="62">
        <f>'Pop-proportion inputs'!$AD$6*'District Population'!$K8/100</f>
        <v>985.1563731492015</v>
      </c>
      <c r="AF10" s="62">
        <f>'Pop-proportion inputs'!$AE$6*'District Population'!$K8/100</f>
        <v>746.94192480474101</v>
      </c>
      <c r="AG10" s="62">
        <f>'Pop-proportion inputs'!$AF$6*'District Population'!$K8/100</f>
        <v>575.41162115745749</v>
      </c>
      <c r="AH10" s="62">
        <f>'Pop-proportion inputs'!$AG$6*'District Population'!$K8/100</f>
        <v>510.81446161473775</v>
      </c>
      <c r="AI10" s="62">
        <f>'Pop-proportion inputs'!$AH$6*'District Population'!$K8/100</f>
        <v>369.69451307525765</v>
      </c>
      <c r="AJ10" s="62">
        <f>'Pop-proportion inputs'!$AI$6*'District Population'!$K8/100</f>
        <v>506.83925179672423</v>
      </c>
      <c r="AK10" s="62">
        <f>'Pop-proportion inputs'!$AJ$6*'District Population'!$K8/100</f>
        <v>4.0745900634638614</v>
      </c>
      <c r="AL10" s="85">
        <f t="shared" si="0"/>
        <v>70739.395113626611</v>
      </c>
    </row>
    <row r="11" spans="1:39" x14ac:dyDescent="0.25">
      <c r="A11" s="75" t="s">
        <v>151</v>
      </c>
      <c r="B11" s="76" t="s">
        <v>105</v>
      </c>
      <c r="C11" s="76">
        <v>106</v>
      </c>
      <c r="D11" s="68">
        <f>'Pop-proportion inputs'!$C$6*'District Population'!$L9/100</f>
        <v>7773.4870279456118</v>
      </c>
      <c r="E11" s="68">
        <f>'Pop-proportion inputs'!$D$6*'District Population'!$L9/100</f>
        <v>8583.4523179004827</v>
      </c>
      <c r="F11" s="68">
        <f>'Pop-proportion inputs'!$E$6*'District Population'!$L9/100</f>
        <v>9906.4576503932258</v>
      </c>
      <c r="G11" s="68">
        <f>'Pop-proportion inputs'!$F$6*'District Population'!$L9/100</f>
        <v>11545.527547952048</v>
      </c>
      <c r="H11" s="68">
        <f>'Pop-proportion inputs'!$G$6*'District Population'!$L9/100</f>
        <v>12647.367432055407</v>
      </c>
      <c r="I11" s="68">
        <f>'Pop-proportion inputs'!$H$6*'District Population'!$L9/100</f>
        <v>9371.088403931426</v>
      </c>
      <c r="J11" s="68">
        <f>'Pop-proportion inputs'!$I$6*'District Population'!$L9/100</f>
        <v>7184.6871863801252</v>
      </c>
      <c r="K11" s="68">
        <f>'Pop-proportion inputs'!$J$6*'District Population'!$L9/100</f>
        <v>6237.5567866068377</v>
      </c>
      <c r="L11" s="68">
        <f>'Pop-proportion inputs'!$K$6*'District Population'!$L9/100</f>
        <v>5066.6026998817952</v>
      </c>
      <c r="M11" s="68">
        <f>'Pop-proportion inputs'!$L$6*'District Population'!$L9/100</f>
        <v>4247.5993988148593</v>
      </c>
      <c r="N11" s="68">
        <f>'Pop-proportion inputs'!$M$6*'District Population'!$L9/100</f>
        <v>3016.8349444364376</v>
      </c>
      <c r="O11" s="68">
        <f>'Pop-proportion inputs'!$N$6*'District Population'!$L9/100</f>
        <v>2155.5656502277798</v>
      </c>
      <c r="P11" s="68">
        <f>'Pop-proportion inputs'!$O$6*'District Population'!$L9/100</f>
        <v>1581.1202968991038</v>
      </c>
      <c r="Q11" s="68">
        <f>'Pop-proportion inputs'!$P$6*'District Population'!$L9/100</f>
        <v>1286.8532880444793</v>
      </c>
      <c r="R11" s="68">
        <f>'Pop-proportion inputs'!$Q$6*'District Population'!$L9/100</f>
        <v>924.00372428064645</v>
      </c>
      <c r="S11" s="68">
        <f>'Pop-proportion inputs'!$R$6*'District Population'!$L9/100</f>
        <v>1156.8654223444689</v>
      </c>
      <c r="T11" s="68">
        <f>'Pop-proportion inputs'!$S$6*'District Population'!$L9/100</f>
        <v>6.1139486934565221</v>
      </c>
      <c r="U11" s="62">
        <f>'Pop-proportion inputs'!$T$6*'District Population'!$K9/100</f>
        <v>7312.5003019978294</v>
      </c>
      <c r="V11" s="62">
        <f>'Pop-proportion inputs'!$U$6*'District Population'!$K9/100</f>
        <v>7884.1899553933945</v>
      </c>
      <c r="W11" s="62">
        <f>'Pop-proportion inputs'!$V$6*'District Population'!$K9/100</f>
        <v>9300.5959352187347</v>
      </c>
      <c r="X11" s="62">
        <f>'Pop-proportion inputs'!$W$6*'District Population'!$K9/100</f>
        <v>12353.36741173641</v>
      </c>
      <c r="Y11" s="62">
        <f>'Pop-proportion inputs'!$X$6*'District Population'!$K9/100</f>
        <v>12397.461860339117</v>
      </c>
      <c r="Z11" s="62">
        <f>'Pop-proportion inputs'!$Y$6*'District Population'!$K9/100</f>
        <v>8880.9295842732008</v>
      </c>
      <c r="AA11" s="62">
        <f>'Pop-proportion inputs'!$Z$6*'District Population'!$K9/100</f>
        <v>7273.0203887140087</v>
      </c>
      <c r="AB11" s="62">
        <f>'Pop-proportion inputs'!$AA$6*'District Population'!$K9/100</f>
        <v>6035.8121971054843</v>
      </c>
      <c r="AC11" s="62">
        <f>'Pop-proportion inputs'!$AB$6*'District Population'!$K9/100</f>
        <v>4877.3074689913301</v>
      </c>
      <c r="AD11" s="62">
        <f>'Pop-proportion inputs'!$AC$6*'District Population'!$K9/100</f>
        <v>3773.6644385572868</v>
      </c>
      <c r="AE11" s="62">
        <f>'Pop-proportion inputs'!$AD$6*'District Population'!$K9/100</f>
        <v>2541.3271453409225</v>
      </c>
      <c r="AF11" s="62">
        <f>'Pop-proportion inputs'!$AE$6*'District Population'!$K9/100</f>
        <v>1926.8248587090056</v>
      </c>
      <c r="AG11" s="62">
        <f>'Pop-proportion inputs'!$AF$6*'District Population'!$K9/100</f>
        <v>1484.3421942423022</v>
      </c>
      <c r="AH11" s="62">
        <f>'Pop-proportion inputs'!$AG$6*'District Population'!$K9/100</f>
        <v>1317.7061966157914</v>
      </c>
      <c r="AI11" s="62">
        <f>'Pop-proportion inputs'!$AH$6*'District Population'!$K9/100</f>
        <v>953.67063257018367</v>
      </c>
      <c r="AJ11" s="62">
        <f>'Pop-proportion inputs'!$AI$6*'District Population'!$K9/100</f>
        <v>1307.4516736849293</v>
      </c>
      <c r="AK11" s="62">
        <f>'Pop-proportion inputs'!$AJ$6*'District Population'!$K9/100</f>
        <v>10.510886004133745</v>
      </c>
      <c r="AL11" s="85">
        <f t="shared" si="0"/>
        <v>182321.86685628229</v>
      </c>
    </row>
    <row r="12" spans="1:39" x14ac:dyDescent="0.25">
      <c r="A12" s="75" t="s">
        <v>151</v>
      </c>
      <c r="B12" s="76" t="s">
        <v>106</v>
      </c>
      <c r="C12" s="76">
        <v>107</v>
      </c>
      <c r="D12" s="68">
        <f>'Pop-proportion inputs'!$C$6*'District Population'!$L10/100</f>
        <v>3778.3908395059134</v>
      </c>
      <c r="E12" s="68">
        <f>'Pop-proportion inputs'!$D$6*'District Population'!$L10/100</f>
        <v>4172.0835826572493</v>
      </c>
      <c r="F12" s="68">
        <f>'Pop-proportion inputs'!$E$6*'District Population'!$L10/100</f>
        <v>4815.1452113622709</v>
      </c>
      <c r="G12" s="68">
        <f>'Pop-proportion inputs'!$F$6*'District Population'!$L10/100</f>
        <v>5611.8335783695356</v>
      </c>
      <c r="H12" s="68">
        <f>'Pop-proportion inputs'!$G$6*'District Population'!$L10/100</f>
        <v>6147.395252265922</v>
      </c>
      <c r="I12" s="68">
        <f>'Pop-proportion inputs'!$H$6*'District Population'!$L10/100</f>
        <v>4554.9229649865601</v>
      </c>
      <c r="J12" s="68">
        <f>'Pop-proportion inputs'!$I$6*'District Population'!$L10/100</f>
        <v>3492.1980511632132</v>
      </c>
      <c r="K12" s="68">
        <f>'Pop-proportion inputs'!$J$6*'District Population'!$L10/100</f>
        <v>3031.8346629622906</v>
      </c>
      <c r="L12" s="68">
        <f>'Pop-proportion inputs'!$K$6*'District Population'!$L10/100</f>
        <v>2462.6792531882061</v>
      </c>
      <c r="M12" s="68">
        <f>'Pop-proportion inputs'!$L$6*'District Population'!$L10/100</f>
        <v>2064.593483037479</v>
      </c>
      <c r="N12" s="68">
        <f>'Pop-proportion inputs'!$M$6*'District Population'!$L10/100</f>
        <v>1466.3665710615398</v>
      </c>
      <c r="O12" s="68">
        <f>'Pop-proportion inputs'!$N$6*'District Population'!$L10/100</f>
        <v>1047.7369393548354</v>
      </c>
      <c r="P12" s="68">
        <f>'Pop-proportion inputs'!$O$6*'District Population'!$L10/100</f>
        <v>768.52131154057963</v>
      </c>
      <c r="Q12" s="68">
        <f>'Pop-proportion inputs'!$P$6*'District Population'!$L10/100</f>
        <v>625.48952070745577</v>
      </c>
      <c r="R12" s="68">
        <f>'Pop-proportion inputs'!$Q$6*'District Population'!$L10/100</f>
        <v>449.12240734953849</v>
      </c>
      <c r="S12" s="68">
        <f>'Pop-proportion inputs'!$R$6*'District Population'!$L10/100</f>
        <v>562.307455922092</v>
      </c>
      <c r="T12" s="68">
        <f>'Pop-proportion inputs'!$S$6*'District Population'!$L10/100</f>
        <v>2.9717535584117911</v>
      </c>
      <c r="U12" s="62">
        <f>'Pop-proportion inputs'!$T$6*'District Population'!$K10/100</f>
        <v>3753.3109233834602</v>
      </c>
      <c r="V12" s="62">
        <f>'Pop-proportion inputs'!$U$6*'District Population'!$K10/100</f>
        <v>4046.743939760725</v>
      </c>
      <c r="W12" s="62">
        <f>'Pop-proportion inputs'!$V$6*'District Population'!$K10/100</f>
        <v>4773.7472650900481</v>
      </c>
      <c r="X12" s="62">
        <f>'Pop-proportion inputs'!$W$6*'District Population'!$K10/100</f>
        <v>6340.6532556821894</v>
      </c>
      <c r="Y12" s="62">
        <f>'Pop-proportion inputs'!$X$6*'District Population'!$K10/100</f>
        <v>6363.2857573937999</v>
      </c>
      <c r="Z12" s="62">
        <f>'Pop-proportion inputs'!$Y$6*'District Population'!$K10/100</f>
        <v>4558.3437458929266</v>
      </c>
      <c r="AA12" s="62">
        <f>'Pop-proportion inputs'!$Z$6*'District Population'!$K10/100</f>
        <v>3733.046939292833</v>
      </c>
      <c r="AB12" s="62">
        <f>'Pop-proportion inputs'!$AA$6*'District Population'!$K10/100</f>
        <v>3098.0210482449925</v>
      </c>
      <c r="AC12" s="62">
        <f>'Pop-proportion inputs'!$AB$6*'District Population'!$K10/100</f>
        <v>2503.3915410661311</v>
      </c>
      <c r="AD12" s="62">
        <f>'Pop-proportion inputs'!$AC$6*'District Population'!$K10/100</f>
        <v>1936.9210767145048</v>
      </c>
      <c r="AE12" s="62">
        <f>'Pop-proportion inputs'!$AD$6*'District Population'!$K10/100</f>
        <v>1304.3952875999244</v>
      </c>
      <c r="AF12" s="62">
        <f>'Pop-proportion inputs'!$AE$6*'District Population'!$K10/100</f>
        <v>988.98769107243311</v>
      </c>
      <c r="AG12" s="62">
        <f>'Pop-proportion inputs'!$AF$6*'District Population'!$K10/100</f>
        <v>761.87316808267542</v>
      </c>
      <c r="AH12" s="62">
        <f>'Pop-proportion inputs'!$AG$6*'District Population'!$K10/100</f>
        <v>676.343365102755</v>
      </c>
      <c r="AI12" s="62">
        <f>'Pop-proportion inputs'!$AH$6*'District Population'!$K10/100</f>
        <v>489.49364166969809</v>
      </c>
      <c r="AJ12" s="62">
        <f>'Pop-proportion inputs'!$AI$6*'District Population'!$K10/100</f>
        <v>671.079992611683</v>
      </c>
      <c r="AK12" s="62">
        <f>'Pop-proportion inputs'!$AJ$6*'District Population'!$K10/100</f>
        <v>5.3949568033488227</v>
      </c>
      <c r="AL12" s="85">
        <f t="shared" si="0"/>
        <v>91058.626434457212</v>
      </c>
    </row>
    <row r="13" spans="1:39" x14ac:dyDescent="0.25">
      <c r="A13" s="75" t="s">
        <v>151</v>
      </c>
      <c r="B13" s="76" t="s">
        <v>107</v>
      </c>
      <c r="C13" s="76">
        <v>108</v>
      </c>
      <c r="D13" s="68">
        <f>'Pop-proportion inputs'!$C$6*'District Population'!$L11/100</f>
        <v>1322.9801689051442</v>
      </c>
      <c r="E13" s="68">
        <f>'Pop-proportion inputs'!$D$6*'District Population'!$L11/100</f>
        <v>1460.8292464503334</v>
      </c>
      <c r="F13" s="68">
        <f>'Pop-proportion inputs'!$E$6*'District Population'!$L11/100</f>
        <v>1685.9932959883736</v>
      </c>
      <c r="G13" s="68">
        <f>'Pop-proportion inputs'!$F$6*'District Population'!$L11/100</f>
        <v>1964.948797184185</v>
      </c>
      <c r="H13" s="68">
        <f>'Pop-proportion inputs'!$G$6*'District Population'!$L11/100</f>
        <v>2152.4724028372239</v>
      </c>
      <c r="I13" s="68">
        <f>'Pop-proportion inputs'!$H$6*'District Population'!$L11/100</f>
        <v>1594.8780868725182</v>
      </c>
      <c r="J13" s="68">
        <f>'Pop-proportion inputs'!$I$6*'District Population'!$L11/100</f>
        <v>1222.7715352449557</v>
      </c>
      <c r="K13" s="68">
        <f>'Pop-proportion inputs'!$J$6*'District Population'!$L11/100</f>
        <v>1061.5781439441646</v>
      </c>
      <c r="L13" s="68">
        <f>'Pop-proportion inputs'!$K$6*'District Population'!$L11/100</f>
        <v>862.29189957706274</v>
      </c>
      <c r="M13" s="68">
        <f>'Pop-proportion inputs'!$L$6*'District Population'!$L11/100</f>
        <v>722.90463081541907</v>
      </c>
      <c r="N13" s="68">
        <f>'Pop-proportion inputs'!$M$6*'District Population'!$L11/100</f>
        <v>513.4391798688398</v>
      </c>
      <c r="O13" s="68">
        <f>'Pop-proportion inputs'!$N$6*'District Population'!$L11/100</f>
        <v>366.85860512436528</v>
      </c>
      <c r="P13" s="68">
        <f>'Pop-proportion inputs'!$O$6*'District Population'!$L11/100</f>
        <v>269.09298104325126</v>
      </c>
      <c r="Q13" s="68">
        <f>'Pop-proportion inputs'!$P$6*'District Population'!$L11/100</f>
        <v>219.0112846722225</v>
      </c>
      <c r="R13" s="68">
        <f>'Pop-proportion inputs'!$Q$6*'District Population'!$L11/100</f>
        <v>157.25743142339297</v>
      </c>
      <c r="S13" s="68">
        <f>'Pop-proportion inputs'!$R$6*'District Population'!$L11/100</f>
        <v>196.88847570615832</v>
      </c>
      <c r="T13" s="68">
        <f>'Pop-proportion inputs'!$S$6*'District Population'!$L11/100</f>
        <v>1.0405411170132448</v>
      </c>
      <c r="U13" s="62">
        <f>'Pop-proportion inputs'!$T$6*'District Population'!$K11/100</f>
        <v>1231.2322364085092</v>
      </c>
      <c r="V13" s="62">
        <f>'Pop-proportion inputs'!$U$6*'District Population'!$K11/100</f>
        <v>1327.4896998495051</v>
      </c>
      <c r="W13" s="62">
        <f>'Pop-proportion inputs'!$V$6*'District Population'!$K11/100</f>
        <v>1565.9751193613902</v>
      </c>
      <c r="X13" s="62">
        <f>'Pop-proportion inputs'!$W$6*'District Population'!$K11/100</f>
        <v>2079.9813411799473</v>
      </c>
      <c r="Y13" s="62">
        <f>'Pop-proportion inputs'!$X$6*'District Population'!$K11/100</f>
        <v>2087.4056836516297</v>
      </c>
      <c r="Z13" s="62">
        <f>'Pop-proportion inputs'!$Y$6*'District Population'!$K11/100</f>
        <v>1495.3143715349731</v>
      </c>
      <c r="AA13" s="62">
        <f>'Pop-proportion inputs'!$Z$6*'District Population'!$K11/100</f>
        <v>1224.5848600094446</v>
      </c>
      <c r="AB13" s="62">
        <f>'Pop-proportion inputs'!$AA$6*'District Population'!$K11/100</f>
        <v>1016.2716229842213</v>
      </c>
      <c r="AC13" s="62">
        <f>'Pop-proportion inputs'!$AB$6*'District Population'!$K11/100</f>
        <v>821.20997397531494</v>
      </c>
      <c r="AD13" s="62">
        <f>'Pop-proportion inputs'!$AC$6*'District Population'!$K11/100</f>
        <v>635.38558827419899</v>
      </c>
      <c r="AE13" s="62">
        <f>'Pop-proportion inputs'!$AD$6*'District Population'!$K11/100</f>
        <v>427.89248210340594</v>
      </c>
      <c r="AF13" s="62">
        <f>'Pop-proportion inputs'!$AE$6*'District Population'!$K11/100</f>
        <v>324.42650009978797</v>
      </c>
      <c r="AG13" s="62">
        <f>'Pop-proportion inputs'!$AF$6*'District Population'!$K11/100</f>
        <v>249.92408669209323</v>
      </c>
      <c r="AH13" s="62">
        <f>'Pop-proportion inputs'!$AG$6*'District Population'!$K11/100</f>
        <v>221.86697851422434</v>
      </c>
      <c r="AI13" s="62">
        <f>'Pop-proportion inputs'!$AH$6*'District Population'!$K11/100</f>
        <v>160.57298834103395</v>
      </c>
      <c r="AJ13" s="62">
        <f>'Pop-proportion inputs'!$AI$6*'District Population'!$K11/100</f>
        <v>220.14038724174014</v>
      </c>
      <c r="AK13" s="62">
        <f>'Pop-proportion inputs'!$AJ$6*'District Population'!$K11/100</f>
        <v>1.7697560542963422</v>
      </c>
      <c r="AL13" s="85">
        <f t="shared" si="0"/>
        <v>30866.680383050334</v>
      </c>
    </row>
    <row r="14" spans="1:39" x14ac:dyDescent="0.25">
      <c r="A14" s="75" t="s">
        <v>151</v>
      </c>
      <c r="B14" s="76" t="s">
        <v>108</v>
      </c>
      <c r="C14" s="76">
        <v>109</v>
      </c>
      <c r="D14" s="68">
        <f>'Pop-proportion inputs'!$C$6*'District Population'!$L12/100</f>
        <v>2345.5383878646862</v>
      </c>
      <c r="E14" s="68">
        <f>'Pop-proportion inputs'!$D$6*'District Population'!$L12/100</f>
        <v>2589.9338147300455</v>
      </c>
      <c r="F14" s="68">
        <f>'Pop-proportion inputs'!$E$6*'District Population'!$L12/100</f>
        <v>2989.1317272698857</v>
      </c>
      <c r="G14" s="68">
        <f>'Pop-proportion inputs'!$F$6*'District Population'!$L12/100</f>
        <v>3483.6975960102218</v>
      </c>
      <c r="H14" s="68">
        <f>'Pop-proportion inputs'!$G$6*'District Population'!$L12/100</f>
        <v>3816.1620017722544</v>
      </c>
      <c r="I14" s="68">
        <f>'Pop-proportion inputs'!$H$6*'District Population'!$L12/100</f>
        <v>2827.5917240841836</v>
      </c>
      <c r="J14" s="68">
        <f>'Pop-proportion inputs'!$I$6*'District Population'!$L12/100</f>
        <v>2167.8764677771342</v>
      </c>
      <c r="K14" s="68">
        <f>'Pop-proportion inputs'!$J$6*'District Population'!$L12/100</f>
        <v>1882.0934333428463</v>
      </c>
      <c r="L14" s="68">
        <f>'Pop-proportion inputs'!$K$6*'District Population'!$L12/100</f>
        <v>1528.7748067127491</v>
      </c>
      <c r="M14" s="68">
        <f>'Pop-proportion inputs'!$L$6*'District Population'!$L12/100</f>
        <v>1281.6522894261816</v>
      </c>
      <c r="N14" s="68">
        <f>'Pop-proportion inputs'!$M$6*'District Population'!$L12/100</f>
        <v>910.28674089102776</v>
      </c>
      <c r="O14" s="68">
        <f>'Pop-proportion inputs'!$N$6*'District Population'!$L12/100</f>
        <v>650.41106545822038</v>
      </c>
      <c r="P14" s="68">
        <f>'Pop-proportion inputs'!$O$6*'District Population'!$L12/100</f>
        <v>477.08040662788198</v>
      </c>
      <c r="Q14" s="68">
        <f>'Pop-proportion inputs'!$P$6*'District Population'!$L12/100</f>
        <v>388.28955085500615</v>
      </c>
      <c r="R14" s="68">
        <f>'Pop-proportion inputs'!$Q$6*'District Population'!$L12/100</f>
        <v>278.80489129766607</v>
      </c>
      <c r="S14" s="68">
        <f>'Pop-proportion inputs'!$R$6*'District Population'!$L12/100</f>
        <v>349.06757391468437</v>
      </c>
      <c r="T14" s="68">
        <f>'Pop-proportion inputs'!$S$6*'District Population'!$L12/100</f>
        <v>1.8447964614057306</v>
      </c>
      <c r="U14" s="62">
        <f>'Pop-proportion inputs'!$T$6*'District Population'!$K12/100</f>
        <v>2190.0054347766873</v>
      </c>
      <c r="V14" s="62">
        <f>'Pop-proportion inputs'!$U$6*'District Population'!$K12/100</f>
        <v>2361.2195744328365</v>
      </c>
      <c r="W14" s="62">
        <f>'Pop-proportion inputs'!$V$6*'District Population'!$K12/100</f>
        <v>2785.4160415181395</v>
      </c>
      <c r="X14" s="62">
        <f>'Pop-proportion inputs'!$W$6*'District Population'!$K12/100</f>
        <v>3699.684191753759</v>
      </c>
      <c r="Y14" s="62">
        <f>'Pop-proportion inputs'!$X$6*'District Population'!$K12/100</f>
        <v>3712.8899460232014</v>
      </c>
      <c r="Z14" s="62">
        <f>'Pop-proportion inputs'!$Y$6*'District Population'!$K12/100</f>
        <v>2659.7310430351276</v>
      </c>
      <c r="AA14" s="62">
        <f>'Pop-proportion inputs'!$Z$6*'District Population'!$K12/100</f>
        <v>2178.1816780470695</v>
      </c>
      <c r="AB14" s="62">
        <f>'Pop-proportion inputs'!$AA$6*'District Population'!$K12/100</f>
        <v>1807.6527820916529</v>
      </c>
      <c r="AC14" s="62">
        <f>'Pop-proportion inputs'!$AB$6*'District Population'!$K12/100</f>
        <v>1460.6946219543706</v>
      </c>
      <c r="AD14" s="62">
        <f>'Pop-proportion inputs'!$AC$6*'District Population'!$K12/100</f>
        <v>1130.1668770127906</v>
      </c>
      <c r="AE14" s="62">
        <f>'Pop-proportion inputs'!$AD$6*'District Population'!$K12/100</f>
        <v>761.09675623830105</v>
      </c>
      <c r="AF14" s="62">
        <f>'Pop-proportion inputs'!$AE$6*'District Population'!$K12/100</f>
        <v>577.0607505182154</v>
      </c>
      <c r="AG14" s="62">
        <f>'Pop-proportion inputs'!$AF$6*'District Population'!$K12/100</f>
        <v>444.54254197717773</v>
      </c>
      <c r="AH14" s="62">
        <f>'Pop-proportion inputs'!$AG$6*'District Population'!$K12/100</f>
        <v>394.63707526125967</v>
      </c>
      <c r="AI14" s="62">
        <f>'Pop-proportion inputs'!$AH$6*'District Population'!$K12/100</f>
        <v>285.61282489725409</v>
      </c>
      <c r="AJ14" s="62">
        <f>'Pop-proportion inputs'!$AI$6*'District Population'!$K12/100</f>
        <v>391.56596961720317</v>
      </c>
      <c r="AK14" s="62">
        <f>'Pop-proportion inputs'!$AJ$6*'District Population'!$K12/100</f>
        <v>3.1478832851579073</v>
      </c>
      <c r="AL14" s="85">
        <f t="shared" si="0"/>
        <v>54811.543266936264</v>
      </c>
    </row>
    <row r="15" spans="1:39" s="54" customFormat="1" x14ac:dyDescent="0.25">
      <c r="A15" s="77" t="s">
        <v>151</v>
      </c>
      <c r="B15" s="78"/>
      <c r="C15" s="79" t="s">
        <v>150</v>
      </c>
      <c r="D15" s="69">
        <f>SUM(D6:D14)</f>
        <v>33417.935691465871</v>
      </c>
      <c r="E15" s="69">
        <f t="shared" ref="E15:AK15" si="1">SUM(E6:E14)</f>
        <v>36899.946772815128</v>
      </c>
      <c r="F15" s="69">
        <f t="shared" si="1"/>
        <v>42587.498184654745</v>
      </c>
      <c r="G15" s="69">
        <f t="shared" si="1"/>
        <v>49633.799572117678</v>
      </c>
      <c r="H15" s="69">
        <f t="shared" si="1"/>
        <v>54370.568831124139</v>
      </c>
      <c r="I15" s="69">
        <f t="shared" si="1"/>
        <v>40285.965425272589</v>
      </c>
      <c r="J15" s="69">
        <f t="shared" si="1"/>
        <v>30886.706762949754</v>
      </c>
      <c r="K15" s="69">
        <f t="shared" si="1"/>
        <v>26815.027904122238</v>
      </c>
      <c r="L15" s="69">
        <f t="shared" si="1"/>
        <v>21781.139222355418</v>
      </c>
      <c r="M15" s="69">
        <f t="shared" si="1"/>
        <v>18260.274062645185</v>
      </c>
      <c r="N15" s="69">
        <f t="shared" si="1"/>
        <v>12969.262803489593</v>
      </c>
      <c r="O15" s="69">
        <f t="shared" si="1"/>
        <v>9266.6976890912956</v>
      </c>
      <c r="P15" s="69">
        <f t="shared" si="1"/>
        <v>6797.1781791484791</v>
      </c>
      <c r="Q15" s="69">
        <f t="shared" si="1"/>
        <v>5532.1350983957291</v>
      </c>
      <c r="R15" s="69">
        <f t="shared" si="1"/>
        <v>3972.2581289038526</v>
      </c>
      <c r="S15" s="69">
        <f t="shared" si="1"/>
        <v>4973.3220302041345</v>
      </c>
      <c r="T15" s="69">
        <f t="shared" si="1"/>
        <v>26.28364124418545</v>
      </c>
      <c r="U15" s="63">
        <f t="shared" si="1"/>
        <v>32524.102166899305</v>
      </c>
      <c r="V15" s="63">
        <f t="shared" si="1"/>
        <v>35066.829268013644</v>
      </c>
      <c r="W15" s="63">
        <f t="shared" si="1"/>
        <v>41366.635202388854</v>
      </c>
      <c r="X15" s="63">
        <f t="shared" si="1"/>
        <v>54944.56987506579</v>
      </c>
      <c r="Y15" s="63">
        <f t="shared" si="1"/>
        <v>55140.690530398373</v>
      </c>
      <c r="Z15" s="63">
        <f t="shared" si="1"/>
        <v>39500.068267624651</v>
      </c>
      <c r="AA15" s="63">
        <f t="shared" si="1"/>
        <v>32348.505766194539</v>
      </c>
      <c r="AB15" s="63">
        <f t="shared" si="1"/>
        <v>26845.725053200007</v>
      </c>
      <c r="AC15" s="63">
        <f t="shared" si="1"/>
        <v>21692.996905246782</v>
      </c>
      <c r="AD15" s="63">
        <f t="shared" si="1"/>
        <v>16784.27934009107</v>
      </c>
      <c r="AE15" s="63">
        <f t="shared" si="1"/>
        <v>11303.16311809258</v>
      </c>
      <c r="AF15" s="63">
        <f t="shared" si="1"/>
        <v>8570.0165434867176</v>
      </c>
      <c r="AG15" s="63">
        <f t="shared" si="1"/>
        <v>6601.9685719515837</v>
      </c>
      <c r="AH15" s="63">
        <f t="shared" si="1"/>
        <v>5860.8149326133225</v>
      </c>
      <c r="AI15" s="63">
        <f t="shared" si="1"/>
        <v>4241.6792897512751</v>
      </c>
      <c r="AJ15" s="63">
        <f t="shared" si="1"/>
        <v>5815.2054778848142</v>
      </c>
      <c r="AK15" s="63">
        <f t="shared" si="1"/>
        <v>46.749691096721051</v>
      </c>
      <c r="AL15" s="58">
        <f>SUM(AL6:AL14)</f>
        <v>797130</v>
      </c>
      <c r="AM15" s="59"/>
    </row>
    <row r="16" spans="1:39" x14ac:dyDescent="0.25">
      <c r="A16" s="75" t="s">
        <v>109</v>
      </c>
      <c r="B16" s="76" t="s">
        <v>110</v>
      </c>
      <c r="C16" s="76">
        <v>201</v>
      </c>
      <c r="D16" s="68">
        <f>'Pop-proportion inputs'!$C$7*'District Population'!$L14/100</f>
        <v>1520.1756549278186</v>
      </c>
      <c r="E16" s="68">
        <f>'Pop-proportion inputs'!$D$7*'District Population'!$L14/100</f>
        <v>1749.0072551260737</v>
      </c>
      <c r="F16" s="68">
        <f>'Pop-proportion inputs'!$E$7*'District Population'!$L14/100</f>
        <v>1676.8846883561218</v>
      </c>
      <c r="G16" s="68">
        <f>'Pop-proportion inputs'!$F$7*'District Population'!$L14/100</f>
        <v>1265.7160358579113</v>
      </c>
      <c r="H16" s="68">
        <f>'Pop-proportion inputs'!$G$7*'District Population'!$L14/100</f>
        <v>896.7005728699055</v>
      </c>
      <c r="I16" s="68">
        <f>'Pop-proportion inputs'!$H$7*'District Population'!$L14/100</f>
        <v>830.45984649672619</v>
      </c>
      <c r="J16" s="68">
        <f>'Pop-proportion inputs'!$I$7*'District Population'!$L14/100</f>
        <v>730.18847211364789</v>
      </c>
      <c r="K16" s="68">
        <f>'Pop-proportion inputs'!$J$7*'District Population'!$L14/100</f>
        <v>715.06373966480362</v>
      </c>
      <c r="L16" s="68">
        <f>'Pop-proportion inputs'!$K$7*'District Population'!$L14/100</f>
        <v>505.69823030348721</v>
      </c>
      <c r="M16" s="68">
        <f>'Pop-proportion inputs'!$L$7*'District Population'!$L14/100</f>
        <v>478.10959796624354</v>
      </c>
      <c r="N16" s="68">
        <f>'Pop-proportion inputs'!$M$7*'District Population'!$L14/100</f>
        <v>346.04827667679785</v>
      </c>
      <c r="O16" s="68">
        <f>'Pop-proportion inputs'!$N$7*'District Population'!$L14/100</f>
        <v>304.17517480453461</v>
      </c>
      <c r="P16" s="68">
        <f>'Pop-proportion inputs'!$O$7*'District Population'!$L14/100</f>
        <v>223.22984743942362</v>
      </c>
      <c r="Q16" s="68">
        <f>'Pop-proportion inputs'!$P$7*'District Population'!$L14/100</f>
        <v>180.93661411024797</v>
      </c>
      <c r="R16" s="68">
        <f>'Pop-proportion inputs'!$Q$7*'District Population'!$L14/100</f>
        <v>98.730892374400028</v>
      </c>
      <c r="S16" s="68">
        <f>'Pop-proportion inputs'!$R$7*'District Population'!$L14/100</f>
        <v>117.07663265957223</v>
      </c>
      <c r="T16" s="68">
        <f>'Pop-proportion inputs'!$S$7*'District Population'!$L14/100</f>
        <v>0.70021909485390088</v>
      </c>
      <c r="U16" s="62">
        <f>'Pop-proportion inputs'!$T$7*'District Population'!$K14/100</f>
        <v>1509.886706223778</v>
      </c>
      <c r="V16" s="62">
        <f>'Pop-proportion inputs'!$U$7*'District Population'!$K14/100</f>
        <v>1698.7824449577895</v>
      </c>
      <c r="W16" s="62">
        <f>'Pop-proportion inputs'!$V$7*'District Population'!$K14/100</f>
        <v>1611.512329395199</v>
      </c>
      <c r="X16" s="62">
        <f>'Pop-proportion inputs'!$W$7*'District Population'!$K14/100</f>
        <v>1256.746517596785</v>
      </c>
      <c r="Y16" s="62">
        <f>'Pop-proportion inputs'!$X$7*'District Population'!$K14/100</f>
        <v>887.19879697343708</v>
      </c>
      <c r="Z16" s="62">
        <f>'Pop-proportion inputs'!$Y$7*'District Population'!$K14/100</f>
        <v>835.46211608616863</v>
      </c>
      <c r="AA16" s="62">
        <f>'Pop-proportion inputs'!$Z$7*'District Population'!$K14/100</f>
        <v>715.50124062228178</v>
      </c>
      <c r="AB16" s="62">
        <f>'Pop-proportion inputs'!$AA$7*'District Population'!$K14/100</f>
        <v>686.22169044981649</v>
      </c>
      <c r="AC16" s="62">
        <f>'Pop-proportion inputs'!$AB$7*'District Population'!$K14/100</f>
        <v>498.32088788671433</v>
      </c>
      <c r="AD16" s="62">
        <f>'Pop-proportion inputs'!$AC$7*'District Population'!$K14/100</f>
        <v>498.74728910281823</v>
      </c>
      <c r="AE16" s="62">
        <f>'Pop-proportion inputs'!$AD$7*'District Population'!$K14/100</f>
        <v>391.57845012204734</v>
      </c>
      <c r="AF16" s="62">
        <f>'Pop-proportion inputs'!$AE$7*'District Population'!$K14/100</f>
        <v>345.95351999893404</v>
      </c>
      <c r="AG16" s="62">
        <f>'Pop-proportion inputs'!$AF$7*'District Population'!$K14/100</f>
        <v>252.57165367218812</v>
      </c>
      <c r="AH16" s="62">
        <f>'Pop-proportion inputs'!$AG$7*'District Population'!$K14/100</f>
        <v>227.98251687686533</v>
      </c>
      <c r="AI16" s="62">
        <f>'Pop-proportion inputs'!$AH$7*'District Population'!$K14/100</f>
        <v>154.49937396829964</v>
      </c>
      <c r="AJ16" s="62">
        <f>'Pop-proportion inputs'!$AI$7*'District Population'!$K14/100</f>
        <v>200.83497278491942</v>
      </c>
      <c r="AK16" s="62">
        <f>'Pop-proportion inputs'!$AJ$7*'District Population'!$K14/100</f>
        <v>2.2741398192206015</v>
      </c>
      <c r="AL16" s="85">
        <f>SUM(D16:AK16)</f>
        <v>23412.976397379836</v>
      </c>
    </row>
    <row r="17" spans="1:39" x14ac:dyDescent="0.25">
      <c r="A17" s="75" t="s">
        <v>109</v>
      </c>
      <c r="B17" s="76" t="s">
        <v>111</v>
      </c>
      <c r="C17" s="76">
        <v>202</v>
      </c>
      <c r="D17" s="68">
        <f>'Pop-proportion inputs'!$C$7*'District Population'!$L15/100</f>
        <v>1798.4002784804998</v>
      </c>
      <c r="E17" s="68">
        <f>'Pop-proportion inputs'!$D$7*'District Population'!$L15/100</f>
        <v>2069.1129505244553</v>
      </c>
      <c r="F17" s="68">
        <f>'Pop-proportion inputs'!$E$7*'District Population'!$L15/100</f>
        <v>1983.7904131299406</v>
      </c>
      <c r="G17" s="68">
        <f>'Pop-proportion inputs'!$F$7*'District Population'!$L15/100</f>
        <v>1497.3691125662604</v>
      </c>
      <c r="H17" s="68">
        <f>'Pop-proportion inputs'!$G$7*'District Population'!$L15/100</f>
        <v>1060.815935800151</v>
      </c>
      <c r="I17" s="68">
        <f>'Pop-proportion inputs'!$H$7*'District Population'!$L15/100</f>
        <v>982.45174126111112</v>
      </c>
      <c r="J17" s="68">
        <f>'Pop-proportion inputs'!$I$7*'District Population'!$L15/100</f>
        <v>863.82856305825203</v>
      </c>
      <c r="K17" s="68">
        <f>'Pop-proportion inputs'!$J$7*'District Population'!$L15/100</f>
        <v>845.93568142988772</v>
      </c>
      <c r="L17" s="68">
        <f>'Pop-proportion inputs'!$K$7*'District Population'!$L15/100</f>
        <v>598.25181074095667</v>
      </c>
      <c r="M17" s="68">
        <f>'Pop-proportion inputs'!$L$7*'District Population'!$L15/100</f>
        <v>565.61386925218119</v>
      </c>
      <c r="N17" s="68">
        <f>'Pop-proportion inputs'!$M$7*'District Population'!$L15/100</f>
        <v>409.38250466377843</v>
      </c>
      <c r="O17" s="68">
        <f>'Pop-proportion inputs'!$N$7*'District Population'!$L15/100</f>
        <v>359.84573052599228</v>
      </c>
      <c r="P17" s="68">
        <f>'Pop-proportion inputs'!$O$7*'District Population'!$L15/100</f>
        <v>264.08567884826499</v>
      </c>
      <c r="Q17" s="68">
        <f>'Pop-proportion inputs'!$P$7*'District Population'!$L15/100</f>
        <v>214.05188022080199</v>
      </c>
      <c r="R17" s="68">
        <f>'Pop-proportion inputs'!$Q$7*'District Population'!$L15/100</f>
        <v>116.80075507404443</v>
      </c>
      <c r="S17" s="68">
        <f>'Pop-proportion inputs'!$R$7*'District Population'!$L15/100</f>
        <v>138.5041577899307</v>
      </c>
      <c r="T17" s="68">
        <f>'Pop-proportion inputs'!$S$7*'District Population'!$L15/100</f>
        <v>0.82837414946130794</v>
      </c>
      <c r="U17" s="62">
        <f>'Pop-proportion inputs'!$T$7*'District Population'!$K15/100</f>
        <v>1712.6150586649951</v>
      </c>
      <c r="V17" s="62">
        <f>'Pop-proportion inputs'!$U$7*'District Population'!$K15/100</f>
        <v>1926.8733108504209</v>
      </c>
      <c r="W17" s="62">
        <f>'Pop-proportion inputs'!$V$7*'District Population'!$K15/100</f>
        <v>1827.8856759054613</v>
      </c>
      <c r="X17" s="62">
        <f>'Pop-proportion inputs'!$W$7*'District Population'!$K15/100</f>
        <v>1425.4864302660158</v>
      </c>
      <c r="Y17" s="62">
        <f>'Pop-proportion inputs'!$X$7*'District Population'!$K15/100</f>
        <v>1006.3205493915935</v>
      </c>
      <c r="Z17" s="62">
        <f>'Pop-proportion inputs'!$Y$7*'District Population'!$K15/100</f>
        <v>947.63732606917472</v>
      </c>
      <c r="AA17" s="62">
        <f>'Pop-proportion inputs'!$Z$7*'District Population'!$K15/100</f>
        <v>811.56963243147754</v>
      </c>
      <c r="AB17" s="62">
        <f>'Pop-proportion inputs'!$AA$7*'District Population'!$K15/100</f>
        <v>778.358797254504</v>
      </c>
      <c r="AC17" s="62">
        <f>'Pop-proportion inputs'!$AB$7*'District Population'!$K15/100</f>
        <v>565.22906859450939</v>
      </c>
      <c r="AD17" s="62">
        <f>'Pop-proportion inputs'!$AC$7*'District Population'!$K15/100</f>
        <v>565.7127215339799</v>
      </c>
      <c r="AE17" s="62">
        <f>'Pop-proportion inputs'!$AD$7*'District Population'!$K15/100</f>
        <v>444.15461608039737</v>
      </c>
      <c r="AF17" s="62">
        <f>'Pop-proportion inputs'!$AE$7*'District Population'!$K15/100</f>
        <v>392.40375155705522</v>
      </c>
      <c r="AG17" s="62">
        <f>'Pop-proportion inputs'!$AF$7*'District Population'!$K15/100</f>
        <v>286.4837578130186</v>
      </c>
      <c r="AH17" s="62">
        <f>'Pop-proportion inputs'!$AG$7*'District Population'!$K15/100</f>
        <v>258.59310497022051</v>
      </c>
      <c r="AI17" s="62">
        <f>'Pop-proportion inputs'!$AH$7*'District Population'!$K15/100</f>
        <v>175.24358173480653</v>
      </c>
      <c r="AJ17" s="62">
        <f>'Pop-proportion inputs'!$AI$7*'District Population'!$K15/100</f>
        <v>227.80053449059949</v>
      </c>
      <c r="AK17" s="62">
        <f>'Pop-proportion inputs'!$AJ$7*'District Population'!$K15/100</f>
        <v>2.579482343842598</v>
      </c>
      <c r="AL17" s="85">
        <f t="shared" ref="AL17:AL22" si="2">SUM(D17:AK17)</f>
        <v>27124.016837468036</v>
      </c>
    </row>
    <row r="18" spans="1:39" x14ac:dyDescent="0.25">
      <c r="A18" s="75" t="s">
        <v>109</v>
      </c>
      <c r="B18" s="76" t="s">
        <v>112</v>
      </c>
      <c r="C18" s="76">
        <v>203</v>
      </c>
      <c r="D18" s="68">
        <f>'Pop-proportion inputs'!$C$7*'District Population'!$L16/100</f>
        <v>1665.7549646689686</v>
      </c>
      <c r="E18" s="68">
        <f>'Pop-proportion inputs'!$D$7*'District Population'!$L16/100</f>
        <v>1916.5005761170657</v>
      </c>
      <c r="F18" s="68">
        <f>'Pop-proportion inputs'!$E$7*'District Population'!$L16/100</f>
        <v>1837.471206535811</v>
      </c>
      <c r="G18" s="68">
        <f>'Pop-proportion inputs'!$F$7*'District Population'!$L16/100</f>
        <v>1386.9270723793773</v>
      </c>
      <c r="H18" s="68">
        <f>'Pop-proportion inputs'!$G$7*'District Population'!$L16/100</f>
        <v>982.57291927917129</v>
      </c>
      <c r="I18" s="68">
        <f>'Pop-proportion inputs'!$H$7*'District Population'!$L16/100</f>
        <v>909.98866333366959</v>
      </c>
      <c r="J18" s="68">
        <f>'Pop-proportion inputs'!$I$7*'District Population'!$L16/100</f>
        <v>800.11482135274093</v>
      </c>
      <c r="K18" s="68">
        <f>'Pop-proportion inputs'!$J$7*'District Population'!$L16/100</f>
        <v>783.54167200366226</v>
      </c>
      <c r="L18" s="68">
        <f>'Pop-proportion inputs'!$K$7*'District Population'!$L16/100</f>
        <v>554.12631758817554</v>
      </c>
      <c r="M18" s="68">
        <f>'Pop-proportion inputs'!$L$7*'District Population'!$L16/100</f>
        <v>523.89566553476357</v>
      </c>
      <c r="N18" s="68">
        <f>'Pop-proportion inputs'!$M$7*'District Population'!$L16/100</f>
        <v>379.18751890345658</v>
      </c>
      <c r="O18" s="68">
        <f>'Pop-proportion inputs'!$N$7*'District Population'!$L16/100</f>
        <v>333.30444802035925</v>
      </c>
      <c r="P18" s="68">
        <f>'Pop-proportion inputs'!$O$7*'District Population'!$L16/100</f>
        <v>244.60740798547545</v>
      </c>
      <c r="Q18" s="68">
        <f>'Pop-proportion inputs'!$P$7*'District Population'!$L16/100</f>
        <v>198.26397184268146</v>
      </c>
      <c r="R18" s="68">
        <f>'Pop-proportion inputs'!$Q$7*'District Population'!$L16/100</f>
        <v>108.18583602870777</v>
      </c>
      <c r="S18" s="68">
        <f>'Pop-proportion inputs'!$R$7*'District Population'!$L16/100</f>
        <v>128.28845236879388</v>
      </c>
      <c r="T18" s="68">
        <f>'Pop-proportion inputs'!$S$7*'District Population'!$L16/100</f>
        <v>0.7672754328277146</v>
      </c>
      <c r="U18" s="62">
        <f>'Pop-proportion inputs'!$T$7*'District Population'!$K16/100</f>
        <v>1899.96022989116</v>
      </c>
      <c r="V18" s="62">
        <f>'Pop-proportion inputs'!$U$7*'District Population'!$K16/100</f>
        <v>2137.6564687620398</v>
      </c>
      <c r="W18" s="62">
        <f>'Pop-proportion inputs'!$V$7*'District Population'!$K16/100</f>
        <v>2027.8404486967877</v>
      </c>
      <c r="X18" s="62">
        <f>'Pop-proportion inputs'!$W$7*'District Population'!$K16/100</f>
        <v>1581.4222303207791</v>
      </c>
      <c r="Y18" s="62">
        <f>'Pop-proportion inputs'!$X$7*'District Population'!$K16/100</f>
        <v>1116.4032528457706</v>
      </c>
      <c r="Z18" s="62">
        <f>'Pop-proportion inputs'!$Y$7*'District Population'!$K16/100</f>
        <v>1051.3005959992697</v>
      </c>
      <c r="AA18" s="62">
        <f>'Pop-proportion inputs'!$Z$7*'District Population'!$K16/100</f>
        <v>900.34828177276677</v>
      </c>
      <c r="AB18" s="62">
        <f>'Pop-proportion inputs'!$AA$7*'District Population'!$K16/100</f>
        <v>863.50447048051603</v>
      </c>
      <c r="AC18" s="62">
        <f>'Pop-proportion inputs'!$AB$7*'District Population'!$K16/100</f>
        <v>627.06020577976165</v>
      </c>
      <c r="AD18" s="62">
        <f>'Pop-proportion inputs'!$AC$7*'District Population'!$K16/100</f>
        <v>627.59676613838678</v>
      </c>
      <c r="AE18" s="62">
        <f>'Pop-proportion inputs'!$AD$7*'District Population'!$K16/100</f>
        <v>492.74126267063417</v>
      </c>
      <c r="AF18" s="62">
        <f>'Pop-proportion inputs'!$AE$7*'District Population'!$K16/100</f>
        <v>435.32930429775809</v>
      </c>
      <c r="AG18" s="62">
        <f>'Pop-proportion inputs'!$AF$7*'District Population'!$K16/100</f>
        <v>317.82258575888096</v>
      </c>
      <c r="AH18" s="62">
        <f>'Pop-proportion inputs'!$AG$7*'District Population'!$K16/100</f>
        <v>286.88093841150533</v>
      </c>
      <c r="AI18" s="62">
        <f>'Pop-proportion inputs'!$AH$7*'District Population'!$K16/100</f>
        <v>194.4137032751286</v>
      </c>
      <c r="AJ18" s="62">
        <f>'Pop-proportion inputs'!$AI$7*'District Population'!$K16/100</f>
        <v>252.71992891237971</v>
      </c>
      <c r="AK18" s="62">
        <f>'Pop-proportion inputs'!$AJ$7*'District Population'!$K16/100</f>
        <v>2.8616552460000531</v>
      </c>
      <c r="AL18" s="85">
        <f t="shared" si="2"/>
        <v>27569.361118635232</v>
      </c>
    </row>
    <row r="19" spans="1:39" x14ac:dyDescent="0.25">
      <c r="A19" s="75" t="s">
        <v>109</v>
      </c>
      <c r="B19" s="76" t="s">
        <v>113</v>
      </c>
      <c r="C19" s="76">
        <v>204</v>
      </c>
      <c r="D19" s="68">
        <f>'Pop-proportion inputs'!$C$7*'District Population'!$L17/100</f>
        <v>1681.850604048049</v>
      </c>
      <c r="E19" s="68">
        <f>'Pop-proportion inputs'!$D$7*'District Population'!$L17/100</f>
        <v>1935.0190874211041</v>
      </c>
      <c r="F19" s="68">
        <f>'Pop-proportion inputs'!$E$7*'District Population'!$L17/100</f>
        <v>1855.2260831756184</v>
      </c>
      <c r="G19" s="68">
        <f>'Pop-proportion inputs'!$F$7*'District Population'!$L17/100</f>
        <v>1400.3284900401904</v>
      </c>
      <c r="H19" s="68">
        <f>'Pop-proportion inputs'!$G$7*'District Population'!$L17/100</f>
        <v>992.06719647348291</v>
      </c>
      <c r="I19" s="68">
        <f>'Pop-proportion inputs'!$H$7*'District Population'!$L17/100</f>
        <v>918.78158286549331</v>
      </c>
      <c r="J19" s="68">
        <f>'Pop-proportion inputs'!$I$7*'District Population'!$L17/100</f>
        <v>807.84606628342033</v>
      </c>
      <c r="K19" s="68">
        <f>'Pop-proportion inputs'!$J$7*'District Population'!$L17/100</f>
        <v>791.11277607271666</v>
      </c>
      <c r="L19" s="68">
        <f>'Pop-proportion inputs'!$K$7*'District Population'!$L17/100</f>
        <v>559.48065695232663</v>
      </c>
      <c r="M19" s="68">
        <f>'Pop-proportion inputs'!$L$7*'District Population'!$L17/100</f>
        <v>528.95789610502436</v>
      </c>
      <c r="N19" s="68">
        <f>'Pop-proportion inputs'!$M$7*'District Population'!$L17/100</f>
        <v>382.85148250600912</v>
      </c>
      <c r="O19" s="68">
        <f>'Pop-proportion inputs'!$N$7*'District Population'!$L17/100</f>
        <v>336.52505868193117</v>
      </c>
      <c r="P19" s="68">
        <f>'Pop-proportion inputs'!$O$7*'District Population'!$L17/100</f>
        <v>246.97096848020178</v>
      </c>
      <c r="Q19" s="68">
        <f>'Pop-proportion inputs'!$P$7*'District Population'!$L17/100</f>
        <v>200.17973103915978</v>
      </c>
      <c r="R19" s="68">
        <f>'Pop-proportion inputs'!$Q$7*'District Population'!$L17/100</f>
        <v>109.23119998653841</v>
      </c>
      <c r="S19" s="68">
        <f>'Pop-proportion inputs'!$R$7*'District Population'!$L17/100</f>
        <v>129.5280612606328</v>
      </c>
      <c r="T19" s="68">
        <f>'Pop-proportion inputs'!$S$7*'District Population'!$L17/100</f>
        <v>0.77468936160665547</v>
      </c>
      <c r="U19" s="62">
        <f>'Pop-proportion inputs'!$T$7*'District Population'!$K17/100</f>
        <v>1582.1327180016101</v>
      </c>
      <c r="V19" s="62">
        <f>'Pop-proportion inputs'!$U$7*'District Population'!$K17/100</f>
        <v>1780.0668592257598</v>
      </c>
      <c r="W19" s="62">
        <f>'Pop-proportion inputs'!$V$7*'District Population'!$K17/100</f>
        <v>1688.6209881109157</v>
      </c>
      <c r="X19" s="62">
        <f>'Pop-proportion inputs'!$W$7*'District Population'!$K17/100</f>
        <v>1316.8801179111585</v>
      </c>
      <c r="Y19" s="62">
        <f>'Pop-proportion inputs'!$X$7*'District Population'!$K17/100</f>
        <v>929.65004478641163</v>
      </c>
      <c r="Z19" s="62">
        <f>'Pop-proportion inputs'!$Y$7*'District Population'!$K17/100</f>
        <v>875.43783454894731</v>
      </c>
      <c r="AA19" s="62">
        <f>'Pop-proportion inputs'!$Z$7*'District Population'!$K17/100</f>
        <v>749.73699542691395</v>
      </c>
      <c r="AB19" s="62">
        <f>'Pop-proportion inputs'!$AA$7*'District Population'!$K17/100</f>
        <v>719.05645886395314</v>
      </c>
      <c r="AC19" s="62">
        <f>'Pop-proportion inputs'!$AB$7*'District Population'!$K17/100</f>
        <v>522.16486014437021</v>
      </c>
      <c r="AD19" s="62">
        <f>'Pop-proportion inputs'!$AC$7*'District Population'!$K17/100</f>
        <v>522.61166407489884</v>
      </c>
      <c r="AE19" s="62">
        <f>'Pop-proportion inputs'!$AD$7*'District Population'!$K17/100</f>
        <v>410.3149428687222</v>
      </c>
      <c r="AF19" s="62">
        <f>'Pop-proportion inputs'!$AE$7*'District Population'!$K17/100</f>
        <v>362.50692230216691</v>
      </c>
      <c r="AG19" s="62">
        <f>'Pop-proportion inputs'!$AF$7*'District Population'!$K17/100</f>
        <v>264.65686151641358</v>
      </c>
      <c r="AH19" s="62">
        <f>'Pop-proportion inputs'!$AG$7*'District Population'!$K17/100</f>
        <v>238.89116818926698</v>
      </c>
      <c r="AI19" s="62">
        <f>'Pop-proportion inputs'!$AH$7*'District Population'!$K17/100</f>
        <v>161.89195749484611</v>
      </c>
      <c r="AJ19" s="62">
        <f>'Pop-proportion inputs'!$AI$7*'District Population'!$K17/100</f>
        <v>210.44465127894901</v>
      </c>
      <c r="AK19" s="62">
        <f>'Pop-proportion inputs'!$AJ$7*'District Population'!$K17/100</f>
        <v>2.3829542961522887</v>
      </c>
      <c r="AL19" s="85">
        <f t="shared" si="2"/>
        <v>25214.179629794959</v>
      </c>
    </row>
    <row r="20" spans="1:39" x14ac:dyDescent="0.25">
      <c r="A20" s="75" t="s">
        <v>109</v>
      </c>
      <c r="B20" s="76" t="s">
        <v>114</v>
      </c>
      <c r="C20" s="76">
        <v>205</v>
      </c>
      <c r="D20" s="68">
        <f>'Pop-proportion inputs'!$C$7*'District Population'!$L18/100</f>
        <v>1406.3564907471766</v>
      </c>
      <c r="E20" s="68">
        <f>'Pop-proportion inputs'!$D$7*'District Population'!$L18/100</f>
        <v>1618.0549251903722</v>
      </c>
      <c r="F20" s="68">
        <f>'Pop-proportion inputs'!$E$7*'District Population'!$L18/100</f>
        <v>1551.3323464031962</v>
      </c>
      <c r="G20" s="68">
        <f>'Pop-proportion inputs'!$F$7*'District Population'!$L18/100</f>
        <v>1170.9488681135867</v>
      </c>
      <c r="H20" s="68">
        <f>'Pop-proportion inputs'!$G$7*'District Population'!$L18/100</f>
        <v>829.56246985298685</v>
      </c>
      <c r="I20" s="68">
        <f>'Pop-proportion inputs'!$H$7*'District Population'!$L18/100</f>
        <v>768.28134409311428</v>
      </c>
      <c r="J20" s="68">
        <f>'Pop-proportion inputs'!$I$7*'District Population'!$L18/100</f>
        <v>675.51752581812809</v>
      </c>
      <c r="K20" s="68">
        <f>'Pop-proportion inputs'!$J$7*'District Population'!$L18/100</f>
        <v>661.52521803363288</v>
      </c>
      <c r="L20" s="68">
        <f>'Pop-proportion inputs'!$K$7*'District Population'!$L18/100</f>
        <v>467.83540194270432</v>
      </c>
      <c r="M20" s="68">
        <f>'Pop-proportion inputs'!$L$7*'District Population'!$L18/100</f>
        <v>442.31239607654186</v>
      </c>
      <c r="N20" s="68">
        <f>'Pop-proportion inputs'!$M$7*'District Population'!$L18/100</f>
        <v>320.13881977303305</v>
      </c>
      <c r="O20" s="68">
        <f>'Pop-proportion inputs'!$N$7*'District Population'!$L18/100</f>
        <v>281.40085655484734</v>
      </c>
      <c r="P20" s="68">
        <f>'Pop-proportion inputs'!$O$7*'District Population'!$L18/100</f>
        <v>206.51609822671577</v>
      </c>
      <c r="Q20" s="68">
        <f>'Pop-proportion inputs'!$P$7*'District Population'!$L18/100</f>
        <v>167.38945979229408</v>
      </c>
      <c r="R20" s="68">
        <f>'Pop-proportion inputs'!$Q$7*'District Population'!$L18/100</f>
        <v>91.338675815454593</v>
      </c>
      <c r="S20" s="68">
        <f>'Pop-proportion inputs'!$R$7*'District Population'!$L18/100</f>
        <v>108.31082692442558</v>
      </c>
      <c r="T20" s="68">
        <f>'Pop-proportion inputs'!$S$7*'District Population'!$L18/100</f>
        <v>0.64779202705996153</v>
      </c>
      <c r="U20" s="62">
        <f>'Pop-proportion inputs'!$T$7*'District Population'!$K18/100</f>
        <v>1291.2257732384005</v>
      </c>
      <c r="V20" s="62">
        <f>'Pop-proportion inputs'!$U$7*'District Population'!$K18/100</f>
        <v>1452.7657386562523</v>
      </c>
      <c r="W20" s="62">
        <f>'Pop-proportion inputs'!$V$7*'District Population'!$K18/100</f>
        <v>1378.1340315331815</v>
      </c>
      <c r="X20" s="62">
        <f>'Pop-proportion inputs'!$W$7*'District Population'!$K18/100</f>
        <v>1074.7452025768557</v>
      </c>
      <c r="Y20" s="62">
        <f>'Pop-proportion inputs'!$X$7*'District Population'!$K18/100</f>
        <v>758.71517241401637</v>
      </c>
      <c r="Z20" s="62">
        <f>'Pop-proportion inputs'!$Y$7*'District Population'!$K18/100</f>
        <v>714.47096819121919</v>
      </c>
      <c r="AA20" s="62">
        <f>'Pop-proportion inputs'!$Z$7*'District Population'!$K18/100</f>
        <v>611.8827583998974</v>
      </c>
      <c r="AB20" s="62">
        <f>'Pop-proportion inputs'!$AA$7*'District Population'!$K18/100</f>
        <v>586.84345601007237</v>
      </c>
      <c r="AC20" s="62">
        <f>'Pop-proportion inputs'!$AB$7*'District Population'!$K18/100</f>
        <v>426.15434067342869</v>
      </c>
      <c r="AD20" s="62">
        <f>'Pop-proportion inputs'!$AC$7*'District Population'!$K18/100</f>
        <v>426.51899070823202</v>
      </c>
      <c r="AE20" s="62">
        <f>'Pop-proportion inputs'!$AD$7*'District Population'!$K18/100</f>
        <v>334.87028196100857</v>
      </c>
      <c r="AF20" s="62">
        <f>'Pop-proportion inputs'!$AE$7*'District Population'!$K18/100</f>
        <v>295.85272823705805</v>
      </c>
      <c r="AG20" s="62">
        <f>'Pop-proportion inputs'!$AF$7*'District Population'!$K18/100</f>
        <v>215.99437061514058</v>
      </c>
      <c r="AH20" s="62">
        <f>'Pop-proportion inputs'!$AG$7*'District Population'!$K18/100</f>
        <v>194.96621860815165</v>
      </c>
      <c r="AI20" s="62">
        <f>'Pop-proportion inputs'!$AH$7*'District Population'!$K18/100</f>
        <v>132.12486261038705</v>
      </c>
      <c r="AJ20" s="62">
        <f>'Pop-proportion inputs'!$AI$7*'District Population'!$K18/100</f>
        <v>171.75016639234306</v>
      </c>
      <c r="AK20" s="62">
        <f>'Pop-proportion inputs'!$AJ$7*'District Population'!$K18/100</f>
        <v>1.9448001856174724</v>
      </c>
      <c r="AL20" s="85">
        <f t="shared" si="2"/>
        <v>20836.429376396532</v>
      </c>
    </row>
    <row r="21" spans="1:39" x14ac:dyDescent="0.25">
      <c r="A21" s="75" t="s">
        <v>109</v>
      </c>
      <c r="B21" s="76" t="s">
        <v>115</v>
      </c>
      <c r="C21" s="76">
        <v>206</v>
      </c>
      <c r="D21" s="68">
        <f>'Pop-proportion inputs'!$C$7*'District Population'!$L19/100</f>
        <v>2168.3125620675869</v>
      </c>
      <c r="E21" s="68">
        <f>'Pop-proportion inputs'!$D$7*'District Population'!$L19/100</f>
        <v>2494.7080228154855</v>
      </c>
      <c r="F21" s="68">
        <f>'Pop-proportion inputs'!$E$7*'District Population'!$L19/100</f>
        <v>2391.8355244769496</v>
      </c>
      <c r="G21" s="68">
        <f>'Pop-proportion inputs'!$F$7*'District Population'!$L19/100</f>
        <v>1805.3624077353154</v>
      </c>
      <c r="H21" s="68">
        <f>'Pop-proportion inputs'!$G$7*'District Population'!$L19/100</f>
        <v>1279.0147706051364</v>
      </c>
      <c r="I21" s="68">
        <f>'Pop-proportion inputs'!$H$7*'District Population'!$L19/100</f>
        <v>1184.5318740728501</v>
      </c>
      <c r="J21" s="68">
        <f>'Pop-proportion inputs'!$I$7*'District Population'!$L19/100</f>
        <v>1041.5091385186915</v>
      </c>
      <c r="K21" s="68">
        <f>'Pop-proportion inputs'!$J$7*'District Population'!$L19/100</f>
        <v>1019.9358767311928</v>
      </c>
      <c r="L21" s="68">
        <f>'Pop-proportion inputs'!$K$7*'District Population'!$L19/100</f>
        <v>721.30600291350129</v>
      </c>
      <c r="M21" s="68">
        <f>'Pop-proportion inputs'!$L$7*'District Population'!$L19/100</f>
        <v>681.95477539371177</v>
      </c>
      <c r="N21" s="68">
        <f>'Pop-proportion inputs'!$M$7*'District Population'!$L19/100</f>
        <v>493.58823960101398</v>
      </c>
      <c r="O21" s="68">
        <f>'Pop-proportion inputs'!$N$7*'District Population'!$L19/100</f>
        <v>433.86226483747566</v>
      </c>
      <c r="P21" s="68">
        <f>'Pop-proportion inputs'!$O$7*'District Population'!$L19/100</f>
        <v>318.40536378956551</v>
      </c>
      <c r="Q21" s="68">
        <f>'Pop-proportion inputs'!$P$7*'District Population'!$L19/100</f>
        <v>258.08013175415215</v>
      </c>
      <c r="R21" s="68">
        <f>'Pop-proportion inputs'!$Q$7*'District Population'!$L19/100</f>
        <v>140.82545889061711</v>
      </c>
      <c r="S21" s="68">
        <f>'Pop-proportion inputs'!$R$7*'District Population'!$L19/100</f>
        <v>166.99302642915728</v>
      </c>
      <c r="T21" s="68">
        <f>'Pop-proportion inputs'!$S$7*'District Population'!$L19/100</f>
        <v>0.99876211979161056</v>
      </c>
      <c r="U21" s="62">
        <f>'Pop-proportion inputs'!$T$7*'District Population'!$K19/100</f>
        <v>1954.900162802059</v>
      </c>
      <c r="V21" s="62">
        <f>'Pop-proportion inputs'!$U$7*'District Population'!$K19/100</f>
        <v>2199.4697115513709</v>
      </c>
      <c r="W21" s="62">
        <f>'Pop-proportion inputs'!$V$7*'District Population'!$K19/100</f>
        <v>2086.4782119787014</v>
      </c>
      <c r="X21" s="62">
        <f>'Pop-proportion inputs'!$W$7*'District Population'!$K19/100</f>
        <v>1627.1512039438771</v>
      </c>
      <c r="Y21" s="62">
        <f>'Pop-proportion inputs'!$X$7*'District Population'!$K19/100</f>
        <v>1148.6855705742682</v>
      </c>
      <c r="Z21" s="62">
        <f>'Pop-proportion inputs'!$Y$7*'District Population'!$K19/100</f>
        <v>1081.7003819025233</v>
      </c>
      <c r="AA21" s="62">
        <f>'Pop-proportion inputs'!$Z$7*'District Population'!$K19/100</f>
        <v>926.38307630100405</v>
      </c>
      <c r="AB21" s="62">
        <f>'Pop-proportion inputs'!$AA$7*'District Population'!$K19/100</f>
        <v>888.47387611864281</v>
      </c>
      <c r="AC21" s="62">
        <f>'Pop-proportion inputs'!$AB$7*'District Population'!$K19/100</f>
        <v>645.19250407455706</v>
      </c>
      <c r="AD21" s="62">
        <f>'Pop-proportion inputs'!$AC$7*'District Population'!$K19/100</f>
        <v>645.74457980536818</v>
      </c>
      <c r="AE21" s="62">
        <f>'Pop-proportion inputs'!$AD$7*'District Population'!$K19/100</f>
        <v>506.98954612818159</v>
      </c>
      <c r="AF21" s="62">
        <f>'Pop-proportion inputs'!$AE$7*'District Population'!$K19/100</f>
        <v>447.91744293139527</v>
      </c>
      <c r="AG21" s="62">
        <f>'Pop-proportion inputs'!$AF$7*'District Population'!$K19/100</f>
        <v>327.01285788376725</v>
      </c>
      <c r="AH21" s="62">
        <f>'Pop-proportion inputs'!$AG$7*'District Population'!$K19/100</f>
        <v>295.17649074032789</v>
      </c>
      <c r="AI21" s="62">
        <f>'Pop-proportion inputs'!$AH$7*'District Population'!$K19/100</f>
        <v>200.03543979721724</v>
      </c>
      <c r="AJ21" s="62">
        <f>'Pop-proportion inputs'!$AI$7*'District Population'!$K19/100</f>
        <v>260.02766921202203</v>
      </c>
      <c r="AK21" s="62">
        <f>'Pop-proportion inputs'!$AJ$7*'District Population'!$K19/100</f>
        <v>2.9444038976591309</v>
      </c>
      <c r="AL21" s="85">
        <f t="shared" si="2"/>
        <v>31845.507332395133</v>
      </c>
    </row>
    <row r="22" spans="1:39" x14ac:dyDescent="0.25">
      <c r="A22" s="75" t="s">
        <v>109</v>
      </c>
      <c r="B22" s="76" t="s">
        <v>116</v>
      </c>
      <c r="C22" s="76">
        <v>207</v>
      </c>
      <c r="D22" s="68">
        <f>'Pop-proportion inputs'!$C$7*'District Population'!$L20/100</f>
        <v>1570.6182390533309</v>
      </c>
      <c r="E22" s="68">
        <f>'Pop-proportion inputs'!$D$7*'District Population'!$L20/100</f>
        <v>1807.0429468021234</v>
      </c>
      <c r="F22" s="68">
        <f>'Pop-proportion inputs'!$E$7*'District Population'!$L20/100</f>
        <v>1732.527203539805</v>
      </c>
      <c r="G22" s="68">
        <f>'Pop-proportion inputs'!$F$7*'District Population'!$L20/100</f>
        <v>1307.7151215627825</v>
      </c>
      <c r="H22" s="68">
        <f>'Pop-proportion inputs'!$G$7*'District Population'!$L20/100</f>
        <v>926.45495943422168</v>
      </c>
      <c r="I22" s="68">
        <f>'Pop-proportion inputs'!$H$7*'District Population'!$L20/100</f>
        <v>858.01622824378171</v>
      </c>
      <c r="J22" s="68">
        <f>'Pop-proportion inputs'!$I$7*'District Population'!$L20/100</f>
        <v>754.41764149461699</v>
      </c>
      <c r="K22" s="68">
        <f>'Pop-proportion inputs'!$J$7*'District Population'!$L20/100</f>
        <v>738.79103902407257</v>
      </c>
      <c r="L22" s="68">
        <f>'Pop-proportion inputs'!$K$7*'District Population'!$L20/100</f>
        <v>522.47834741792519</v>
      </c>
      <c r="M22" s="68">
        <f>'Pop-proportion inputs'!$L$7*'District Population'!$L20/100</f>
        <v>493.97426698554324</v>
      </c>
      <c r="N22" s="68">
        <f>'Pop-proportion inputs'!$M$7*'District Population'!$L20/100</f>
        <v>357.53087689551177</v>
      </c>
      <c r="O22" s="68">
        <f>'Pop-proportion inputs'!$N$7*'District Population'!$L20/100</f>
        <v>314.26833857428232</v>
      </c>
      <c r="P22" s="68">
        <f>'Pop-proportion inputs'!$O$7*'District Population'!$L20/100</f>
        <v>230.63707720414641</v>
      </c>
      <c r="Q22" s="68">
        <f>'Pop-proportion inputs'!$P$7*'District Population'!$L20/100</f>
        <v>186.94046659206847</v>
      </c>
      <c r="R22" s="68">
        <f>'Pop-proportion inputs'!$Q$7*'District Population'!$L20/100</f>
        <v>102.00698834938721</v>
      </c>
      <c r="S22" s="68">
        <f>'Pop-proportion inputs'!$R$7*'District Population'!$L20/100</f>
        <v>120.96147838310313</v>
      </c>
      <c r="T22" s="68">
        <f>'Pop-proportion inputs'!$S$7*'District Population'!$L20/100</f>
        <v>0.72345381808076026</v>
      </c>
      <c r="U22" s="62">
        <f>'Pop-proportion inputs'!$T$7*'District Population'!$K20/100</f>
        <v>1512.496353037046</v>
      </c>
      <c r="V22" s="62">
        <f>'Pop-proportion inputs'!$U$7*'District Population'!$K20/100</f>
        <v>1701.7185739902829</v>
      </c>
      <c r="W22" s="62">
        <f>'Pop-proportion inputs'!$V$7*'District Population'!$K20/100</f>
        <v>1614.29762315109</v>
      </c>
      <c r="X22" s="62">
        <f>'Pop-proportion inputs'!$W$7*'District Population'!$K20/100</f>
        <v>1258.9186438438821</v>
      </c>
      <c r="Y22" s="62">
        <f>'Pop-proportion inputs'!$X$7*'District Population'!$K20/100</f>
        <v>888.73220706554082</v>
      </c>
      <c r="Z22" s="62">
        <f>'Pop-proportion inputs'!$Y$7*'District Population'!$K20/100</f>
        <v>836.90610591657332</v>
      </c>
      <c r="AA22" s="62">
        <f>'Pop-proportion inputs'!$Z$7*'District Population'!$K20/100</f>
        <v>716.73789336237314</v>
      </c>
      <c r="AB22" s="62">
        <f>'Pop-proportion inputs'!$AA$7*'District Population'!$K20/100</f>
        <v>687.40773721762775</v>
      </c>
      <c r="AC22" s="62">
        <f>'Pop-proportion inputs'!$AB$7*'District Population'!$K20/100</f>
        <v>499.18217205571716</v>
      </c>
      <c r="AD22" s="62">
        <f>'Pop-proportion inputs'!$AC$7*'District Population'!$K20/100</f>
        <v>499.60931025199994</v>
      </c>
      <c r="AE22" s="62">
        <f>'Pop-proportion inputs'!$AD$7*'District Population'!$K20/100</f>
        <v>392.25524358628093</v>
      </c>
      <c r="AF22" s="62">
        <f>'Pop-proportion inputs'!$AE$7*'District Population'!$K20/100</f>
        <v>346.55145658403183</v>
      </c>
      <c r="AG22" s="62">
        <f>'Pop-proportion inputs'!$AF$7*'District Population'!$K20/100</f>
        <v>253.00819159812025</v>
      </c>
      <c r="AH22" s="62">
        <f>'Pop-proportion inputs'!$AG$7*'District Population'!$K20/100</f>
        <v>228.37655561248445</v>
      </c>
      <c r="AI22" s="62">
        <f>'Pop-proportion inputs'!$AH$7*'District Population'!$K20/100</f>
        <v>154.76640645309885</v>
      </c>
      <c r="AJ22" s="62">
        <f>'Pop-proportion inputs'!$AI$7*'District Population'!$K20/100</f>
        <v>201.18209044915247</v>
      </c>
      <c r="AK22" s="62">
        <f>'Pop-proportion inputs'!$AJ$7*'District Population'!$K20/100</f>
        <v>2.278070380174408</v>
      </c>
      <c r="AL22" s="85">
        <f t="shared" si="2"/>
        <v>23819.529307930257</v>
      </c>
    </row>
    <row r="23" spans="1:39" s="55" customFormat="1" x14ac:dyDescent="0.25">
      <c r="A23" s="80" t="s">
        <v>109</v>
      </c>
      <c r="B23" s="81"/>
      <c r="C23" s="79" t="s">
        <v>145</v>
      </c>
      <c r="D23" s="70">
        <f>SUM(D16:D22)</f>
        <v>11811.46879399343</v>
      </c>
      <c r="E23" s="70">
        <f t="shared" ref="E23:AL23" si="3">SUM(E16:E22)</f>
        <v>13589.44576399668</v>
      </c>
      <c r="F23" s="70">
        <f t="shared" si="3"/>
        <v>13029.067465617443</v>
      </c>
      <c r="G23" s="70">
        <f t="shared" si="3"/>
        <v>9834.3671082554247</v>
      </c>
      <c r="H23" s="70">
        <f t="shared" si="3"/>
        <v>6967.1888243150552</v>
      </c>
      <c r="I23" s="70">
        <f t="shared" si="3"/>
        <v>6452.5112803667462</v>
      </c>
      <c r="J23" s="70">
        <f t="shared" si="3"/>
        <v>5673.422228639497</v>
      </c>
      <c r="K23" s="70">
        <f t="shared" si="3"/>
        <v>5555.9060029599677</v>
      </c>
      <c r="L23" s="70">
        <f t="shared" si="3"/>
        <v>3929.1767678590768</v>
      </c>
      <c r="M23" s="70">
        <f t="shared" si="3"/>
        <v>3714.8184673140095</v>
      </c>
      <c r="N23" s="70">
        <f t="shared" si="3"/>
        <v>2688.7277190196005</v>
      </c>
      <c r="O23" s="70">
        <f t="shared" si="3"/>
        <v>2363.3818719994224</v>
      </c>
      <c r="P23" s="70">
        <f t="shared" si="3"/>
        <v>1734.4524419737936</v>
      </c>
      <c r="Q23" s="70">
        <f t="shared" si="3"/>
        <v>1405.8422553514058</v>
      </c>
      <c r="R23" s="70">
        <f t="shared" si="3"/>
        <v>767.11980651914962</v>
      </c>
      <c r="S23" s="70">
        <f t="shared" si="3"/>
        <v>909.66263581561554</v>
      </c>
      <c r="T23" s="70">
        <f t="shared" si="3"/>
        <v>5.4405660036819112</v>
      </c>
      <c r="U23" s="64">
        <f t="shared" si="3"/>
        <v>11463.21700185905</v>
      </c>
      <c r="V23" s="64">
        <f t="shared" si="3"/>
        <v>12897.333107993918</v>
      </c>
      <c r="W23" s="64">
        <f t="shared" si="3"/>
        <v>12234.769308771336</v>
      </c>
      <c r="X23" s="64">
        <f t="shared" si="3"/>
        <v>9541.3503464593541</v>
      </c>
      <c r="Y23" s="64">
        <f t="shared" si="3"/>
        <v>6735.705594051039</v>
      </c>
      <c r="Z23" s="64">
        <f t="shared" si="3"/>
        <v>6342.9153287138761</v>
      </c>
      <c r="AA23" s="64">
        <f t="shared" si="3"/>
        <v>5432.1598783167146</v>
      </c>
      <c r="AB23" s="64">
        <f t="shared" si="3"/>
        <v>5209.8664863951326</v>
      </c>
      <c r="AC23" s="64">
        <f t="shared" si="3"/>
        <v>3783.3040392090588</v>
      </c>
      <c r="AD23" s="64">
        <f t="shared" si="3"/>
        <v>3786.541321615684</v>
      </c>
      <c r="AE23" s="64">
        <f t="shared" si="3"/>
        <v>2972.9043434172722</v>
      </c>
      <c r="AF23" s="64">
        <f t="shared" si="3"/>
        <v>2626.5151259083991</v>
      </c>
      <c r="AG23" s="64">
        <f t="shared" si="3"/>
        <v>1917.5502788575293</v>
      </c>
      <c r="AH23" s="64">
        <f t="shared" si="3"/>
        <v>1730.8669934088221</v>
      </c>
      <c r="AI23" s="64">
        <f t="shared" si="3"/>
        <v>1172.975325333784</v>
      </c>
      <c r="AJ23" s="64">
        <f t="shared" si="3"/>
        <v>1524.7600135203652</v>
      </c>
      <c r="AK23" s="64">
        <f>SUM(AK16:AK22)</f>
        <v>17.265506168666551</v>
      </c>
      <c r="AL23" s="57">
        <f t="shared" si="3"/>
        <v>179822</v>
      </c>
      <c r="AM23" s="60"/>
    </row>
    <row r="24" spans="1:39" x14ac:dyDescent="0.25">
      <c r="A24" s="75" t="s">
        <v>117</v>
      </c>
      <c r="B24" s="76" t="s">
        <v>118</v>
      </c>
      <c r="C24" s="76">
        <v>301</v>
      </c>
      <c r="D24" s="68">
        <f>'Pop-proportion inputs'!$C$8*'District Population'!$L22/100</f>
        <v>3516.9685452452609</v>
      </c>
      <c r="E24" s="68">
        <f>'Pop-proportion inputs'!$D$8*'District Population'!$L22/100</f>
        <v>3995.3869757957686</v>
      </c>
      <c r="F24" s="68">
        <f>'Pop-proportion inputs'!$E$8*'District Population'!$L22/100</f>
        <v>3888.6324499704492</v>
      </c>
      <c r="G24" s="68">
        <f>'Pop-proportion inputs'!$F$8*'District Population'!$L22/100</f>
        <v>3406.6555352257642</v>
      </c>
      <c r="H24" s="68">
        <f>'Pop-proportion inputs'!$G$8*'District Population'!$L22/100</f>
        <v>2489.3573873933856</v>
      </c>
      <c r="I24" s="68">
        <f>'Pop-proportion inputs'!$H$8*'District Population'!$L22/100</f>
        <v>2120.0658054643163</v>
      </c>
      <c r="J24" s="68">
        <f>'Pop-proportion inputs'!$I$8*'District Population'!$L22/100</f>
        <v>1845.2717482472885</v>
      </c>
      <c r="K24" s="68">
        <f>'Pop-proportion inputs'!$J$8*'District Population'!$L22/100</f>
        <v>1732.5864154316732</v>
      </c>
      <c r="L24" s="68">
        <f>'Pop-proportion inputs'!$K$8*'District Population'!$L22/100</f>
        <v>1478.3524891143375</v>
      </c>
      <c r="M24" s="68">
        <f>'Pop-proportion inputs'!$L$8*'District Population'!$L22/100</f>
        <v>1192.0922050494055</v>
      </c>
      <c r="N24" s="68">
        <f>'Pop-proportion inputs'!$M$8*'District Population'!$L22/100</f>
        <v>873.80556323687779</v>
      </c>
      <c r="O24" s="68">
        <f>'Pop-proportion inputs'!$N$8*'District Population'!$L22/100</f>
        <v>644.08563914609681</v>
      </c>
      <c r="P24" s="68">
        <f>'Pop-proportion inputs'!$O$8*'District Population'!$L22/100</f>
        <v>422.66884484172959</v>
      </c>
      <c r="Q24" s="68">
        <f>'Pop-proportion inputs'!$P$8*'District Population'!$L22/100</f>
        <v>334.10212711998264</v>
      </c>
      <c r="R24" s="68">
        <f>'Pop-proportion inputs'!$Q$8*'District Population'!$L22/100</f>
        <v>198.08895347587139</v>
      </c>
      <c r="S24" s="68">
        <f>'Pop-proportion inputs'!$R$8*'District Population'!$L22/100</f>
        <v>213.90443878332619</v>
      </c>
      <c r="T24" s="68">
        <f>'Pop-proportion inputs'!$S$8*'District Population'!$L22/100</f>
        <v>1.58154853074548</v>
      </c>
      <c r="U24" s="62">
        <f>'Pop-proportion inputs'!$T$8*'District Population'!$K22/100</f>
        <v>3397.0548478030341</v>
      </c>
      <c r="V24" s="62">
        <f>'Pop-proportion inputs'!$U$8*'District Population'!$K22/100</f>
        <v>3696.3084621070648</v>
      </c>
      <c r="W24" s="62">
        <f>'Pop-proportion inputs'!$V$8*'District Population'!$K22/100</f>
        <v>3497.4326304904416</v>
      </c>
      <c r="X24" s="62">
        <f>'Pop-proportion inputs'!$W$8*'District Population'!$K22/100</f>
        <v>3219.6079810297906</v>
      </c>
      <c r="Y24" s="62">
        <f>'Pop-proportion inputs'!$X$8*'District Population'!$K22/100</f>
        <v>2504.5572594138794</v>
      </c>
      <c r="Z24" s="62">
        <f>'Pop-proportion inputs'!$Y$8*'District Population'!$K22/100</f>
        <v>2012.8189082710762</v>
      </c>
      <c r="AA24" s="62">
        <f>'Pop-proportion inputs'!$Z$8*'District Population'!$K22/100</f>
        <v>1748.5283418694016</v>
      </c>
      <c r="AB24" s="62">
        <f>'Pop-proportion inputs'!$AA$8*'District Population'!$K22/100</f>
        <v>1606.0445229985128</v>
      </c>
      <c r="AC24" s="62">
        <f>'Pop-proportion inputs'!$AB$8*'District Population'!$K22/100</f>
        <v>1450.7785145719242</v>
      </c>
      <c r="AD24" s="62">
        <f>'Pop-proportion inputs'!$AC$8*'District Population'!$K22/100</f>
        <v>1225.9623570922636</v>
      </c>
      <c r="AE24" s="62">
        <f>'Pop-proportion inputs'!$AD$8*'District Population'!$K22/100</f>
        <v>979.34128801758573</v>
      </c>
      <c r="AF24" s="62">
        <f>'Pop-proportion inputs'!$AE$8*'District Population'!$K22/100</f>
        <v>713.54693460935812</v>
      </c>
      <c r="AG24" s="62">
        <f>'Pop-proportion inputs'!$AF$8*'District Population'!$K22/100</f>
        <v>565.79986121553407</v>
      </c>
      <c r="AH24" s="62">
        <f>'Pop-proportion inputs'!$AG$8*'District Population'!$K22/100</f>
        <v>394.3681424685019</v>
      </c>
      <c r="AI24" s="62">
        <f>'Pop-proportion inputs'!$AH$8*'District Population'!$K22/100</f>
        <v>320.30663239577081</v>
      </c>
      <c r="AJ24" s="62">
        <f>'Pop-proportion inputs'!$AI$8*'District Population'!$K22/100</f>
        <v>330.45719469000301</v>
      </c>
      <c r="AK24" s="62">
        <f>'Pop-proportion inputs'!$AJ$8*'District Population'!$K22/100</f>
        <v>6.3910947778498874</v>
      </c>
      <c r="AL24" s="85">
        <f>SUM(D24:AK24)</f>
        <v>56022.911645894274</v>
      </c>
    </row>
    <row r="25" spans="1:39" x14ac:dyDescent="0.25">
      <c r="A25" s="75" t="s">
        <v>117</v>
      </c>
      <c r="B25" s="76" t="s">
        <v>119</v>
      </c>
      <c r="C25" s="76">
        <v>302</v>
      </c>
      <c r="D25" s="68">
        <f>'Pop-proportion inputs'!$C$8*'District Population'!$L23/100</f>
        <v>2278.0029720930102</v>
      </c>
      <c r="E25" s="68">
        <f>'Pop-proportion inputs'!$D$8*'District Population'!$L23/100</f>
        <v>2587.8830840921714</v>
      </c>
      <c r="F25" s="68">
        <f>'Pop-proportion inputs'!$E$8*'District Population'!$L23/100</f>
        <v>2518.7362822411187</v>
      </c>
      <c r="G25" s="68">
        <f>'Pop-proportion inputs'!$F$8*'District Population'!$L23/100</f>
        <v>2206.5512768469225</v>
      </c>
      <c r="H25" s="68">
        <f>'Pop-proportion inputs'!$G$8*'District Population'!$L23/100</f>
        <v>1612.4009794601</v>
      </c>
      <c r="I25" s="68">
        <f>'Pop-proportion inputs'!$H$8*'District Population'!$L23/100</f>
        <v>1373.2042649086816</v>
      </c>
      <c r="J25" s="68">
        <f>'Pop-proportion inputs'!$I$8*'District Population'!$L23/100</f>
        <v>1195.2152749587494</v>
      </c>
      <c r="K25" s="68">
        <f>'Pop-proportion inputs'!$J$8*'District Population'!$L23/100</f>
        <v>1122.2269841159718</v>
      </c>
      <c r="L25" s="68">
        <f>'Pop-proportion inputs'!$K$8*'District Population'!$L23/100</f>
        <v>957.55515600402066</v>
      </c>
      <c r="M25" s="68">
        <f>'Pop-proportion inputs'!$L$8*'District Population'!$L23/100</f>
        <v>772.13928733675391</v>
      </c>
      <c r="N25" s="68">
        <f>'Pop-proportion inputs'!$M$8*'District Population'!$L23/100</f>
        <v>565.97937811417114</v>
      </c>
      <c r="O25" s="68">
        <f>'Pop-proportion inputs'!$N$8*'District Population'!$L23/100</f>
        <v>417.18570450135053</v>
      </c>
      <c r="P25" s="68">
        <f>'Pop-proportion inputs'!$O$8*'District Population'!$L23/100</f>
        <v>273.77011547694525</v>
      </c>
      <c r="Q25" s="68">
        <f>'Pop-proportion inputs'!$P$8*'District Population'!$L23/100</f>
        <v>216.40387986718306</v>
      </c>
      <c r="R25" s="68">
        <f>'Pop-proportion inputs'!$Q$8*'District Population'!$L23/100</f>
        <v>128.30573232361979</v>
      </c>
      <c r="S25" s="68">
        <f>'Pop-proportion inputs'!$R$8*'District Population'!$L23/100</f>
        <v>138.54970296822017</v>
      </c>
      <c r="T25" s="68">
        <f>'Pop-proportion inputs'!$S$8*'District Population'!$L23/100</f>
        <v>1.0243970644600382</v>
      </c>
      <c r="U25" s="62">
        <f>'Pop-proportion inputs'!$T$8*'District Population'!$K23/100</f>
        <v>2296.451794868457</v>
      </c>
      <c r="V25" s="62">
        <f>'Pop-proportion inputs'!$U$8*'District Population'!$K23/100</f>
        <v>2498.7510012335847</v>
      </c>
      <c r="W25" s="62">
        <f>'Pop-proportion inputs'!$V$8*'District Population'!$K23/100</f>
        <v>2364.308438209524</v>
      </c>
      <c r="X25" s="62">
        <f>'Pop-proportion inputs'!$W$8*'District Population'!$K23/100</f>
        <v>2176.4954815464221</v>
      </c>
      <c r="Y25" s="62">
        <f>'Pop-proportion inputs'!$X$8*'District Population'!$K23/100</f>
        <v>1693.1122020156774</v>
      </c>
      <c r="Z25" s="62">
        <f>'Pop-proportion inputs'!$Y$8*'District Population'!$K23/100</f>
        <v>1360.6908930639352</v>
      </c>
      <c r="AA25" s="62">
        <f>'Pop-proportion inputs'!$Z$8*'District Population'!$K23/100</f>
        <v>1182.0271467389546</v>
      </c>
      <c r="AB25" s="62">
        <f>'Pop-proportion inputs'!$AA$8*'District Population'!$K23/100</f>
        <v>1085.7062934570661</v>
      </c>
      <c r="AC25" s="62">
        <f>'Pop-proportion inputs'!$AB$8*'District Population'!$K23/100</f>
        <v>980.74451930028488</v>
      </c>
      <c r="AD25" s="62">
        <f>'Pop-proportion inputs'!$AC$8*'District Population'!$K23/100</f>
        <v>828.76596979482497</v>
      </c>
      <c r="AE25" s="62">
        <f>'Pop-proportion inputs'!$AD$8*'District Population'!$K23/100</f>
        <v>662.04702585572511</v>
      </c>
      <c r="AF25" s="62">
        <f>'Pop-proportion inputs'!$AE$8*'District Population'!$K23/100</f>
        <v>482.36670060428639</v>
      </c>
      <c r="AG25" s="62">
        <f>'Pop-proportion inputs'!$AF$8*'District Population'!$K23/100</f>
        <v>382.48782107979497</v>
      </c>
      <c r="AH25" s="62">
        <f>'Pop-proportion inputs'!$AG$8*'District Population'!$K23/100</f>
        <v>266.5978234635914</v>
      </c>
      <c r="AI25" s="62">
        <f>'Pop-proportion inputs'!$AH$8*'District Population'!$K23/100</f>
        <v>216.53131133553845</v>
      </c>
      <c r="AJ25" s="62">
        <f>'Pop-proportion inputs'!$AI$8*'District Population'!$K23/100</f>
        <v>223.3932190891295</v>
      </c>
      <c r="AK25" s="62">
        <f>'Pop-proportion inputs'!$AJ$8*'District Population'!$K23/100</f>
        <v>4.3204604374461901</v>
      </c>
      <c r="AL25" s="85">
        <f t="shared" ref="AL25:AL28" si="4">SUM(D25:AK25)</f>
        <v>37069.932574467697</v>
      </c>
    </row>
    <row r="26" spans="1:39" x14ac:dyDescent="0.25">
      <c r="A26" s="75" t="s">
        <v>117</v>
      </c>
      <c r="B26" s="76" t="s">
        <v>120</v>
      </c>
      <c r="C26" s="76">
        <v>303</v>
      </c>
      <c r="D26" s="68">
        <f>'Pop-proportion inputs'!$C$8*'District Population'!$L24/100</f>
        <v>2096.8525821997237</v>
      </c>
      <c r="E26" s="68">
        <f>'Pop-proportion inputs'!$D$8*'District Population'!$L24/100</f>
        <v>2382.0905388564597</v>
      </c>
      <c r="F26" s="68">
        <f>'Pop-proportion inputs'!$E$8*'District Population'!$L24/100</f>
        <v>2318.4423997677663</v>
      </c>
      <c r="G26" s="68">
        <f>'Pop-proportion inputs'!$F$8*'District Population'!$L24/100</f>
        <v>2031.082838474741</v>
      </c>
      <c r="H26" s="68">
        <f>'Pop-proportion inputs'!$G$8*'District Population'!$L24/100</f>
        <v>1484.1803100089332</v>
      </c>
      <c r="I26" s="68">
        <f>'Pop-proportion inputs'!$H$8*'District Population'!$L24/100</f>
        <v>1264.0048955317504</v>
      </c>
      <c r="J26" s="68">
        <f>'Pop-proportion inputs'!$I$8*'District Population'!$L24/100</f>
        <v>1100.1698708404847</v>
      </c>
      <c r="K26" s="68">
        <f>'Pop-proportion inputs'!$J$8*'District Population'!$L24/100</f>
        <v>1032.9857240246417</v>
      </c>
      <c r="L26" s="68">
        <f>'Pop-proportion inputs'!$K$8*'District Population'!$L24/100</f>
        <v>881.40885945416153</v>
      </c>
      <c r="M26" s="68">
        <f>'Pop-proportion inputs'!$L$8*'District Population'!$L24/100</f>
        <v>710.73755315707342</v>
      </c>
      <c r="N26" s="68">
        <f>'Pop-proportion inputs'!$M$8*'District Population'!$L24/100</f>
        <v>520.97180513337719</v>
      </c>
      <c r="O26" s="68">
        <f>'Pop-proportion inputs'!$N$8*'District Population'!$L24/100</f>
        <v>384.01043916844856</v>
      </c>
      <c r="P26" s="68">
        <f>'Pop-proportion inputs'!$O$8*'District Population'!$L24/100</f>
        <v>251.99948402152953</v>
      </c>
      <c r="Q26" s="68">
        <f>'Pop-proportion inputs'!$P$8*'District Population'!$L24/100</f>
        <v>199.19510196276184</v>
      </c>
      <c r="R26" s="68">
        <f>'Pop-proportion inputs'!$Q$8*'District Population'!$L24/100</f>
        <v>118.10265808679728</v>
      </c>
      <c r="S26" s="68">
        <f>'Pop-proportion inputs'!$R$8*'District Population'!$L24/100</f>
        <v>127.53201202586291</v>
      </c>
      <c r="T26" s="68">
        <f>'Pop-proportion inputs'!$S$8*'District Population'!$L24/100</f>
        <v>0.94293539390656489</v>
      </c>
      <c r="U26" s="62">
        <f>'Pop-proportion inputs'!$T$8*'District Population'!$K24/100</f>
        <v>2070.9417932742799</v>
      </c>
      <c r="V26" s="62">
        <f>'Pop-proportion inputs'!$U$8*'District Population'!$K24/100</f>
        <v>2253.3753554086675</v>
      </c>
      <c r="W26" s="62">
        <f>'Pop-proportion inputs'!$V$8*'District Population'!$K24/100</f>
        <v>2132.1349604726238</v>
      </c>
      <c r="X26" s="62">
        <f>'Pop-proportion inputs'!$W$8*'District Population'!$K24/100</f>
        <v>1962.7651081895676</v>
      </c>
      <c r="Y26" s="62">
        <f>'Pop-proportion inputs'!$X$8*'District Population'!$K24/100</f>
        <v>1526.8497373609175</v>
      </c>
      <c r="Z26" s="62">
        <f>'Pop-proportion inputs'!$Y$8*'District Population'!$K24/100</f>
        <v>1227.0719744566727</v>
      </c>
      <c r="AA26" s="62">
        <f>'Pop-proportion inputs'!$Z$8*'District Population'!$K24/100</f>
        <v>1065.9528862902473</v>
      </c>
      <c r="AB26" s="62">
        <f>'Pop-proportion inputs'!$AA$8*'District Population'!$K24/100</f>
        <v>979.09067517349763</v>
      </c>
      <c r="AC26" s="62">
        <f>'Pop-proportion inputs'!$AB$8*'District Population'!$K24/100</f>
        <v>884.43607572437406</v>
      </c>
      <c r="AD26" s="62">
        <f>'Pop-proportion inputs'!$AC$8*'District Population'!$K24/100</f>
        <v>747.38171623145479</v>
      </c>
      <c r="AE26" s="62">
        <f>'Pop-proportion inputs'!$AD$8*'District Population'!$K24/100</f>
        <v>597.03445899507517</v>
      </c>
      <c r="AF26" s="62">
        <f>'Pop-proportion inputs'!$AE$8*'District Population'!$K24/100</f>
        <v>434.9986192601354</v>
      </c>
      <c r="AG26" s="62">
        <f>'Pop-proportion inputs'!$AF$8*'District Population'!$K24/100</f>
        <v>344.92777765358466</v>
      </c>
      <c r="AH26" s="62">
        <f>'Pop-proportion inputs'!$AG$8*'District Population'!$K24/100</f>
        <v>240.41809884293045</v>
      </c>
      <c r="AI26" s="62">
        <f>'Pop-proportion inputs'!$AH$8*'District Population'!$K24/100</f>
        <v>195.26808409359077</v>
      </c>
      <c r="AJ26" s="62">
        <f>'Pop-proportion inputs'!$AI$8*'District Population'!$K24/100</f>
        <v>201.45615718106376</v>
      </c>
      <c r="AK26" s="62">
        <f>'Pop-proportion inputs'!$AJ$8*'District Population'!$K24/100</f>
        <v>3.8961941661866706</v>
      </c>
      <c r="AL26" s="85">
        <f t="shared" si="4"/>
        <v>33772.709680883287</v>
      </c>
    </row>
    <row r="27" spans="1:39" x14ac:dyDescent="0.25">
      <c r="A27" s="75" t="s">
        <v>117</v>
      </c>
      <c r="B27" s="76" t="s">
        <v>121</v>
      </c>
      <c r="C27" s="76">
        <v>304</v>
      </c>
      <c r="D27" s="68">
        <f>'Pop-proportion inputs'!$C$8*'District Population'!$L25/100</f>
        <v>1358.1370017338099</v>
      </c>
      <c r="E27" s="68">
        <f>'Pop-proportion inputs'!$D$8*'District Population'!$L25/100</f>
        <v>1542.8863858932152</v>
      </c>
      <c r="F27" s="68">
        <f>'Pop-proportion inputs'!$E$8*'District Population'!$L25/100</f>
        <v>1501.6613167006205</v>
      </c>
      <c r="G27" s="68">
        <f>'Pop-proportion inputs'!$F$8*'District Population'!$L25/100</f>
        <v>1315.5377635681289</v>
      </c>
      <c r="H27" s="68">
        <f>'Pop-proportion inputs'!$G$8*'District Population'!$L25/100</f>
        <v>961.30753939472368</v>
      </c>
      <c r="I27" s="68">
        <f>'Pop-proportion inputs'!$H$8*'District Population'!$L25/100</f>
        <v>818.69933707663745</v>
      </c>
      <c r="J27" s="68">
        <f>'Pop-proportion inputs'!$I$8*'District Population'!$L25/100</f>
        <v>712.5829552660698</v>
      </c>
      <c r="K27" s="68">
        <f>'Pop-proportion inputs'!$J$8*'District Population'!$L25/100</f>
        <v>669.06760445166435</v>
      </c>
      <c r="L27" s="68">
        <f>'Pop-proportion inputs'!$K$8*'District Population'!$L25/100</f>
        <v>570.89086559670773</v>
      </c>
      <c r="M27" s="68">
        <f>'Pop-proportion inputs'!$L$8*'District Population'!$L25/100</f>
        <v>460.34660598397272</v>
      </c>
      <c r="N27" s="68">
        <f>'Pop-proportion inputs'!$M$8*'District Population'!$L25/100</f>
        <v>337.43482561345922</v>
      </c>
      <c r="O27" s="68">
        <f>'Pop-proportion inputs'!$N$8*'District Population'!$L25/100</f>
        <v>248.7245841286539</v>
      </c>
      <c r="P27" s="68">
        <f>'Pop-proportion inputs'!$O$8*'District Population'!$L25/100</f>
        <v>163.22073691438371</v>
      </c>
      <c r="Q27" s="68">
        <f>'Pop-proportion inputs'!$P$8*'District Population'!$L25/100</f>
        <v>129.01919802867559</v>
      </c>
      <c r="R27" s="68">
        <f>'Pop-proportion inputs'!$Q$8*'District Population'!$L25/100</f>
        <v>76.49540616848104</v>
      </c>
      <c r="S27" s="68">
        <f>'Pop-proportion inputs'!$R$8*'District Population'!$L25/100</f>
        <v>82.602823826643203</v>
      </c>
      <c r="T27" s="68">
        <f>'Pop-proportion inputs'!$S$8*'District Population'!$L25/100</f>
        <v>0.61074176581621575</v>
      </c>
      <c r="U27" s="62">
        <f>'Pop-proportion inputs'!$T$8*'District Population'!$K25/100</f>
        <v>1418.0058965880555</v>
      </c>
      <c r="V27" s="62">
        <f>'Pop-proportion inputs'!$U$8*'District Population'!$K25/100</f>
        <v>1542.9209799970963</v>
      </c>
      <c r="W27" s="62">
        <f>'Pop-proportion inputs'!$V$8*'District Population'!$K25/100</f>
        <v>1459.9058052189775</v>
      </c>
      <c r="X27" s="62">
        <f>'Pop-proportion inputs'!$W$8*'District Population'!$K25/100</f>
        <v>1343.9356461244033</v>
      </c>
      <c r="Y27" s="62">
        <f>'Pop-proportion inputs'!$X$8*'District Population'!$K25/100</f>
        <v>1045.4576453153636</v>
      </c>
      <c r="Z27" s="62">
        <f>'Pop-proportion inputs'!$Y$8*'District Population'!$K25/100</f>
        <v>840.19517157286964</v>
      </c>
      <c r="AA27" s="62">
        <f>'Pop-proportion inputs'!$Z$8*'District Population'!$K25/100</f>
        <v>729.87443836111629</v>
      </c>
      <c r="AB27" s="62">
        <f>'Pop-proportion inputs'!$AA$8*'District Population'!$K25/100</f>
        <v>670.39853809475142</v>
      </c>
      <c r="AC27" s="62">
        <f>'Pop-proportion inputs'!$AB$8*'District Population'!$K25/100</f>
        <v>605.58706893905548</v>
      </c>
      <c r="AD27" s="62">
        <f>'Pop-proportion inputs'!$AC$8*'District Population'!$K25/100</f>
        <v>511.74382788552998</v>
      </c>
      <c r="AE27" s="62">
        <f>'Pop-proportion inputs'!$AD$8*'District Population'!$K25/100</f>
        <v>408.79873402079289</v>
      </c>
      <c r="AF27" s="62">
        <f>'Pop-proportion inputs'!$AE$8*'District Population'!$K25/100</f>
        <v>297.8502868220595</v>
      </c>
      <c r="AG27" s="62">
        <f>'Pop-proportion inputs'!$AF$8*'District Population'!$K25/100</f>
        <v>236.1773876012642</v>
      </c>
      <c r="AH27" s="62">
        <f>'Pop-proportion inputs'!$AG$8*'District Population'!$K25/100</f>
        <v>164.61799308553236</v>
      </c>
      <c r="AI27" s="62">
        <f>'Pop-proportion inputs'!$AH$8*'District Population'!$K25/100</f>
        <v>133.70307922676221</v>
      </c>
      <c r="AJ27" s="62">
        <f>'Pop-proportion inputs'!$AI$8*'District Population'!$K25/100</f>
        <v>137.94014863887793</v>
      </c>
      <c r="AK27" s="62">
        <f>'Pop-proportion inputs'!$AJ$8*'District Population'!$K25/100</f>
        <v>2.6677844446654433</v>
      </c>
      <c r="AL27" s="85">
        <f t="shared" si="4"/>
        <v>22499.006124048832</v>
      </c>
    </row>
    <row r="28" spans="1:39" x14ac:dyDescent="0.25">
      <c r="A28" s="75" t="s">
        <v>117</v>
      </c>
      <c r="B28" s="76" t="s">
        <v>122</v>
      </c>
      <c r="C28" s="76">
        <v>305</v>
      </c>
      <c r="D28" s="68">
        <f>'Pop-proportion inputs'!$C$8*'District Population'!$L26/100</f>
        <v>1345.3730176220881</v>
      </c>
      <c r="E28" s="68">
        <f>'Pop-proportion inputs'!$D$8*'District Population'!$L26/100</f>
        <v>1528.3860981530297</v>
      </c>
      <c r="F28" s="68">
        <f>'Pop-proportion inputs'!$E$8*'District Population'!$L26/100</f>
        <v>1487.5484686130676</v>
      </c>
      <c r="G28" s="68">
        <f>'Pop-proportion inputs'!$F$8*'District Population'!$L26/100</f>
        <v>1303.1741337641272</v>
      </c>
      <c r="H28" s="68">
        <f>'Pop-proportion inputs'!$G$8*'District Population'!$L26/100</f>
        <v>952.27302068000745</v>
      </c>
      <c r="I28" s="68">
        <f>'Pop-proportion inputs'!$H$8*'District Population'!$L26/100</f>
        <v>811.0050725676939</v>
      </c>
      <c r="J28" s="68">
        <f>'Pop-proportion inputs'!$I$8*'District Population'!$L26/100</f>
        <v>705.88598912223551</v>
      </c>
      <c r="K28" s="68">
        <f>'Pop-proportion inputs'!$J$8*'District Population'!$L26/100</f>
        <v>662.77960238560877</v>
      </c>
      <c r="L28" s="68">
        <f>'Pop-proportion inputs'!$K$8*'District Population'!$L26/100</f>
        <v>565.52554388858766</v>
      </c>
      <c r="M28" s="68">
        <f>'Pop-proportion inputs'!$L$8*'District Population'!$L26/100</f>
        <v>456.02019652957796</v>
      </c>
      <c r="N28" s="68">
        <f>'Pop-proportion inputs'!$M$8*'District Population'!$L26/100</f>
        <v>334.26356030857949</v>
      </c>
      <c r="O28" s="68">
        <f>'Pop-proportion inputs'!$N$8*'District Population'!$L26/100</f>
        <v>246.38703155777196</v>
      </c>
      <c r="P28" s="68">
        <f>'Pop-proportion inputs'!$O$8*'District Population'!$L26/100</f>
        <v>161.6867628822948</v>
      </c>
      <c r="Q28" s="68">
        <f>'Pop-proportion inputs'!$P$8*'District Population'!$L26/100</f>
        <v>127.80665541210392</v>
      </c>
      <c r="R28" s="68">
        <f>'Pop-proportion inputs'!$Q$8*'District Population'!$L26/100</f>
        <v>75.776490368596527</v>
      </c>
      <c r="S28" s="68">
        <f>'Pop-proportion inputs'!$R$8*'District Population'!$L26/100</f>
        <v>81.826509559702046</v>
      </c>
      <c r="T28" s="68">
        <f>'Pop-proportion inputs'!$S$8*'District Population'!$L26/100</f>
        <v>0.60500191911055101</v>
      </c>
      <c r="U28" s="62">
        <f>'Pop-proportion inputs'!$T$8*'District Population'!$K26/100</f>
        <v>1443.3385179125116</v>
      </c>
      <c r="V28" s="62">
        <f>'Pop-proportion inputs'!$U$8*'District Population'!$K26/100</f>
        <v>1570.4852045280891</v>
      </c>
      <c r="W28" s="62">
        <f>'Pop-proportion inputs'!$V$8*'District Population'!$K26/100</f>
        <v>1485.9869668149729</v>
      </c>
      <c r="X28" s="62">
        <f>'Pop-proportion inputs'!$W$8*'District Population'!$K26/100</f>
        <v>1367.9450052459881</v>
      </c>
      <c r="Y28" s="62">
        <f>'Pop-proportion inputs'!$X$8*'District Population'!$K26/100</f>
        <v>1064.1347063228366</v>
      </c>
      <c r="Z28" s="62">
        <f>'Pop-proportion inputs'!$Y$8*'District Population'!$K26/100</f>
        <v>855.20522630628443</v>
      </c>
      <c r="AA28" s="62">
        <f>'Pop-proportion inputs'!$Z$8*'District Population'!$K26/100</f>
        <v>742.91361739830575</v>
      </c>
      <c r="AB28" s="62">
        <f>'Pop-proportion inputs'!$AA$8*'District Population'!$K26/100</f>
        <v>682.37518243938132</v>
      </c>
      <c r="AC28" s="62">
        <f>'Pop-proportion inputs'!$AB$8*'District Population'!$K26/100</f>
        <v>616.40585885617327</v>
      </c>
      <c r="AD28" s="62">
        <f>'Pop-proportion inputs'!$AC$8*'District Population'!$K26/100</f>
        <v>520.88611187612878</v>
      </c>
      <c r="AE28" s="62">
        <f>'Pop-proportion inputs'!$AD$8*'District Population'!$K26/100</f>
        <v>416.10190783113023</v>
      </c>
      <c r="AF28" s="62">
        <f>'Pop-proportion inputs'!$AE$8*'District Population'!$K26/100</f>
        <v>303.17137084970642</v>
      </c>
      <c r="AG28" s="62">
        <f>'Pop-proportion inputs'!$AF$8*'District Population'!$K26/100</f>
        <v>240.39668763372393</v>
      </c>
      <c r="AH28" s="62">
        <f>'Pop-proportion inputs'!$AG$8*'District Population'!$K26/100</f>
        <v>167.55888726098104</v>
      </c>
      <c r="AI28" s="62">
        <f>'Pop-proportion inputs'!$AH$8*'District Population'!$K26/100</f>
        <v>136.09167964380916</v>
      </c>
      <c r="AJ28" s="62">
        <f>'Pop-proportion inputs'!$AI$8*'District Population'!$K26/100</f>
        <v>140.40444413956371</v>
      </c>
      <c r="AK28" s="62">
        <f>'Pop-proportion inputs'!$AJ$8*'District Population'!$K26/100</f>
        <v>2.7154443121417327</v>
      </c>
      <c r="AL28" s="85">
        <f t="shared" si="4"/>
        <v>22602.439974705914</v>
      </c>
    </row>
    <row r="29" spans="1:39" s="55" customFormat="1" x14ac:dyDescent="0.25">
      <c r="A29" s="80" t="s">
        <v>117</v>
      </c>
      <c r="B29" s="81"/>
      <c r="C29" s="79" t="s">
        <v>146</v>
      </c>
      <c r="D29" s="71">
        <f>SUM(D24:D28)</f>
        <v>10595.334118893894</v>
      </c>
      <c r="E29" s="71">
        <f t="shared" ref="E29:AK29" si="5">SUM(E24:E28)</f>
        <v>12036.633082790642</v>
      </c>
      <c r="F29" s="71">
        <f t="shared" si="5"/>
        <v>11715.020917293021</v>
      </c>
      <c r="G29" s="71">
        <f t="shared" si="5"/>
        <v>10263.001547879683</v>
      </c>
      <c r="H29" s="71">
        <f t="shared" si="5"/>
        <v>7499.5192369371507</v>
      </c>
      <c r="I29" s="71">
        <f t="shared" si="5"/>
        <v>6386.97937554908</v>
      </c>
      <c r="J29" s="71">
        <f t="shared" si="5"/>
        <v>5559.1258384348275</v>
      </c>
      <c r="K29" s="71">
        <f t="shared" si="5"/>
        <v>5219.6463304095596</v>
      </c>
      <c r="L29" s="71">
        <f t="shared" si="5"/>
        <v>4453.7329140578158</v>
      </c>
      <c r="M29" s="71">
        <f t="shared" si="5"/>
        <v>3591.3358480567836</v>
      </c>
      <c r="N29" s="71">
        <f t="shared" si="5"/>
        <v>2632.4551324064646</v>
      </c>
      <c r="O29" s="71">
        <f t="shared" si="5"/>
        <v>1940.3933985023218</v>
      </c>
      <c r="P29" s="71">
        <f t="shared" si="5"/>
        <v>1273.3459441368827</v>
      </c>
      <c r="Q29" s="71">
        <f t="shared" si="5"/>
        <v>1006.5269623907072</v>
      </c>
      <c r="R29" s="71">
        <f t="shared" si="5"/>
        <v>596.76924042336611</v>
      </c>
      <c r="S29" s="71">
        <f t="shared" si="5"/>
        <v>644.41548716375439</v>
      </c>
      <c r="T29" s="71">
        <f t="shared" si="5"/>
        <v>4.7646246740388492</v>
      </c>
      <c r="U29" s="65">
        <f t="shared" si="5"/>
        <v>10625.792850446338</v>
      </c>
      <c r="V29" s="65">
        <f t="shared" si="5"/>
        <v>11561.841003274501</v>
      </c>
      <c r="W29" s="65">
        <f t="shared" si="5"/>
        <v>10939.768801206541</v>
      </c>
      <c r="X29" s="65">
        <f t="shared" si="5"/>
        <v>10070.749222136174</v>
      </c>
      <c r="Y29" s="65">
        <f t="shared" si="5"/>
        <v>7834.1115504286754</v>
      </c>
      <c r="Z29" s="65">
        <f t="shared" si="5"/>
        <v>6295.9821736708391</v>
      </c>
      <c r="AA29" s="65">
        <f t="shared" si="5"/>
        <v>5469.2964306580261</v>
      </c>
      <c r="AB29" s="65">
        <f t="shared" si="5"/>
        <v>5023.6152121632094</v>
      </c>
      <c r="AC29" s="65">
        <f t="shared" si="5"/>
        <v>4537.9520373918112</v>
      </c>
      <c r="AD29" s="65">
        <f t="shared" si="5"/>
        <v>3834.7399828802027</v>
      </c>
      <c r="AE29" s="65">
        <f t="shared" si="5"/>
        <v>3063.3234147203088</v>
      </c>
      <c r="AF29" s="65">
        <f t="shared" si="5"/>
        <v>2231.9339121455459</v>
      </c>
      <c r="AG29" s="65">
        <f t="shared" si="5"/>
        <v>1769.7895351839018</v>
      </c>
      <c r="AH29" s="65">
        <f t="shared" si="5"/>
        <v>1233.5609451215371</v>
      </c>
      <c r="AI29" s="65">
        <f t="shared" si="5"/>
        <v>1001.9007866954714</v>
      </c>
      <c r="AJ29" s="65">
        <f t="shared" si="5"/>
        <v>1033.6511637386379</v>
      </c>
      <c r="AK29" s="65">
        <f t="shared" si="5"/>
        <v>19.990978138289925</v>
      </c>
      <c r="AL29" s="86">
        <f>SUM(AL24:AL28)</f>
        <v>171967</v>
      </c>
      <c r="AM29" s="60"/>
    </row>
    <row r="30" spans="1:39" x14ac:dyDescent="0.25">
      <c r="A30" s="75" t="s">
        <v>123</v>
      </c>
      <c r="B30" s="76" t="s">
        <v>124</v>
      </c>
      <c r="C30" s="76">
        <v>401</v>
      </c>
      <c r="D30" s="68">
        <f>'Pop-proportion inputs'!$C$9*'District Population'!$L28/100</f>
        <v>5663.7201630405461</v>
      </c>
      <c r="E30" s="68">
        <f>'Pop-proportion inputs'!$D$9*'District Population'!$L28/100</f>
        <v>6180.1119678616269</v>
      </c>
      <c r="F30" s="68">
        <f>'Pop-proportion inputs'!$E$9*'District Population'!$L28/100</f>
        <v>5738.8262140922106</v>
      </c>
      <c r="G30" s="68">
        <f>'Pop-proportion inputs'!$F$9*'District Population'!$L28/100</f>
        <v>4551.6076721671116</v>
      </c>
      <c r="H30" s="68">
        <f>'Pop-proportion inputs'!$G$9*'District Population'!$L28/100</f>
        <v>3227.1471494046341</v>
      </c>
      <c r="I30" s="68">
        <f>'Pop-proportion inputs'!$H$9*'District Population'!$L28/100</f>
        <v>2805.4673928977008</v>
      </c>
      <c r="J30" s="68">
        <f>'Pop-proportion inputs'!$I$9*'District Population'!$L28/100</f>
        <v>2419.9833236445816</v>
      </c>
      <c r="K30" s="68">
        <f>'Pop-proportion inputs'!$J$9*'District Population'!$L28/100</f>
        <v>2136.4504401563718</v>
      </c>
      <c r="L30" s="68">
        <f>'Pop-proportion inputs'!$K$9*'District Population'!$L28/100</f>
        <v>1834.2164515870247</v>
      </c>
      <c r="M30" s="68">
        <f>'Pop-proportion inputs'!$L$9*'District Population'!$L28/100</f>
        <v>1550.0803066445849</v>
      </c>
      <c r="N30" s="68">
        <f>'Pop-proportion inputs'!$M$9*'District Population'!$L28/100</f>
        <v>1168.8190675710775</v>
      </c>
      <c r="O30" s="68">
        <f>'Pop-proportion inputs'!$N$9*'District Population'!$L28/100</f>
        <v>869.60138627288165</v>
      </c>
      <c r="P30" s="68">
        <f>'Pop-proportion inputs'!$O$9*'District Population'!$L28/100</f>
        <v>650.01421693307657</v>
      </c>
      <c r="Q30" s="68">
        <f>'Pop-proportion inputs'!$P$9*'District Population'!$L28/100</f>
        <v>443.69879958633675</v>
      </c>
      <c r="R30" s="68">
        <f>'Pop-proportion inputs'!$Q$9*'District Population'!$L28/100</f>
        <v>270.86439294937486</v>
      </c>
      <c r="S30" s="68">
        <f>'Pop-proportion inputs'!$R$9*'District Population'!$L28/100</f>
        <v>318.82367856067845</v>
      </c>
      <c r="T30" s="68">
        <f>'Pop-proportion inputs'!$S$9*'District Population'!$L28/100</f>
        <v>1.8097843626907006</v>
      </c>
      <c r="U30" s="62">
        <f>'Pop-proportion inputs'!$T$9*'District Population'!$K28/100</f>
        <v>5727.1380397065977</v>
      </c>
      <c r="V30" s="62">
        <f>'Pop-proportion inputs'!$U$9*'District Population'!$K28/100</f>
        <v>6091.0477411837237</v>
      </c>
      <c r="W30" s="62">
        <f>'Pop-proportion inputs'!$V$9*'District Population'!$K28/100</f>
        <v>5520.6516416807008</v>
      </c>
      <c r="X30" s="62">
        <f>'Pop-proportion inputs'!$W$9*'District Population'!$K28/100</f>
        <v>4636.9139381762825</v>
      </c>
      <c r="Y30" s="62">
        <f>'Pop-proportion inputs'!$X$9*'District Population'!$K28/100</f>
        <v>3307.6953759571024</v>
      </c>
      <c r="Z30" s="62">
        <f>'Pop-proportion inputs'!$Y$9*'District Population'!$K28/100</f>
        <v>2955.8256976884841</v>
      </c>
      <c r="AA30" s="62">
        <f>'Pop-proportion inputs'!$Z$9*'District Population'!$K28/100</f>
        <v>2348.7075273995156</v>
      </c>
      <c r="AB30" s="62">
        <f>'Pop-proportion inputs'!$AA$9*'District Population'!$K28/100</f>
        <v>2086.2350214540616</v>
      </c>
      <c r="AC30" s="62">
        <f>'Pop-proportion inputs'!$AB$9*'District Population'!$K28/100</f>
        <v>1776.80642499543</v>
      </c>
      <c r="AD30" s="62">
        <f>'Pop-proportion inputs'!$AC$9*'District Population'!$K28/100</f>
        <v>1486.6418656704097</v>
      </c>
      <c r="AE30" s="62">
        <f>'Pop-proportion inputs'!$AD$9*'District Population'!$K28/100</f>
        <v>1195.5743046047514</v>
      </c>
      <c r="AF30" s="62">
        <f>'Pop-proportion inputs'!$AE$9*'District Population'!$K28/100</f>
        <v>900.59373599632852</v>
      </c>
      <c r="AG30" s="62">
        <f>'Pop-proportion inputs'!$AF$9*'District Population'!$K28/100</f>
        <v>733.23741339808009</v>
      </c>
      <c r="AH30" s="62">
        <f>'Pop-proportion inputs'!$AG$9*'District Population'!$K28/100</f>
        <v>510.19598346048684</v>
      </c>
      <c r="AI30" s="62">
        <f>'Pop-proportion inputs'!$AH$9*'District Population'!$K28/100</f>
        <v>359.99669393436119</v>
      </c>
      <c r="AJ30" s="62">
        <f>'Pop-proportion inputs'!$AI$9*'District Population'!$K28/100</f>
        <v>420.19680997689653</v>
      </c>
      <c r="AK30" s="62">
        <f>'Pop-proportion inputs'!$AJ$9*'District Population'!$K28/100</f>
        <v>13.545026109570449</v>
      </c>
      <c r="AL30" s="85">
        <f>SUM(D30:AK30)</f>
        <v>79902.245649125311</v>
      </c>
    </row>
    <row r="31" spans="1:39" x14ac:dyDescent="0.25">
      <c r="A31" s="75" t="s">
        <v>123</v>
      </c>
      <c r="B31" s="76" t="s">
        <v>125</v>
      </c>
      <c r="C31" s="76">
        <v>402</v>
      </c>
      <c r="D31" s="68">
        <f>'Pop-proportion inputs'!$C$9*'District Population'!$L29/100</f>
        <v>1770.1382571203239</v>
      </c>
      <c r="E31" s="68">
        <f>'Pop-proportion inputs'!$D$9*'District Population'!$L29/100</f>
        <v>1931.531274971418</v>
      </c>
      <c r="F31" s="68">
        <f>'Pop-proportion inputs'!$E$9*'District Population'!$L29/100</f>
        <v>1793.6118911418907</v>
      </c>
      <c r="G31" s="68">
        <f>'Pop-proportion inputs'!$F$9*'District Population'!$L29/100</f>
        <v>1422.5587846804965</v>
      </c>
      <c r="H31" s="68">
        <f>'Pop-proportion inputs'!$G$9*'District Population'!$L29/100</f>
        <v>1008.6120899467617</v>
      </c>
      <c r="I31" s="68">
        <f>'Pop-proportion inputs'!$H$9*'District Population'!$L29/100</f>
        <v>876.82036158471169</v>
      </c>
      <c r="J31" s="68">
        <f>'Pop-proportion inputs'!$I$9*'District Population'!$L29/100</f>
        <v>756.34122793185043</v>
      </c>
      <c r="K31" s="68">
        <f>'Pop-proportion inputs'!$J$9*'District Population'!$L29/100</f>
        <v>667.72590270987132</v>
      </c>
      <c r="L31" s="68">
        <f>'Pop-proportion inputs'!$K$9*'District Population'!$L29/100</f>
        <v>573.26573688814449</v>
      </c>
      <c r="M31" s="68">
        <f>'Pop-proportion inputs'!$L$9*'District Population'!$L29/100</f>
        <v>484.46186842101213</v>
      </c>
      <c r="N31" s="68">
        <f>'Pop-proportion inputs'!$M$9*'District Population'!$L29/100</f>
        <v>365.30253748422297</v>
      </c>
      <c r="O31" s="68">
        <f>'Pop-proportion inputs'!$N$9*'District Population'!$L29/100</f>
        <v>271.7850878882619</v>
      </c>
      <c r="P31" s="68">
        <f>'Pop-proportion inputs'!$O$9*'District Population'!$L29/100</f>
        <v>203.15534665251627</v>
      </c>
      <c r="Q31" s="68">
        <f>'Pop-proportion inputs'!$P$9*'District Population'!$L29/100</f>
        <v>138.6735568101399</v>
      </c>
      <c r="R31" s="68">
        <f>'Pop-proportion inputs'!$Q$9*'District Population'!$L29/100</f>
        <v>84.655917073763163</v>
      </c>
      <c r="S31" s="68">
        <f>'Pop-proportion inputs'!$R$9*'District Population'!$L29/100</f>
        <v>99.645105063438393</v>
      </c>
      <c r="T31" s="68">
        <f>'Pop-proportion inputs'!$S$9*'District Population'!$L29/100</f>
        <v>0.56562973545944206</v>
      </c>
      <c r="U31" s="62">
        <f>'Pop-proportion inputs'!$T$9*'District Population'!$K29/100</f>
        <v>1293.9268797479012</v>
      </c>
      <c r="V31" s="62">
        <f>'Pop-proportion inputs'!$U$9*'District Population'!$K29/100</f>
        <v>1376.1446543637214</v>
      </c>
      <c r="W31" s="62">
        <f>'Pop-proportion inputs'!$V$9*'District Population'!$K29/100</f>
        <v>1247.2756031668814</v>
      </c>
      <c r="X31" s="62">
        <f>'Pop-proportion inputs'!$W$9*'District Population'!$K29/100</f>
        <v>1047.6135797822262</v>
      </c>
      <c r="Y31" s="62">
        <f>'Pop-proportion inputs'!$X$9*'District Population'!$K29/100</f>
        <v>747.30448738895689</v>
      </c>
      <c r="Z31" s="62">
        <f>'Pop-proportion inputs'!$Y$9*'District Population'!$K29/100</f>
        <v>667.80690382742364</v>
      </c>
      <c r="AA31" s="62">
        <f>'Pop-proportion inputs'!$Z$9*'District Population'!$K29/100</f>
        <v>530.64126991500882</v>
      </c>
      <c r="AB31" s="62">
        <f>'Pop-proportion inputs'!$AA$9*'District Population'!$K29/100</f>
        <v>471.34110493155532</v>
      </c>
      <c r="AC31" s="62">
        <f>'Pop-proportion inputs'!$AB$9*'District Population'!$K29/100</f>
        <v>401.43219483638308</v>
      </c>
      <c r="AD31" s="62">
        <f>'Pop-proportion inputs'!$AC$9*'District Population'!$K29/100</f>
        <v>335.87559042806976</v>
      </c>
      <c r="AE31" s="62">
        <f>'Pop-proportion inputs'!$AD$9*'District Population'!$K29/100</f>
        <v>270.11497169068502</v>
      </c>
      <c r="AF31" s="62">
        <f>'Pop-proportion inputs'!$AE$9*'District Population'!$K29/100</f>
        <v>203.47029086065697</v>
      </c>
      <c r="AG31" s="62">
        <f>'Pop-proportion inputs'!$AF$9*'District Population'!$K29/100</f>
        <v>165.65963520606965</v>
      </c>
      <c r="AH31" s="62">
        <f>'Pop-proportion inputs'!$AG$9*'District Population'!$K29/100</f>
        <v>115.26809592540562</v>
      </c>
      <c r="AI31" s="62">
        <f>'Pop-proportion inputs'!$AH$9*'District Population'!$K29/100</f>
        <v>81.333712523177056</v>
      </c>
      <c r="AJ31" s="62">
        <f>'Pop-proportion inputs'!$AI$9*'District Population'!$K29/100</f>
        <v>94.934667794611343</v>
      </c>
      <c r="AK31" s="62">
        <f>'Pop-proportion inputs'!$AJ$9*'District Population'!$K29/100</f>
        <v>3.0602149360727156</v>
      </c>
      <c r="AL31" s="85">
        <f t="shared" ref="AL31:AL36" si="6">SUM(D31:AK31)</f>
        <v>21502.05443342909</v>
      </c>
    </row>
    <row r="32" spans="1:39" x14ac:dyDescent="0.25">
      <c r="A32" s="75" t="s">
        <v>123</v>
      </c>
      <c r="B32" s="76" t="s">
        <v>126</v>
      </c>
      <c r="C32" s="76">
        <v>403</v>
      </c>
      <c r="D32" s="68">
        <f>'Pop-proportion inputs'!$C$9*'District Population'!$L30/100</f>
        <v>2719.1574672238507</v>
      </c>
      <c r="E32" s="68">
        <f>'Pop-proportion inputs'!$D$9*'District Population'!$L30/100</f>
        <v>2967.077666610719</v>
      </c>
      <c r="F32" s="68">
        <f>'Pop-proportion inputs'!$E$9*'District Population'!$L30/100</f>
        <v>2755.2159541673846</v>
      </c>
      <c r="G32" s="68">
        <f>'Pop-proportion inputs'!$F$9*'District Population'!$L30/100</f>
        <v>2185.2311966985089</v>
      </c>
      <c r="H32" s="68">
        <f>'Pop-proportion inputs'!$G$9*'District Population'!$L30/100</f>
        <v>1549.3564329673525</v>
      </c>
      <c r="I32" s="68">
        <f>'Pop-proportion inputs'!$H$9*'District Population'!$L30/100</f>
        <v>1346.9075785614864</v>
      </c>
      <c r="J32" s="68">
        <f>'Pop-proportion inputs'!$I$9*'District Population'!$L30/100</f>
        <v>1161.8363082247936</v>
      </c>
      <c r="K32" s="68">
        <f>'Pop-proportion inputs'!$J$9*'District Population'!$L30/100</f>
        <v>1025.7118996829383</v>
      </c>
      <c r="L32" s="68">
        <f>'Pop-proportion inputs'!$K$9*'District Population'!$L30/100</f>
        <v>880.60907270534346</v>
      </c>
      <c r="M32" s="68">
        <f>'Pop-proportion inputs'!$L$9*'District Population'!$L30/100</f>
        <v>744.19503776233523</v>
      </c>
      <c r="N32" s="68">
        <f>'Pop-proportion inputs'!$M$9*'District Population'!$L30/100</f>
        <v>561.15115223371254</v>
      </c>
      <c r="O32" s="68">
        <f>'Pop-proportion inputs'!$N$9*'District Population'!$L30/100</f>
        <v>417.49645726188214</v>
      </c>
      <c r="P32" s="68">
        <f>'Pop-proportion inputs'!$O$9*'District Population'!$L30/100</f>
        <v>312.07244724223239</v>
      </c>
      <c r="Q32" s="68">
        <f>'Pop-proportion inputs'!$P$9*'District Population'!$L30/100</f>
        <v>213.02021804794614</v>
      </c>
      <c r="R32" s="68">
        <f>'Pop-proportion inputs'!$Q$9*'District Population'!$L30/100</f>
        <v>130.04225411764489</v>
      </c>
      <c r="S32" s="68">
        <f>'Pop-proportion inputs'!$R$9*'District Population'!$L30/100</f>
        <v>153.06755300929916</v>
      </c>
      <c r="T32" s="68">
        <f>'Pop-proportion inputs'!$S$9*'District Population'!$L30/100</f>
        <v>0.86887920345865188</v>
      </c>
      <c r="U32" s="62">
        <f>'Pop-proportion inputs'!$T$9*'District Population'!$K30/100</f>
        <v>2882.4639801299913</v>
      </c>
      <c r="V32" s="62">
        <f>'Pop-proportion inputs'!$U$9*'District Population'!$K30/100</f>
        <v>3065.6194408950705</v>
      </c>
      <c r="W32" s="62">
        <f>'Pop-proportion inputs'!$V$9*'District Population'!$K30/100</f>
        <v>2778.5395416809879</v>
      </c>
      <c r="X32" s="62">
        <f>'Pop-proportion inputs'!$W$9*'District Population'!$K30/100</f>
        <v>2333.7550645872975</v>
      </c>
      <c r="Y32" s="62">
        <f>'Pop-proportion inputs'!$X$9*'District Population'!$K30/100</f>
        <v>1664.7604287406564</v>
      </c>
      <c r="Z32" s="62">
        <f>'Pop-proportion inputs'!$Y$9*'District Population'!$K30/100</f>
        <v>1487.6647019959275</v>
      </c>
      <c r="AA32" s="62">
        <f>'Pop-proportion inputs'!$Z$9*'District Population'!$K30/100</f>
        <v>1182.1026140197782</v>
      </c>
      <c r="AB32" s="62">
        <f>'Pop-proportion inputs'!$AA$9*'District Population'!$K30/100</f>
        <v>1050.000412376148</v>
      </c>
      <c r="AC32" s="62">
        <f>'Pop-proportion inputs'!$AB$9*'District Population'!$K30/100</f>
        <v>894.26524805315273</v>
      </c>
      <c r="AD32" s="62">
        <f>'Pop-proportion inputs'!$AC$9*'District Population'!$K30/100</f>
        <v>748.22565816271754</v>
      </c>
      <c r="AE32" s="62">
        <f>'Pop-proportion inputs'!$AD$9*'District Population'!$K30/100</f>
        <v>601.73158822075607</v>
      </c>
      <c r="AF32" s="62">
        <f>'Pop-proportion inputs'!$AE$9*'District Population'!$K30/100</f>
        <v>453.26810472218079</v>
      </c>
      <c r="AG32" s="62">
        <f>'Pop-proportion inputs'!$AF$9*'District Population'!$K30/100</f>
        <v>369.03780183931565</v>
      </c>
      <c r="AH32" s="62">
        <f>'Pop-proportion inputs'!$AG$9*'District Population'!$K30/100</f>
        <v>256.78122911233169</v>
      </c>
      <c r="AI32" s="62">
        <f>'Pop-proportion inputs'!$AH$9*'District Population'!$K30/100</f>
        <v>181.18604720846531</v>
      </c>
      <c r="AJ32" s="62">
        <f>'Pop-proportion inputs'!$AI$9*'District Population'!$K30/100</f>
        <v>211.48471731021536</v>
      </c>
      <c r="AK32" s="62">
        <f>'Pop-proportion inputs'!$AJ$9*'District Population'!$K30/100</f>
        <v>6.8172007728937629</v>
      </c>
      <c r="AL32" s="85">
        <f t="shared" si="6"/>
        <v>39290.721355548783</v>
      </c>
    </row>
    <row r="33" spans="1:39" x14ac:dyDescent="0.25">
      <c r="A33" s="75" t="s">
        <v>123</v>
      </c>
      <c r="B33" s="76" t="s">
        <v>127</v>
      </c>
      <c r="C33" s="76">
        <v>404</v>
      </c>
      <c r="D33" s="68">
        <f>'Pop-proportion inputs'!$C$9*'District Population'!$L31/100</f>
        <v>2219.4440065049962</v>
      </c>
      <c r="E33" s="68">
        <f>'Pop-proportion inputs'!$D$9*'District Population'!$L31/100</f>
        <v>2421.8026441540646</v>
      </c>
      <c r="F33" s="68">
        <f>'Pop-proportion inputs'!$E$9*'District Population'!$L31/100</f>
        <v>2248.8758410696096</v>
      </c>
      <c r="G33" s="68">
        <f>'Pop-proportion inputs'!$F$9*'District Population'!$L31/100</f>
        <v>1783.6400946988547</v>
      </c>
      <c r="H33" s="68">
        <f>'Pop-proportion inputs'!$G$9*'District Population'!$L31/100</f>
        <v>1264.6232851678626</v>
      </c>
      <c r="I33" s="68">
        <f>'Pop-proportion inputs'!$H$9*'District Population'!$L31/100</f>
        <v>1099.3794911062987</v>
      </c>
      <c r="J33" s="68">
        <f>'Pop-proportion inputs'!$I$9*'District Population'!$L31/100</f>
        <v>948.31971370237977</v>
      </c>
      <c r="K33" s="68">
        <f>'Pop-proportion inputs'!$J$9*'District Population'!$L31/100</f>
        <v>837.21158321749419</v>
      </c>
      <c r="L33" s="68">
        <f>'Pop-proportion inputs'!$K$9*'District Population'!$L31/100</f>
        <v>718.77504412615872</v>
      </c>
      <c r="M33" s="68">
        <f>'Pop-proportion inputs'!$L$9*'District Population'!$L31/100</f>
        <v>607.43051336364579</v>
      </c>
      <c r="N33" s="68">
        <f>'Pop-proportion inputs'!$M$9*'District Population'!$L31/100</f>
        <v>458.02553790311885</v>
      </c>
      <c r="O33" s="68">
        <f>'Pop-proportion inputs'!$N$9*'District Population'!$L31/100</f>
        <v>340.77100019992037</v>
      </c>
      <c r="P33" s="68">
        <f>'Pop-proportion inputs'!$O$9*'District Population'!$L31/100</f>
        <v>254.7212991435409</v>
      </c>
      <c r="Q33" s="68">
        <f>'Pop-proportion inputs'!$P$9*'District Population'!$L31/100</f>
        <v>173.87240419496459</v>
      </c>
      <c r="R33" s="68">
        <f>'Pop-proportion inputs'!$Q$9*'District Population'!$L31/100</f>
        <v>106.14372465470986</v>
      </c>
      <c r="S33" s="68">
        <f>'Pop-proportion inputs'!$R$9*'District Population'!$L31/100</f>
        <v>124.93754672608944</v>
      </c>
      <c r="T33" s="68">
        <f>'Pop-proportion inputs'!$S$9*'District Population'!$L31/100</f>
        <v>0.70920083288224844</v>
      </c>
      <c r="U33" s="62">
        <f>'Pop-proportion inputs'!$T$9*'District Population'!$K31/100</f>
        <v>2207.9894780931768</v>
      </c>
      <c r="V33" s="62">
        <f>'Pop-proportion inputs'!$U$9*'District Population'!$K31/100</f>
        <v>2348.2879633517382</v>
      </c>
      <c r="W33" s="62">
        <f>'Pop-proportion inputs'!$V$9*'District Population'!$K31/100</f>
        <v>2128.3825625535792</v>
      </c>
      <c r="X33" s="62">
        <f>'Pop-proportion inputs'!$W$9*'District Population'!$K31/100</f>
        <v>1787.6742476494132</v>
      </c>
      <c r="Y33" s="62">
        <f>'Pop-proportion inputs'!$X$9*'District Population'!$K31/100</f>
        <v>1275.2192344965531</v>
      </c>
      <c r="Z33" s="62">
        <f>'Pop-proportion inputs'!$Y$9*'District Population'!$K31/100</f>
        <v>1139.5625518933621</v>
      </c>
      <c r="AA33" s="62">
        <f>'Pop-proportion inputs'!$Z$9*'District Population'!$K31/100</f>
        <v>905.49965299632413</v>
      </c>
      <c r="AB33" s="62">
        <f>'Pop-proportion inputs'!$AA$9*'District Population'!$K31/100</f>
        <v>804.30835510925567</v>
      </c>
      <c r="AC33" s="62">
        <f>'Pop-proportion inputs'!$AB$9*'District Population'!$K31/100</f>
        <v>685.01402686624385</v>
      </c>
      <c r="AD33" s="62">
        <f>'Pop-proportion inputs'!$AC$9*'District Population'!$K31/100</f>
        <v>573.14658287182431</v>
      </c>
      <c r="AE33" s="62">
        <f>'Pop-proportion inputs'!$AD$9*'District Population'!$K31/100</f>
        <v>460.9310036782519</v>
      </c>
      <c r="AF33" s="62">
        <f>'Pop-proportion inputs'!$AE$9*'District Population'!$K31/100</f>
        <v>347.2068386216842</v>
      </c>
      <c r="AG33" s="62">
        <f>'Pop-proportion inputs'!$AF$9*'District Population'!$K31/100</f>
        <v>282.68578171203967</v>
      </c>
      <c r="AH33" s="62">
        <f>'Pop-proportion inputs'!$AG$9*'District Population'!$K31/100</f>
        <v>196.6963875213084</v>
      </c>
      <c r="AI33" s="62">
        <f>'Pop-proportion inputs'!$AH$9*'District Population'!$K31/100</f>
        <v>138.78989939556627</v>
      </c>
      <c r="AJ33" s="62">
        <f>'Pop-proportion inputs'!$AI$9*'District Population'!$K31/100</f>
        <v>161.99891267241682</v>
      </c>
      <c r="AK33" s="62">
        <f>'Pop-proportion inputs'!$AJ$9*'District Population'!$K31/100</f>
        <v>5.2220279872913737</v>
      </c>
      <c r="AL33" s="85">
        <f t="shared" si="6"/>
        <v>31057.298438236627</v>
      </c>
    </row>
    <row r="34" spans="1:39" x14ac:dyDescent="0.25">
      <c r="A34" s="75" t="s">
        <v>123</v>
      </c>
      <c r="B34" s="76" t="s">
        <v>128</v>
      </c>
      <c r="C34" s="76">
        <v>405</v>
      </c>
      <c r="D34" s="68">
        <f>'Pop-proportion inputs'!$C$9*'District Population'!$L32/100</f>
        <v>2846.1548056299657</v>
      </c>
      <c r="E34" s="68">
        <f>'Pop-proportion inputs'!$D$9*'District Population'!$L32/100</f>
        <v>3105.6540348592625</v>
      </c>
      <c r="F34" s="68">
        <f>'Pop-proportion inputs'!$E$9*'District Population'!$L32/100</f>
        <v>2883.8973921241804</v>
      </c>
      <c r="G34" s="68">
        <f>'Pop-proportion inputs'!$F$9*'District Population'!$L32/100</f>
        <v>2287.2916875409378</v>
      </c>
      <c r="H34" s="68">
        <f>'Pop-proportion inputs'!$G$9*'District Population'!$L32/100</f>
        <v>1621.7186060305166</v>
      </c>
      <c r="I34" s="68">
        <f>'Pop-proportion inputs'!$H$9*'District Population'!$L32/100</f>
        <v>1409.8144457136025</v>
      </c>
      <c r="J34" s="68">
        <f>'Pop-proportion inputs'!$I$9*'District Population'!$L32/100</f>
        <v>1216.0994837071532</v>
      </c>
      <c r="K34" s="68">
        <f>'Pop-proportion inputs'!$J$9*'District Population'!$L32/100</f>
        <v>1073.6174302751797</v>
      </c>
      <c r="L34" s="68">
        <f>'Pop-proportion inputs'!$K$9*'District Population'!$L32/100</f>
        <v>921.73762438279937</v>
      </c>
      <c r="M34" s="68">
        <f>'Pop-proportion inputs'!$L$9*'District Population'!$L32/100</f>
        <v>778.95241764565139</v>
      </c>
      <c r="N34" s="68">
        <f>'Pop-proportion inputs'!$M$9*'District Population'!$L32/100</f>
        <v>587.3595287754232</v>
      </c>
      <c r="O34" s="68">
        <f>'Pop-proportion inputs'!$N$9*'District Population'!$L32/100</f>
        <v>436.99548940891481</v>
      </c>
      <c r="P34" s="68">
        <f>'Pop-proportion inputs'!$O$9*'District Population'!$L32/100</f>
        <v>326.64768632542882</v>
      </c>
      <c r="Q34" s="68">
        <f>'Pop-proportion inputs'!$P$9*'District Population'!$L32/100</f>
        <v>222.96925595578</v>
      </c>
      <c r="R34" s="68">
        <f>'Pop-proportion inputs'!$Q$9*'District Population'!$L32/100</f>
        <v>136.11583402331095</v>
      </c>
      <c r="S34" s="68">
        <f>'Pop-proportion inputs'!$R$9*'District Population'!$L32/100</f>
        <v>160.21652178467673</v>
      </c>
      <c r="T34" s="68">
        <f>'Pop-proportion inputs'!$S$9*'District Population'!$L32/100</f>
        <v>0.90945991552323591</v>
      </c>
      <c r="U34" s="62">
        <f>'Pop-proportion inputs'!$T$9*'District Population'!$K32/100</f>
        <v>2771.9662524318937</v>
      </c>
      <c r="V34" s="62">
        <f>'Pop-proportion inputs'!$U$9*'District Population'!$K32/100</f>
        <v>2948.1005457619071</v>
      </c>
      <c r="W34" s="62">
        <f>'Pop-proportion inputs'!$V$9*'District Population'!$K32/100</f>
        <v>2672.0257022049382</v>
      </c>
      <c r="X34" s="62">
        <f>'Pop-proportion inputs'!$W$9*'District Population'!$K32/100</f>
        <v>2244.2918021082319</v>
      </c>
      <c r="Y34" s="62">
        <f>'Pop-proportion inputs'!$X$9*'District Population'!$K32/100</f>
        <v>1600.9427207638662</v>
      </c>
      <c r="Z34" s="62">
        <f>'Pop-proportion inputs'!$Y$9*'District Population'!$K32/100</f>
        <v>1430.635864764871</v>
      </c>
      <c r="AA34" s="62">
        <f>'Pop-proportion inputs'!$Z$9*'District Population'!$K32/100</f>
        <v>1136.7873373482983</v>
      </c>
      <c r="AB34" s="62">
        <f>'Pop-proportion inputs'!$AA$9*'District Population'!$K32/100</f>
        <v>1009.7492035321101</v>
      </c>
      <c r="AC34" s="62">
        <f>'Pop-proportion inputs'!$AB$9*'District Population'!$K32/100</f>
        <v>859.9840641249524</v>
      </c>
      <c r="AD34" s="62">
        <f>'Pop-proportion inputs'!$AC$9*'District Population'!$K32/100</f>
        <v>719.5428244474233</v>
      </c>
      <c r="AE34" s="62">
        <f>'Pop-proportion inputs'!$AD$9*'District Population'!$K32/100</f>
        <v>578.66452697006798</v>
      </c>
      <c r="AF34" s="62">
        <f>'Pop-proportion inputs'!$AE$9*'District Population'!$K32/100</f>
        <v>435.89231236013177</v>
      </c>
      <c r="AG34" s="62">
        <f>'Pop-proportion inputs'!$AF$9*'District Population'!$K32/100</f>
        <v>354.89093345898431</v>
      </c>
      <c r="AH34" s="62">
        <f>'Pop-proportion inputs'!$AG$9*'District Population'!$K32/100</f>
        <v>246.93765690187945</v>
      </c>
      <c r="AI34" s="62">
        <f>'Pop-proportion inputs'!$AH$9*'District Population'!$K32/100</f>
        <v>174.24037619743234</v>
      </c>
      <c r="AJ34" s="62">
        <f>'Pop-proportion inputs'!$AI$9*'District Population'!$K32/100</f>
        <v>203.37756285252138</v>
      </c>
      <c r="AK34" s="62">
        <f>'Pop-proportion inputs'!$AJ$9*'District Population'!$K32/100</f>
        <v>6.5558669973950305</v>
      </c>
      <c r="AL34" s="85">
        <f t="shared" si="6"/>
        <v>39410.737257325214</v>
      </c>
    </row>
    <row r="35" spans="1:39" x14ac:dyDescent="0.25">
      <c r="A35" s="75" t="s">
        <v>123</v>
      </c>
      <c r="B35" s="76" t="s">
        <v>129</v>
      </c>
      <c r="C35" s="76">
        <v>406</v>
      </c>
      <c r="D35" s="68">
        <f>'Pop-proportion inputs'!$C$9*'District Population'!$L33/100</f>
        <v>4945.6736003936421</v>
      </c>
      <c r="E35" s="68">
        <f>'Pop-proportion inputs'!$D$9*'District Population'!$L33/100</f>
        <v>5396.5972412241226</v>
      </c>
      <c r="F35" s="68">
        <f>'Pop-proportion inputs'!$E$9*'District Population'!$L33/100</f>
        <v>5011.2577046966735</v>
      </c>
      <c r="G35" s="68">
        <f>'Pop-proportion inputs'!$F$9*'District Population'!$L33/100</f>
        <v>3974.5547547499636</v>
      </c>
      <c r="H35" s="68">
        <f>'Pop-proportion inputs'!$G$9*'District Population'!$L33/100</f>
        <v>2818.0093652133774</v>
      </c>
      <c r="I35" s="68">
        <f>'Pop-proportion inputs'!$H$9*'District Population'!$L33/100</f>
        <v>2449.7901771987681</v>
      </c>
      <c r="J35" s="68">
        <f>'Pop-proportion inputs'!$I$9*'District Population'!$L33/100</f>
        <v>2113.1777864386318</v>
      </c>
      <c r="K35" s="68">
        <f>'Pop-proportion inputs'!$J$9*'District Population'!$L33/100</f>
        <v>1865.5912079452612</v>
      </c>
      <c r="L35" s="68">
        <f>'Pop-proportion inputs'!$K$9*'District Population'!$L33/100</f>
        <v>1601.6744508704128</v>
      </c>
      <c r="M35" s="68">
        <f>'Pop-proportion inputs'!$L$9*'District Population'!$L33/100</f>
        <v>1353.561092422801</v>
      </c>
      <c r="N35" s="68">
        <f>'Pop-proportion inputs'!$M$9*'District Population'!$L33/100</f>
        <v>1020.6361613423533</v>
      </c>
      <c r="O35" s="68">
        <f>'Pop-proportion inputs'!$N$9*'District Population'!$L33/100</f>
        <v>759.3533040387108</v>
      </c>
      <c r="P35" s="68">
        <f>'Pop-proportion inputs'!$O$9*'District Population'!$L33/100</f>
        <v>567.60540069490867</v>
      </c>
      <c r="Q35" s="68">
        <f>'Pop-proportion inputs'!$P$9*'District Population'!$L33/100</f>
        <v>387.44665634441333</v>
      </c>
      <c r="R35" s="68">
        <f>'Pop-proportion inputs'!$Q$9*'District Population'!$L33/100</f>
        <v>236.52419945430535</v>
      </c>
      <c r="S35" s="68">
        <f>'Pop-proportion inputs'!$R$9*'District Population'!$L33/100</f>
        <v>278.40320581648194</v>
      </c>
      <c r="T35" s="68">
        <f>'Pop-proportion inputs'!$S$9*'District Population'!$L33/100</f>
        <v>1.5803398627236438</v>
      </c>
      <c r="U35" s="62">
        <f>'Pop-proportion inputs'!$T$9*'District Population'!$K33/100</f>
        <v>5322.7858897853785</v>
      </c>
      <c r="V35" s="62">
        <f>'Pop-proportion inputs'!$U$9*'District Population'!$K33/100</f>
        <v>5661.0025366950604</v>
      </c>
      <c r="W35" s="62">
        <f>'Pop-proportion inputs'!$V$9*'District Population'!$K33/100</f>
        <v>5130.8780156910507</v>
      </c>
      <c r="X35" s="62">
        <f>'Pop-proportion inputs'!$W$9*'District Population'!$K33/100</f>
        <v>4309.5346944943376</v>
      </c>
      <c r="Y35" s="62">
        <f>'Pop-proportion inputs'!$X$9*'District Population'!$K33/100</f>
        <v>3074.1627236480535</v>
      </c>
      <c r="Z35" s="62">
        <f>'Pop-proportion inputs'!$Y$9*'District Population'!$K33/100</f>
        <v>2747.1360402424143</v>
      </c>
      <c r="AA35" s="62">
        <f>'Pop-proportion inputs'!$Z$9*'District Population'!$K33/100</f>
        <v>2182.8821305510751</v>
      </c>
      <c r="AB35" s="62">
        <f>'Pop-proportion inputs'!$AA$9*'District Population'!$K33/100</f>
        <v>1938.9409261629503</v>
      </c>
      <c r="AC35" s="62">
        <f>'Pop-proportion inputs'!$AB$9*'District Population'!$K33/100</f>
        <v>1651.3588641090601</v>
      </c>
      <c r="AD35" s="62">
        <f>'Pop-proportion inputs'!$AC$9*'District Population'!$K33/100</f>
        <v>1381.6807436616377</v>
      </c>
      <c r="AE35" s="62">
        <f>'Pop-proportion inputs'!$AD$9*'District Population'!$K33/100</f>
        <v>1111.1633759514125</v>
      </c>
      <c r="AF35" s="62">
        <f>'Pop-proportion inputs'!$AE$9*'District Population'!$K33/100</f>
        <v>837.00927010237308</v>
      </c>
      <c r="AG35" s="62">
        <f>'Pop-proportion inputs'!$AF$9*'District Population'!$K33/100</f>
        <v>681.46877739618344</v>
      </c>
      <c r="AH35" s="62">
        <f>'Pop-proportion inputs'!$AG$9*'District Population'!$K33/100</f>
        <v>474.17470348379754</v>
      </c>
      <c r="AI35" s="62">
        <f>'Pop-proportion inputs'!$AH$9*'District Population'!$K33/100</f>
        <v>334.57990877086837</v>
      </c>
      <c r="AJ35" s="62">
        <f>'Pop-proportion inputs'!$AI$9*'District Population'!$K33/100</f>
        <v>390.52972629108046</v>
      </c>
      <c r="AK35" s="62">
        <f>'Pop-proportion inputs'!$AJ$9*'District Population'!$K33/100</f>
        <v>12.588708942047724</v>
      </c>
      <c r="AL35" s="85">
        <f t="shared" si="6"/>
        <v>72023.313684686305</v>
      </c>
    </row>
    <row r="36" spans="1:39" x14ac:dyDescent="0.25">
      <c r="A36" s="75" t="s">
        <v>123</v>
      </c>
      <c r="B36" s="76" t="s">
        <v>130</v>
      </c>
      <c r="C36" s="76">
        <v>407</v>
      </c>
      <c r="D36" s="68">
        <f>'Pop-proportion inputs'!$C$9*'District Population'!$L34/100</f>
        <v>2206.3530486361192</v>
      </c>
      <c r="E36" s="68">
        <f>'Pop-proportion inputs'!$D$9*'District Population'!$L34/100</f>
        <v>2407.5181133038</v>
      </c>
      <c r="F36" s="68">
        <f>'Pop-proportion inputs'!$E$9*'District Population'!$L34/100</f>
        <v>2235.6112852612669</v>
      </c>
      <c r="G36" s="68">
        <f>'Pop-proportion inputs'!$F$9*'District Population'!$L34/100</f>
        <v>1773.1196412589361</v>
      </c>
      <c r="H36" s="68">
        <f>'Pop-proportion inputs'!$G$9*'District Population'!$L34/100</f>
        <v>1257.1641512146691</v>
      </c>
      <c r="I36" s="68">
        <f>'Pop-proportion inputs'!$H$9*'District Population'!$L34/100</f>
        <v>1092.8950154638412</v>
      </c>
      <c r="J36" s="68">
        <f>'Pop-proportion inputs'!$I$9*'District Population'!$L34/100</f>
        <v>942.72623471308441</v>
      </c>
      <c r="K36" s="68">
        <f>'Pop-proportion inputs'!$J$9*'District Population'!$L34/100</f>
        <v>832.27345387919445</v>
      </c>
      <c r="L36" s="68">
        <f>'Pop-proportion inputs'!$K$9*'District Population'!$L34/100</f>
        <v>714.53548962860111</v>
      </c>
      <c r="M36" s="68">
        <f>'Pop-proportion inputs'!$L$9*'District Population'!$L34/100</f>
        <v>603.84770287804326</v>
      </c>
      <c r="N36" s="68">
        <f>'Pop-proportion inputs'!$M$9*'District Population'!$L34/100</f>
        <v>455.32396354396144</v>
      </c>
      <c r="O36" s="68">
        <f>'Pop-proportion inputs'!$N$9*'District Population'!$L34/100</f>
        <v>338.76102887670726</v>
      </c>
      <c r="P36" s="68">
        <f>'Pop-proportion inputs'!$O$9*'District Population'!$L34/100</f>
        <v>253.21887520960951</v>
      </c>
      <c r="Q36" s="68">
        <f>'Pop-proportion inputs'!$P$9*'District Population'!$L34/100</f>
        <v>172.84685170920446</v>
      </c>
      <c r="R36" s="68">
        <f>'Pop-proportion inputs'!$Q$9*'District Population'!$L34/100</f>
        <v>105.51765658386512</v>
      </c>
      <c r="S36" s="68">
        <f>'Pop-proportion inputs'!$R$9*'District Population'!$L34/100</f>
        <v>124.20062695895929</v>
      </c>
      <c r="T36" s="68">
        <f>'Pop-proportion inputs'!$S$9*'District Population'!$L34/100</f>
        <v>0.70501775000355327</v>
      </c>
      <c r="U36" s="62">
        <f>'Pop-proportion inputs'!$T$9*'District Population'!$K34/100</f>
        <v>2224.7682028188797</v>
      </c>
      <c r="V36" s="62">
        <f>'Pop-proportion inputs'!$U$9*'District Population'!$K34/100</f>
        <v>2366.1328297809873</v>
      </c>
      <c r="W36" s="62">
        <f>'Pop-proportion inputs'!$V$9*'District Population'!$K34/100</f>
        <v>2144.5563466600656</v>
      </c>
      <c r="X36" s="62">
        <f>'Pop-proportion inputs'!$W$9*'District Population'!$K34/100</f>
        <v>1801.2589564526643</v>
      </c>
      <c r="Y36" s="62">
        <f>'Pop-proportion inputs'!$X$9*'District Population'!$K34/100</f>
        <v>1284.9097482933025</v>
      </c>
      <c r="Z36" s="62">
        <f>'Pop-proportion inputs'!$Y$9*'District Population'!$K34/100</f>
        <v>1148.2221974920587</v>
      </c>
      <c r="AA36" s="62">
        <f>'Pop-proportion inputs'!$Z$9*'District Population'!$K34/100</f>
        <v>912.38063208050244</v>
      </c>
      <c r="AB36" s="62">
        <f>'Pop-proportion inputs'!$AA$9*'District Population'!$K34/100</f>
        <v>810.42037177367195</v>
      </c>
      <c r="AC36" s="62">
        <f>'Pop-proportion inputs'!$AB$9*'District Population'!$K34/100</f>
        <v>690.21951443947273</v>
      </c>
      <c r="AD36" s="62">
        <f>'Pop-proportion inputs'!$AC$9*'District Population'!$K34/100</f>
        <v>577.50197896265558</v>
      </c>
      <c r="AE36" s="62">
        <f>'Pop-proportion inputs'!$AD$9*'District Population'!$K34/100</f>
        <v>464.43366277377362</v>
      </c>
      <c r="AF36" s="62">
        <f>'Pop-proportion inputs'!$AE$9*'District Population'!$K34/100</f>
        <v>349.84529683261098</v>
      </c>
      <c r="AG36" s="62">
        <f>'Pop-proportion inputs'!$AF$9*'District Population'!$K34/100</f>
        <v>284.83393819660438</v>
      </c>
      <c r="AH36" s="62">
        <f>'Pop-proportion inputs'!$AG$9*'District Population'!$K34/100</f>
        <v>198.19110231660281</v>
      </c>
      <c r="AI36" s="62">
        <f>'Pop-proportion inputs'!$AH$9*'District Population'!$K34/100</f>
        <v>139.84457720982709</v>
      </c>
      <c r="AJ36" s="62">
        <f>'Pop-proportion inputs'!$AI$9*'District Population'!$K34/100</f>
        <v>163.22995801414601</v>
      </c>
      <c r="AK36" s="62">
        <f>'Pop-proportion inputs'!$AJ$9*'District Population'!$K34/100</f>
        <v>5.2617106809717562</v>
      </c>
      <c r="AL36" s="85">
        <f t="shared" si="6"/>
        <v>31082.629181648656</v>
      </c>
    </row>
    <row r="37" spans="1:39" s="55" customFormat="1" x14ac:dyDescent="0.25">
      <c r="A37" s="80" t="s">
        <v>123</v>
      </c>
      <c r="B37" s="81"/>
      <c r="C37" s="79" t="s">
        <v>146</v>
      </c>
      <c r="D37" s="70">
        <f>SUM(D30:D36)</f>
        <v>22370.641348549445</v>
      </c>
      <c r="E37" s="70">
        <f t="shared" ref="E37:AL37" si="7">SUM(E30:E36)</f>
        <v>24410.292942985012</v>
      </c>
      <c r="F37" s="70">
        <f t="shared" si="7"/>
        <v>22667.296282553216</v>
      </c>
      <c r="G37" s="70">
        <f t="shared" si="7"/>
        <v>17978.003831794806</v>
      </c>
      <c r="H37" s="70">
        <f t="shared" si="7"/>
        <v>12746.631079945173</v>
      </c>
      <c r="I37" s="70">
        <f t="shared" si="7"/>
        <v>11081.074462526409</v>
      </c>
      <c r="J37" s="70">
        <f t="shared" si="7"/>
        <v>9558.4840783624732</v>
      </c>
      <c r="K37" s="70">
        <f t="shared" si="7"/>
        <v>8438.5819178663096</v>
      </c>
      <c r="L37" s="70">
        <f t="shared" si="7"/>
        <v>7244.8138701884836</v>
      </c>
      <c r="M37" s="70">
        <f t="shared" si="7"/>
        <v>6122.5289391380738</v>
      </c>
      <c r="N37" s="70">
        <f t="shared" si="7"/>
        <v>4616.6179488538701</v>
      </c>
      <c r="O37" s="70">
        <f t="shared" si="7"/>
        <v>3434.7637539472789</v>
      </c>
      <c r="P37" s="70">
        <f t="shared" si="7"/>
        <v>2567.4352722013132</v>
      </c>
      <c r="Q37" s="70">
        <f t="shared" si="7"/>
        <v>1752.5277426487853</v>
      </c>
      <c r="R37" s="70">
        <f t="shared" si="7"/>
        <v>1069.8639788569742</v>
      </c>
      <c r="S37" s="70">
        <f t="shared" si="7"/>
        <v>1259.2942379196234</v>
      </c>
      <c r="T37" s="70">
        <f t="shared" si="7"/>
        <v>7.1483116627414764</v>
      </c>
      <c r="U37" s="64">
        <f t="shared" si="7"/>
        <v>22431.03872271382</v>
      </c>
      <c r="V37" s="64">
        <f t="shared" si="7"/>
        <v>23856.335712032211</v>
      </c>
      <c r="W37" s="64">
        <f t="shared" si="7"/>
        <v>21622.309413638202</v>
      </c>
      <c r="X37" s="64">
        <f t="shared" si="7"/>
        <v>18161.042283250452</v>
      </c>
      <c r="Y37" s="64">
        <f t="shared" si="7"/>
        <v>12954.99471928849</v>
      </c>
      <c r="Z37" s="64">
        <f t="shared" si="7"/>
        <v>11576.853957904541</v>
      </c>
      <c r="AA37" s="64">
        <f t="shared" si="7"/>
        <v>9199.0011643105026</v>
      </c>
      <c r="AB37" s="64">
        <f t="shared" si="7"/>
        <v>8170.9953953397535</v>
      </c>
      <c r="AC37" s="64">
        <f t="shared" si="7"/>
        <v>6959.0803374246952</v>
      </c>
      <c r="AD37" s="64">
        <f t="shared" si="7"/>
        <v>5822.6152442047378</v>
      </c>
      <c r="AE37" s="64">
        <f t="shared" si="7"/>
        <v>4682.6134338896991</v>
      </c>
      <c r="AF37" s="64">
        <f t="shared" si="7"/>
        <v>3527.2858494959664</v>
      </c>
      <c r="AG37" s="64">
        <f t="shared" si="7"/>
        <v>2871.8142812072774</v>
      </c>
      <c r="AH37" s="64">
        <f t="shared" si="7"/>
        <v>1998.2451587218127</v>
      </c>
      <c r="AI37" s="64">
        <f t="shared" si="7"/>
        <v>1409.9712152396976</v>
      </c>
      <c r="AJ37" s="64">
        <f t="shared" si="7"/>
        <v>1645.752354911888</v>
      </c>
      <c r="AK37" s="64">
        <f t="shared" si="7"/>
        <v>53.050756426242813</v>
      </c>
      <c r="AL37" s="57">
        <f t="shared" si="7"/>
        <v>314269</v>
      </c>
      <c r="AM37" s="60"/>
    </row>
    <row r="38" spans="1:39" x14ac:dyDescent="0.25">
      <c r="A38" s="75" t="s">
        <v>131</v>
      </c>
      <c r="B38" s="76" t="s">
        <v>0</v>
      </c>
      <c r="C38" s="76">
        <v>501</v>
      </c>
      <c r="D38" s="68">
        <f>'Pop-proportion inputs'!$C$10*'District Population'!$L36/100</f>
        <v>4485.2369747387693</v>
      </c>
      <c r="E38" s="68">
        <f>'Pop-proportion inputs'!$D$10*'District Population'!$L36/100</f>
        <v>4570.2873112049556</v>
      </c>
      <c r="F38" s="68">
        <f>'Pop-proportion inputs'!$E$10*'District Population'!$L36/100</f>
        <v>4308.1266586910515</v>
      </c>
      <c r="G38" s="68">
        <f>'Pop-proportion inputs'!$F$10*'District Population'!$L36/100</f>
        <v>3852.0325466526028</v>
      </c>
      <c r="H38" s="68">
        <f>'Pop-proportion inputs'!$G$10*'District Population'!$L36/100</f>
        <v>3004.3330392368771</v>
      </c>
      <c r="I38" s="68">
        <f>'Pop-proportion inputs'!$H$10*'District Population'!$L36/100</f>
        <v>2646.8412403542811</v>
      </c>
      <c r="J38" s="68">
        <f>'Pop-proportion inputs'!$I$10*'District Population'!$L36/100</f>
        <v>2118.3141494572665</v>
      </c>
      <c r="K38" s="68">
        <f>'Pop-proportion inputs'!$J$10*'District Population'!$L36/100</f>
        <v>1853.3496396972246</v>
      </c>
      <c r="L38" s="68">
        <f>'Pop-proportion inputs'!$K$10*'District Population'!$L36/100</f>
        <v>1782.7858990027512</v>
      </c>
      <c r="M38" s="68">
        <f>'Pop-proportion inputs'!$L$10*'District Population'!$L36/100</f>
        <v>1459.4076966148339</v>
      </c>
      <c r="N38" s="68">
        <f>'Pop-proportion inputs'!$M$10*'District Population'!$L36/100</f>
        <v>1154.254566326814</v>
      </c>
      <c r="O38" s="68">
        <f>'Pop-proportion inputs'!$N$10*'District Population'!$L36/100</f>
        <v>858.91493640027693</v>
      </c>
      <c r="P38" s="68">
        <f>'Pop-proportion inputs'!$O$10*'District Population'!$L36/100</f>
        <v>728.06826491383652</v>
      </c>
      <c r="Q38" s="68">
        <f>'Pop-proportion inputs'!$P$10*'District Population'!$L36/100</f>
        <v>527.5924718149688</v>
      </c>
      <c r="R38" s="68">
        <f>'Pop-proportion inputs'!$Q$10*'District Population'!$L36/100</f>
        <v>357.49179888259619</v>
      </c>
      <c r="S38" s="68">
        <f>'Pop-proportion inputs'!$R$10*'District Population'!$L36/100</f>
        <v>471.04801735118565</v>
      </c>
      <c r="T38" s="68">
        <f>'Pop-proportion inputs'!$S$10*'District Population'!$L36/100</f>
        <v>11.215428984552039</v>
      </c>
      <c r="U38" s="62">
        <f>'Pop-proportion inputs'!$T$10*'District Population'!$K36/100</f>
        <v>4689.2552133542767</v>
      </c>
      <c r="V38" s="62">
        <f>'Pop-proportion inputs'!$U$10*'District Population'!$K36/100</f>
        <v>4805.5336891664374</v>
      </c>
      <c r="W38" s="62">
        <f>'Pop-proportion inputs'!$V$10*'District Population'!$K36/100</f>
        <v>4576.8366039591192</v>
      </c>
      <c r="X38" s="62">
        <f>'Pop-proportion inputs'!$W$10*'District Population'!$K36/100</f>
        <v>3869.9985663457819</v>
      </c>
      <c r="Y38" s="62">
        <f>'Pop-proportion inputs'!$X$10*'District Population'!$K36/100</f>
        <v>2855.8186652787285</v>
      </c>
      <c r="Z38" s="62">
        <f>'Pop-proportion inputs'!$Y$10*'District Population'!$K36/100</f>
        <v>2586.1104993907734</v>
      </c>
      <c r="AA38" s="62">
        <f>'Pop-proportion inputs'!$Z$10*'District Population'!$K36/100</f>
        <v>2272.4963530094292</v>
      </c>
      <c r="AB38" s="62">
        <f>'Pop-proportion inputs'!$AA$10*'District Population'!$K36/100</f>
        <v>2022.5700025086046</v>
      </c>
      <c r="AC38" s="62">
        <f>'Pop-proportion inputs'!$AB$10*'District Population'!$K36/100</f>
        <v>1831.9890981691726</v>
      </c>
      <c r="AD38" s="62">
        <f>'Pop-proportion inputs'!$AC$10*'District Population'!$K36/100</f>
        <v>1522.7173015069552</v>
      </c>
      <c r="AE38" s="62">
        <f>'Pop-proportion inputs'!$AD$10*'District Population'!$K36/100</f>
        <v>1205.7257720107355</v>
      </c>
      <c r="AF38" s="62">
        <f>'Pop-proportion inputs'!$AE$10*'District Population'!$K36/100</f>
        <v>831.80121286374879</v>
      </c>
      <c r="AG38" s="62">
        <f>'Pop-proportion inputs'!$AF$10*'District Population'!$K36/100</f>
        <v>593.93694491605254</v>
      </c>
      <c r="AH38" s="62">
        <f>'Pop-proportion inputs'!$AG$10*'District Population'!$K36/100</f>
        <v>468.00880306138993</v>
      </c>
      <c r="AI38" s="62">
        <f>'Pop-proportion inputs'!$AH$10*'District Population'!$K36/100</f>
        <v>301.55206382821513</v>
      </c>
      <c r="AJ38" s="62">
        <f>'Pop-proportion inputs'!$AI$10*'District Population'!$K36/100</f>
        <v>342.08066120672726</v>
      </c>
      <c r="AK38" s="62">
        <f>'Pop-proportion inputs'!$AJ$10*'District Population'!$K36/100</f>
        <v>11.097115948878319</v>
      </c>
      <c r="AL38" s="85">
        <f>SUM(D38:AK38)</f>
        <v>68976.82920684987</v>
      </c>
    </row>
    <row r="39" spans="1:39" x14ac:dyDescent="0.25">
      <c r="A39" s="75" t="s">
        <v>131</v>
      </c>
      <c r="B39" s="76" t="s">
        <v>1</v>
      </c>
      <c r="C39" s="76">
        <v>502</v>
      </c>
      <c r="D39" s="68">
        <f>'Pop-proportion inputs'!$C$10*'District Population'!$L37/100</f>
        <v>1874.2254102353795</v>
      </c>
      <c r="E39" s="68">
        <f>'Pop-proportion inputs'!$D$10*'District Population'!$L37/100</f>
        <v>1909.7650043865401</v>
      </c>
      <c r="F39" s="68">
        <f>'Pop-proportion inputs'!$E$10*'District Population'!$L37/100</f>
        <v>1800.2171345030176</v>
      </c>
      <c r="G39" s="68">
        <f>'Pop-proportion inputs'!$F$10*'District Population'!$L37/100</f>
        <v>1609.631179055036</v>
      </c>
      <c r="H39" s="68">
        <f>'Pop-proportion inputs'!$G$10*'District Population'!$L37/100</f>
        <v>1255.4068725154464</v>
      </c>
      <c r="I39" s="68">
        <f>'Pop-proportion inputs'!$H$10*'District Population'!$L37/100</f>
        <v>1106.0234135833705</v>
      </c>
      <c r="J39" s="68">
        <f>'Pop-proportion inputs'!$I$10*'District Population'!$L37/100</f>
        <v>885.17022135830121</v>
      </c>
      <c r="K39" s="68">
        <f>'Pop-proportion inputs'!$J$10*'District Population'!$L37/100</f>
        <v>774.4507165027627</v>
      </c>
      <c r="L39" s="68">
        <f>'Pop-proportion inputs'!$K$10*'District Population'!$L37/100</f>
        <v>744.96456970701945</v>
      </c>
      <c r="M39" s="68">
        <f>'Pop-proportion inputs'!$L$10*'District Population'!$L37/100</f>
        <v>609.83600293447489</v>
      </c>
      <c r="N39" s="68">
        <f>'Pop-proportion inputs'!$M$10*'District Population'!$L37/100</f>
        <v>482.32306348003613</v>
      </c>
      <c r="O39" s="68">
        <f>'Pop-proportion inputs'!$N$10*'District Population'!$L37/100</f>
        <v>358.91084642765446</v>
      </c>
      <c r="P39" s="68">
        <f>'Pop-proportion inputs'!$O$10*'District Population'!$L37/100</f>
        <v>304.23454773356127</v>
      </c>
      <c r="Q39" s="68">
        <f>'Pop-proportion inputs'!$P$10*'District Population'!$L37/100</f>
        <v>220.46264723439711</v>
      </c>
      <c r="R39" s="68">
        <f>'Pop-proportion inputs'!$Q$10*'District Population'!$L37/100</f>
        <v>149.383458932076</v>
      </c>
      <c r="S39" s="68">
        <f>'Pop-proportion inputs'!$R$10*'District Population'!$L37/100</f>
        <v>196.83467529873542</v>
      </c>
      <c r="T39" s="68">
        <f>'Pop-proportion inputs'!$S$10*'District Population'!$L37/100</f>
        <v>4.6865398880651297</v>
      </c>
      <c r="U39" s="62">
        <f>'Pop-proportion inputs'!$T$10*'District Population'!$K37/100</f>
        <v>1942.9777418424369</v>
      </c>
      <c r="V39" s="62">
        <f>'Pop-proportion inputs'!$U$10*'District Population'!$K37/100</f>
        <v>1991.1573524797482</v>
      </c>
      <c r="W39" s="62">
        <f>'Pop-proportion inputs'!$V$10*'District Population'!$K37/100</f>
        <v>1896.3974543798083</v>
      </c>
      <c r="X39" s="62">
        <f>'Pop-proportion inputs'!$W$10*'District Population'!$K37/100</f>
        <v>1603.52139801607</v>
      </c>
      <c r="Y39" s="62">
        <f>'Pop-proportion inputs'!$X$10*'District Population'!$K37/100</f>
        <v>1183.2992338682357</v>
      </c>
      <c r="Z39" s="62">
        <f>'Pop-proportion inputs'!$Y$10*'District Population'!$K37/100</f>
        <v>1071.546527037294</v>
      </c>
      <c r="AA39" s="62">
        <f>'Pop-proportion inputs'!$Z$10*'District Population'!$K37/100</f>
        <v>941.60151909433853</v>
      </c>
      <c r="AB39" s="62">
        <f>'Pop-proportion inputs'!$AA$10*'District Population'!$K37/100</f>
        <v>838.04534353364488</v>
      </c>
      <c r="AC39" s="62">
        <f>'Pop-proportion inputs'!$AB$10*'District Population'!$K37/100</f>
        <v>759.07876178369509</v>
      </c>
      <c r="AD39" s="62">
        <f>'Pop-proportion inputs'!$AC$10*'District Population'!$K37/100</f>
        <v>630.93299241225748</v>
      </c>
      <c r="AE39" s="62">
        <f>'Pop-proportion inputs'!$AD$10*'District Population'!$K37/100</f>
        <v>499.58857669145482</v>
      </c>
      <c r="AF39" s="62">
        <f>'Pop-proportion inputs'!$AE$10*'District Population'!$K37/100</f>
        <v>344.65414414408491</v>
      </c>
      <c r="AG39" s="62">
        <f>'Pop-proportion inputs'!$AF$10*'District Population'!$K37/100</f>
        <v>246.09585350427406</v>
      </c>
      <c r="AH39" s="62">
        <f>'Pop-proportion inputs'!$AG$10*'District Population'!$K37/100</f>
        <v>193.91793493025656</v>
      </c>
      <c r="AI39" s="62">
        <f>'Pop-proportion inputs'!$AH$10*'District Population'!$K37/100</f>
        <v>124.94712302207252</v>
      </c>
      <c r="AJ39" s="62">
        <f>'Pop-proportion inputs'!$AI$10*'District Population'!$K37/100</f>
        <v>141.7400163562391</v>
      </c>
      <c r="AK39" s="62">
        <f>'Pop-proportion inputs'!$AJ$10*'District Population'!$K37/100</f>
        <v>4.5980541272122695</v>
      </c>
      <c r="AL39" s="85">
        <f t="shared" ref="AL39:AL42" si="8">SUM(D39:AK39)</f>
        <v>28700.626330998995</v>
      </c>
    </row>
    <row r="40" spans="1:39" x14ac:dyDescent="0.25">
      <c r="A40" s="75" t="s">
        <v>131</v>
      </c>
      <c r="B40" s="76" t="s">
        <v>2</v>
      </c>
      <c r="C40" s="76">
        <v>503</v>
      </c>
      <c r="D40" s="68">
        <f>'Pop-proportion inputs'!$C$10*'District Population'!$L38/100</f>
        <v>885.23694527637053</v>
      </c>
      <c r="E40" s="68">
        <f>'Pop-proportion inputs'!$D$10*'District Population'!$L38/100</f>
        <v>902.02305947102559</v>
      </c>
      <c r="F40" s="68">
        <f>'Pop-proportion inputs'!$E$10*'District Population'!$L38/100</f>
        <v>850.28124593695145</v>
      </c>
      <c r="G40" s="68">
        <f>'Pop-proportion inputs'!$F$10*'District Population'!$L38/100</f>
        <v>760.26340278319685</v>
      </c>
      <c r="H40" s="68">
        <f>'Pop-proportion inputs'!$G$10*'District Population'!$L38/100</f>
        <v>592.95564921668949</v>
      </c>
      <c r="I40" s="68">
        <f>'Pop-proportion inputs'!$H$10*'District Population'!$L38/100</f>
        <v>522.39863076113386</v>
      </c>
      <c r="J40" s="68">
        <f>'Pop-proportion inputs'!$I$10*'District Population'!$L38/100</f>
        <v>418.08492112292015</v>
      </c>
      <c r="K40" s="68">
        <f>'Pop-proportion inputs'!$J$10*'District Population'!$L38/100</f>
        <v>365.78971920880247</v>
      </c>
      <c r="L40" s="68">
        <f>'Pop-proportion inputs'!$K$10*'District Population'!$L38/100</f>
        <v>351.86277831103916</v>
      </c>
      <c r="M40" s="68">
        <f>'Pop-proportion inputs'!$L$10*'District Population'!$L38/100</f>
        <v>288.03865181268026</v>
      </c>
      <c r="N40" s="68">
        <f>'Pop-proportion inputs'!$M$10*'District Population'!$L38/100</f>
        <v>227.81154978460461</v>
      </c>
      <c r="O40" s="68">
        <f>'Pop-proportion inputs'!$N$10*'District Population'!$L38/100</f>
        <v>169.52130708668153</v>
      </c>
      <c r="P40" s="68">
        <f>'Pop-proportion inputs'!$O$10*'District Population'!$L38/100</f>
        <v>143.69651601798137</v>
      </c>
      <c r="Q40" s="68">
        <f>'Pop-proportion inputs'!$P$10*'District Population'!$L38/100</f>
        <v>104.12924684486585</v>
      </c>
      <c r="R40" s="68">
        <f>'Pop-proportion inputs'!$Q$10*'District Population'!$L38/100</f>
        <v>70.557018455555678</v>
      </c>
      <c r="S40" s="68">
        <f>'Pop-proportion inputs'!$R$10*'District Population'!$L38/100</f>
        <v>92.969247847320446</v>
      </c>
      <c r="T40" s="68">
        <f>'Pop-proportion inputs'!$S$10*'District Population'!$L38/100</f>
        <v>2.2135535201742962</v>
      </c>
      <c r="U40" s="62">
        <f>'Pop-proportion inputs'!$T$10*'District Population'!$K38/100</f>
        <v>875.66907468466536</v>
      </c>
      <c r="V40" s="62">
        <f>'Pop-proportion inputs'!$U$10*'District Population'!$K38/100</f>
        <v>897.38285665801698</v>
      </c>
      <c r="W40" s="62">
        <f>'Pop-proportion inputs'!$V$10*'District Population'!$K38/100</f>
        <v>854.6760821544126</v>
      </c>
      <c r="X40" s="62">
        <f>'Pop-proportion inputs'!$W$10*'District Population'!$K38/100</f>
        <v>722.68151538694326</v>
      </c>
      <c r="Y40" s="62">
        <f>'Pop-proportion inputs'!$X$10*'District Population'!$K38/100</f>
        <v>533.29408921273114</v>
      </c>
      <c r="Z40" s="62">
        <f>'Pop-proportion inputs'!$Y$10*'District Population'!$K38/100</f>
        <v>482.9289268762019</v>
      </c>
      <c r="AA40" s="62">
        <f>'Pop-proportion inputs'!$Z$10*'District Population'!$K38/100</f>
        <v>424.36478462442369</v>
      </c>
      <c r="AB40" s="62">
        <f>'Pop-proportion inputs'!$AA$10*'District Population'!$K38/100</f>
        <v>377.6936681837758</v>
      </c>
      <c r="AC40" s="62">
        <f>'Pop-proportion inputs'!$AB$10*'District Population'!$K38/100</f>
        <v>342.10468943077211</v>
      </c>
      <c r="AD40" s="62">
        <f>'Pop-proportion inputs'!$AC$10*'District Population'!$K38/100</f>
        <v>284.35143530248007</v>
      </c>
      <c r="AE40" s="62">
        <f>'Pop-proportion inputs'!$AD$10*'District Population'!$K38/100</f>
        <v>225.15660228799038</v>
      </c>
      <c r="AF40" s="62">
        <f>'Pop-proportion inputs'!$AE$10*'District Population'!$K38/100</f>
        <v>155.33012498779328</v>
      </c>
      <c r="AG40" s="62">
        <f>'Pop-proportion inputs'!$AF$10*'District Population'!$K38/100</f>
        <v>110.91147555682919</v>
      </c>
      <c r="AH40" s="62">
        <f>'Pop-proportion inputs'!$AG$10*'District Population'!$K38/100</f>
        <v>87.395719975730572</v>
      </c>
      <c r="AI40" s="62">
        <f>'Pop-proportion inputs'!$AH$10*'District Population'!$K38/100</f>
        <v>56.311675242094431</v>
      </c>
      <c r="AJ40" s="62">
        <f>'Pop-proportion inputs'!$AI$10*'District Population'!$K38/100</f>
        <v>63.879964394631926</v>
      </c>
      <c r="AK40" s="62">
        <f>'Pop-proportion inputs'!$AJ$10*'District Population'!$K38/100</f>
        <v>2.0722696489090753</v>
      </c>
      <c r="AL40" s="85">
        <f t="shared" si="8"/>
        <v>13244.038398066394</v>
      </c>
    </row>
    <row r="41" spans="1:39" x14ac:dyDescent="0.25">
      <c r="A41" s="75" t="s">
        <v>131</v>
      </c>
      <c r="B41" s="76" t="s">
        <v>3</v>
      </c>
      <c r="C41" s="76">
        <v>504</v>
      </c>
      <c r="D41" s="68">
        <f>'Pop-proportion inputs'!$C$10*'District Population'!$L39/100</f>
        <v>2784.4775440518333</v>
      </c>
      <c r="E41" s="68">
        <f>'Pop-proportion inputs'!$D$10*'District Population'!$L39/100</f>
        <v>2837.2775975022842</v>
      </c>
      <c r="F41" s="68">
        <f>'Pop-proportion inputs'!$E$10*'District Population'!$L39/100</f>
        <v>2674.5257843940244</v>
      </c>
      <c r="G41" s="68">
        <f>'Pop-proportion inputs'!$F$10*'District Population'!$L39/100</f>
        <v>2391.378245011384</v>
      </c>
      <c r="H41" s="68">
        <f>'Pop-proportion inputs'!$G$10*'District Population'!$L39/100</f>
        <v>1865.1183716096305</v>
      </c>
      <c r="I41" s="68">
        <f>'Pop-proportion inputs'!$H$10*'District Population'!$L39/100</f>
        <v>1643.184081007458</v>
      </c>
      <c r="J41" s="68">
        <f>'Pop-proportion inputs'!$I$10*'District Population'!$L39/100</f>
        <v>1315.0694631367951</v>
      </c>
      <c r="K41" s="68">
        <f>'Pop-proportion inputs'!$J$10*'District Population'!$L39/100</f>
        <v>1150.5769889257731</v>
      </c>
      <c r="L41" s="68">
        <f>'Pop-proportion inputs'!$K$10*'District Population'!$L39/100</f>
        <v>1106.770351172926</v>
      </c>
      <c r="M41" s="68">
        <f>'Pop-proportion inputs'!$L$10*'District Population'!$L39/100</f>
        <v>906.01410398769269</v>
      </c>
      <c r="N41" s="68">
        <f>'Pop-proportion inputs'!$M$10*'District Population'!$L39/100</f>
        <v>716.5721539704133</v>
      </c>
      <c r="O41" s="68">
        <f>'Pop-proportion inputs'!$N$10*'District Population'!$L39/100</f>
        <v>533.22251781280147</v>
      </c>
      <c r="P41" s="68">
        <f>'Pop-proportion inputs'!$O$10*'District Population'!$L39/100</f>
        <v>451.99166635056844</v>
      </c>
      <c r="Q41" s="68">
        <f>'Pop-proportion inputs'!$P$10*'District Population'!$L39/100</f>
        <v>327.53439750307558</v>
      </c>
      <c r="R41" s="68">
        <f>'Pop-proportion inputs'!$Q$10*'District Population'!$L39/100</f>
        <v>221.93429060217255</v>
      </c>
      <c r="S41" s="68">
        <f>'Pop-proportion inputs'!$R$10*'District Population'!$L39/100</f>
        <v>292.43106526403915</v>
      </c>
      <c r="T41" s="68">
        <f>'Pop-proportion inputs'!$S$10*'District Population'!$L39/100</f>
        <v>6.9626444110485508</v>
      </c>
      <c r="U41" s="62">
        <f>'Pop-proportion inputs'!$T$10*'District Population'!$K39/100</f>
        <v>2939.4479539756539</v>
      </c>
      <c r="V41" s="62">
        <f>'Pop-proportion inputs'!$U$10*'District Population'!$K39/100</f>
        <v>3012.3368269984071</v>
      </c>
      <c r="W41" s="62">
        <f>'Pop-proportion inputs'!$V$10*'District Population'!$K39/100</f>
        <v>2868.9786286051094</v>
      </c>
      <c r="X41" s="62">
        <f>'Pop-proportion inputs'!$W$10*'District Population'!$K39/100</f>
        <v>2425.8989647946005</v>
      </c>
      <c r="Y41" s="62">
        <f>'Pop-proportion inputs'!$X$10*'District Population'!$K39/100</f>
        <v>1790.1628191770651</v>
      </c>
      <c r="Z41" s="62">
        <f>'Pop-proportion inputs'!$Y$10*'District Population'!$K39/100</f>
        <v>1621.0969269790623</v>
      </c>
      <c r="AA41" s="62">
        <f>'Pop-proportion inputs'!$Z$10*'District Population'!$K39/100</f>
        <v>1424.5086802371984</v>
      </c>
      <c r="AB41" s="62">
        <f>'Pop-proportion inputs'!$AA$10*'District Population'!$K39/100</f>
        <v>1267.8429697567592</v>
      </c>
      <c r="AC41" s="62">
        <f>'Pop-proportion inputs'!$AB$10*'District Population'!$K39/100</f>
        <v>1148.3778044290111</v>
      </c>
      <c r="AD41" s="62">
        <f>'Pop-proportion inputs'!$AC$10*'District Population'!$K39/100</f>
        <v>954.51154879588069</v>
      </c>
      <c r="AE41" s="62">
        <f>'Pop-proportion inputs'!$AD$10*'District Population'!$K39/100</f>
        <v>755.80619785833505</v>
      </c>
      <c r="AF41" s="62">
        <f>'Pop-proportion inputs'!$AE$10*'District Population'!$K39/100</f>
        <v>521.41251905072818</v>
      </c>
      <c r="AG41" s="62">
        <f>'Pop-proportion inputs'!$AF$10*'District Population'!$K39/100</f>
        <v>372.30789498343756</v>
      </c>
      <c r="AH41" s="62">
        <f>'Pop-proportion inputs'!$AG$10*'District Population'!$K39/100</f>
        <v>293.37015283016609</v>
      </c>
      <c r="AI41" s="62">
        <f>'Pop-proportion inputs'!$AH$10*'District Population'!$K39/100</f>
        <v>189.02716032871524</v>
      </c>
      <c r="AJ41" s="62">
        <f>'Pop-proportion inputs'!$AI$10*'District Population'!$K39/100</f>
        <v>214.43241067689462</v>
      </c>
      <c r="AK41" s="62">
        <f>'Pop-proportion inputs'!$AJ$10*'District Population'!$K39/100</f>
        <v>6.9561995000967229</v>
      </c>
      <c r="AL41" s="85">
        <f t="shared" si="8"/>
        <v>43031.516925691059</v>
      </c>
    </row>
    <row r="42" spans="1:39" x14ac:dyDescent="0.25">
      <c r="A42" s="75" t="s">
        <v>131</v>
      </c>
      <c r="B42" s="76" t="s">
        <v>4</v>
      </c>
      <c r="C42" s="76">
        <v>505</v>
      </c>
      <c r="D42" s="68">
        <f>'Pop-proportion inputs'!$C$10*'District Population'!$L40/100</f>
        <v>1349.1798409323312</v>
      </c>
      <c r="E42" s="68">
        <f>'Pop-proportion inputs'!$D$10*'District Population'!$L40/100</f>
        <v>1374.7633719856428</v>
      </c>
      <c r="F42" s="68">
        <f>'Pop-proportion inputs'!$E$10*'District Population'!$L40/100</f>
        <v>1295.9042460465892</v>
      </c>
      <c r="G42" s="68">
        <f>'Pop-proportion inputs'!$F$10*'District Population'!$L40/100</f>
        <v>1158.7090465519075</v>
      </c>
      <c r="H42" s="68">
        <f>'Pop-proportion inputs'!$G$10*'District Population'!$L40/100</f>
        <v>903.71714913043934</v>
      </c>
      <c r="I42" s="68">
        <f>'Pop-proportion inputs'!$H$10*'District Population'!$L40/100</f>
        <v>796.18197739536618</v>
      </c>
      <c r="J42" s="68">
        <f>'Pop-proportion inputs'!$I$10*'District Population'!$L40/100</f>
        <v>637.19860584978721</v>
      </c>
      <c r="K42" s="68">
        <f>'Pop-proportion inputs'!$J$10*'District Population'!$L40/100</f>
        <v>557.49606679908584</v>
      </c>
      <c r="L42" s="68">
        <f>'Pop-proportion inputs'!$K$10*'District Population'!$L40/100</f>
        <v>536.27017015595379</v>
      </c>
      <c r="M42" s="68">
        <f>'Pop-proportion inputs'!$L$10*'District Population'!$L40/100</f>
        <v>438.99652461259325</v>
      </c>
      <c r="N42" s="68">
        <f>'Pop-proportion inputs'!$M$10*'District Population'!$L40/100</f>
        <v>347.20506429494247</v>
      </c>
      <c r="O42" s="68">
        <f>'Pop-proportion inputs'!$N$10*'District Population'!$L40/100</f>
        <v>258.36554986805845</v>
      </c>
      <c r="P42" s="68">
        <f>'Pop-proportion inputs'!$O$10*'District Population'!$L40/100</f>
        <v>219.00627132450219</v>
      </c>
      <c r="Q42" s="68">
        <f>'Pop-proportion inputs'!$P$10*'District Population'!$L40/100</f>
        <v>158.7022338416964</v>
      </c>
      <c r="R42" s="68">
        <f>'Pop-proportion inputs'!$Q$10*'District Population'!$L40/100</f>
        <v>107.53517173507329</v>
      </c>
      <c r="S42" s="68">
        <f>'Pop-proportion inputs'!$R$10*'District Population'!$L40/100</f>
        <v>141.69340275680244</v>
      </c>
      <c r="T42" s="68">
        <f>'Pop-proportion inputs'!$S$10*'District Population'!$L40/100</f>
        <v>3.3736524465905346</v>
      </c>
      <c r="U42" s="62">
        <f>'Pop-proportion inputs'!$T$10*'District Population'!$K40/100</f>
        <v>1310.8593474975942</v>
      </c>
      <c r="V42" s="62">
        <f>'Pop-proportion inputs'!$U$10*'District Population'!$K40/100</f>
        <v>1343.3644511859284</v>
      </c>
      <c r="W42" s="62">
        <f>'Pop-proportion inputs'!$V$10*'District Population'!$K40/100</f>
        <v>1279.4332514005741</v>
      </c>
      <c r="X42" s="62">
        <f>'Pop-proportion inputs'!$W$10*'District Population'!$K40/100</f>
        <v>1081.8399862411979</v>
      </c>
      <c r="Y42" s="62">
        <f>'Pop-proportion inputs'!$X$10*'District Population'!$K40/100</f>
        <v>798.33074162344474</v>
      </c>
      <c r="Z42" s="62">
        <f>'Pop-proportion inputs'!$Y$10*'District Population'!$K40/100</f>
        <v>722.93508618037913</v>
      </c>
      <c r="AA42" s="62">
        <f>'Pop-proportion inputs'!$Z$10*'District Population'!$K40/100</f>
        <v>635.26571938611676</v>
      </c>
      <c r="AB42" s="62">
        <f>'Pop-proportion inputs'!$AA$10*'District Population'!$K40/100</f>
        <v>565.3999778485354</v>
      </c>
      <c r="AC42" s="62">
        <f>'Pop-proportion inputs'!$AB$10*'District Population'!$K40/100</f>
        <v>512.12397802740668</v>
      </c>
      <c r="AD42" s="62">
        <f>'Pop-proportion inputs'!$AC$10*'District Population'!$K40/100</f>
        <v>425.66849477337252</v>
      </c>
      <c r="AE42" s="62">
        <f>'Pop-proportion inputs'!$AD$10*'District Population'!$K40/100</f>
        <v>337.0549963367103</v>
      </c>
      <c r="AF42" s="62">
        <f>'Pop-proportion inputs'!$AE$10*'District Population'!$K40/100</f>
        <v>232.52613592816672</v>
      </c>
      <c r="AG42" s="62">
        <f>'Pop-proportion inputs'!$AF$10*'District Population'!$K40/100</f>
        <v>166.03229311344157</v>
      </c>
      <c r="AH42" s="62">
        <f>'Pop-proportion inputs'!$AG$10*'District Population'!$K40/100</f>
        <v>130.82967044682235</v>
      </c>
      <c r="AI42" s="62">
        <f>'Pop-proportion inputs'!$AH$10*'District Population'!$K40/100</f>
        <v>84.297468071406144</v>
      </c>
      <c r="AJ42" s="62">
        <f>'Pop-proportion inputs'!$AI$10*'District Population'!$K40/100</f>
        <v>95.627047780203142</v>
      </c>
      <c r="AK42" s="62">
        <f>'Pop-proportion inputs'!$AJ$10*'District Population'!$K40/100</f>
        <v>3.1021468250277464</v>
      </c>
      <c r="AL42" s="85">
        <f t="shared" si="8"/>
        <v>20008.989138393699</v>
      </c>
    </row>
    <row r="43" spans="1:39" s="55" customFormat="1" x14ac:dyDescent="0.25">
      <c r="A43" s="80" t="s">
        <v>131</v>
      </c>
      <c r="B43" s="81"/>
      <c r="C43" s="79" t="s">
        <v>146</v>
      </c>
      <c r="D43" s="70">
        <f>SUM(D38:D42)</f>
        <v>11378.356715234684</v>
      </c>
      <c r="E43" s="70">
        <f t="shared" ref="E43:AL43" si="9">SUM(E38:E42)</f>
        <v>11594.116344550448</v>
      </c>
      <c r="F43" s="70">
        <f t="shared" si="9"/>
        <v>10929.055069571634</v>
      </c>
      <c r="G43" s="70">
        <f t="shared" si="9"/>
        <v>9772.0144200541254</v>
      </c>
      <c r="H43" s="70">
        <f t="shared" si="9"/>
        <v>7621.5310817090831</v>
      </c>
      <c r="I43" s="70">
        <f t="shared" si="9"/>
        <v>6714.6293431016093</v>
      </c>
      <c r="J43" s="70">
        <f t="shared" si="9"/>
        <v>5373.8373609250693</v>
      </c>
      <c r="K43" s="70">
        <f t="shared" si="9"/>
        <v>4701.6631311336478</v>
      </c>
      <c r="L43" s="70">
        <f t="shared" si="9"/>
        <v>4522.6537683496899</v>
      </c>
      <c r="M43" s="70">
        <f t="shared" si="9"/>
        <v>3702.2929799622752</v>
      </c>
      <c r="N43" s="70">
        <f t="shared" si="9"/>
        <v>2928.1663978568104</v>
      </c>
      <c r="O43" s="70">
        <f t="shared" si="9"/>
        <v>2178.9351575954724</v>
      </c>
      <c r="P43" s="70">
        <f t="shared" si="9"/>
        <v>1846.9972663404499</v>
      </c>
      <c r="Q43" s="70">
        <f t="shared" si="9"/>
        <v>1338.4209972390038</v>
      </c>
      <c r="R43" s="70">
        <f t="shared" si="9"/>
        <v>906.9017386074737</v>
      </c>
      <c r="S43" s="70">
        <f t="shared" si="9"/>
        <v>1194.976408518083</v>
      </c>
      <c r="T43" s="70">
        <f t="shared" si="9"/>
        <v>28.45181925043055</v>
      </c>
      <c r="U43" s="64">
        <f t="shared" si="9"/>
        <v>11758.209331354628</v>
      </c>
      <c r="V43" s="64">
        <f t="shared" si="9"/>
        <v>12049.775176488536</v>
      </c>
      <c r="W43" s="64">
        <f t="shared" si="9"/>
        <v>11476.322020499025</v>
      </c>
      <c r="X43" s="64">
        <f t="shared" si="9"/>
        <v>9703.9404307845944</v>
      </c>
      <c r="Y43" s="64">
        <f t="shared" si="9"/>
        <v>7160.9055491602048</v>
      </c>
      <c r="Z43" s="64">
        <f t="shared" si="9"/>
        <v>6484.6179664637111</v>
      </c>
      <c r="AA43" s="64">
        <f t="shared" si="9"/>
        <v>5698.237056351506</v>
      </c>
      <c r="AB43" s="64">
        <f t="shared" si="9"/>
        <v>5071.5519618313192</v>
      </c>
      <c r="AC43" s="64">
        <f t="shared" si="9"/>
        <v>4593.6743318400577</v>
      </c>
      <c r="AD43" s="64">
        <f t="shared" si="9"/>
        <v>3818.1817727909461</v>
      </c>
      <c r="AE43" s="64">
        <f t="shared" si="9"/>
        <v>3023.3321451852262</v>
      </c>
      <c r="AF43" s="64">
        <f t="shared" si="9"/>
        <v>2085.724136974522</v>
      </c>
      <c r="AG43" s="64">
        <f t="shared" si="9"/>
        <v>1489.2844620740348</v>
      </c>
      <c r="AH43" s="64">
        <f t="shared" si="9"/>
        <v>1173.5222812443656</v>
      </c>
      <c r="AI43" s="64">
        <f t="shared" si="9"/>
        <v>756.13549049250344</v>
      </c>
      <c r="AJ43" s="64">
        <f t="shared" si="9"/>
        <v>857.76010041469601</v>
      </c>
      <c r="AK43" s="64">
        <f t="shared" si="9"/>
        <v>27.82578605012413</v>
      </c>
      <c r="AL43" s="57">
        <f t="shared" si="9"/>
        <v>173962.00000000003</v>
      </c>
      <c r="AM43" s="60"/>
    </row>
    <row r="44" spans="1:39" x14ac:dyDescent="0.25">
      <c r="A44" s="75" t="s">
        <v>132</v>
      </c>
      <c r="B44" s="76" t="s">
        <v>133</v>
      </c>
      <c r="C44" s="76">
        <v>601</v>
      </c>
      <c r="D44" s="68">
        <f>'Pop-proportion inputs'!$C$11*'District Population'!$L42/100</f>
        <v>6077.5140383571133</v>
      </c>
      <c r="E44" s="68">
        <f>'Pop-proportion inputs'!$D$11*'District Population'!$L42/100</f>
        <v>6174.1244416509335</v>
      </c>
      <c r="F44" s="68">
        <f>'Pop-proportion inputs'!$E$11*'District Population'!$L42/100</f>
        <v>6546.8268778340926</v>
      </c>
      <c r="G44" s="68">
        <f>'Pop-proportion inputs'!$F$11*'District Population'!$L42/100</f>
        <v>5220.6691748324574</v>
      </c>
      <c r="H44" s="68">
        <f>'Pop-proportion inputs'!$G$11*'District Population'!$L42/100</f>
        <v>3887.0966778985639</v>
      </c>
      <c r="I44" s="68">
        <f>'Pop-proportion inputs'!$H$11*'District Population'!$L42/100</f>
        <v>3066.0172909883254</v>
      </c>
      <c r="J44" s="68">
        <f>'Pop-proportion inputs'!$I$11*'District Population'!$L42/100</f>
        <v>2550.0348661730195</v>
      </c>
      <c r="K44" s="68">
        <f>'Pop-proportion inputs'!$J$11*'District Population'!$L42/100</f>
        <v>2368.5904970071983</v>
      </c>
      <c r="L44" s="68">
        <f>'Pop-proportion inputs'!$K$11*'District Population'!$L42/100</f>
        <v>1950.7450507070607</v>
      </c>
      <c r="M44" s="68">
        <f>'Pop-proportion inputs'!$L$11*'District Population'!$L42/100</f>
        <v>1837.7784843273787</v>
      </c>
      <c r="N44" s="68">
        <f>'Pop-proportion inputs'!$M$11*'District Population'!$L42/100</f>
        <v>1349.2744134963202</v>
      </c>
      <c r="O44" s="68">
        <f>'Pop-proportion inputs'!$N$11*'District Population'!$L42/100</f>
        <v>1021.2788230811811</v>
      </c>
      <c r="P44" s="68">
        <f>'Pop-proportion inputs'!$O$11*'District Population'!$L42/100</f>
        <v>793.6010329259916</v>
      </c>
      <c r="Q44" s="68">
        <f>'Pop-proportion inputs'!$P$11*'District Population'!$L42/100</f>
        <v>607.79502027060687</v>
      </c>
      <c r="R44" s="68">
        <f>'Pop-proportion inputs'!$Q$11*'District Population'!$L42/100</f>
        <v>423.73366501104744</v>
      </c>
      <c r="S44" s="68">
        <f>'Pop-proportion inputs'!$R$11*'District Population'!$L42/100</f>
        <v>528.19502658608167</v>
      </c>
      <c r="T44" s="68">
        <f>'Pop-proportion inputs'!$S$11*'District Population'!$L42/100</f>
        <v>0.43616434895630202</v>
      </c>
      <c r="U44" s="62">
        <f>'Pop-proportion inputs'!$T$11*'District Population'!$K42/100</f>
        <v>6193.6871549648113</v>
      </c>
      <c r="V44" s="62">
        <f>'Pop-proportion inputs'!$U$11*'District Population'!$K42/100</f>
        <v>6185.2325205841571</v>
      </c>
      <c r="W44" s="62">
        <f>'Pop-proportion inputs'!$V$11*'District Population'!$K42/100</f>
        <v>6253.7595571431475</v>
      </c>
      <c r="X44" s="62">
        <f>'Pop-proportion inputs'!$W$11*'District Population'!$K42/100</f>
        <v>5323.5272848927016</v>
      </c>
      <c r="Y44" s="62">
        <f>'Pop-proportion inputs'!$X$11*'District Population'!$K42/100</f>
        <v>4002.8243984830774</v>
      </c>
      <c r="Z44" s="62">
        <f>'Pop-proportion inputs'!$Y$11*'District Population'!$K42/100</f>
        <v>3281.2881012077391</v>
      </c>
      <c r="AA44" s="62">
        <f>'Pop-proportion inputs'!$Z$11*'District Population'!$K42/100</f>
        <v>2656.9800993099279</v>
      </c>
      <c r="AB44" s="62">
        <f>'Pop-proportion inputs'!$AA$11*'District Population'!$K42/100</f>
        <v>2490.5572962380957</v>
      </c>
      <c r="AC44" s="62">
        <f>'Pop-proportion inputs'!$AB$11*'District Population'!$K42/100</f>
        <v>2036.0094530886913</v>
      </c>
      <c r="AD44" s="62">
        <f>'Pop-proportion inputs'!$AC$11*'District Population'!$K42/100</f>
        <v>1808.6242863247701</v>
      </c>
      <c r="AE44" s="62">
        <f>'Pop-proportion inputs'!$AD$11*'District Population'!$K42/100</f>
        <v>1453.0846615804005</v>
      </c>
      <c r="AF44" s="62">
        <f>'Pop-proportion inputs'!$AE$11*'District Population'!$K42/100</f>
        <v>1029.4629810339168</v>
      </c>
      <c r="AG44" s="62">
        <f>'Pop-proportion inputs'!$AF$11*'District Population'!$K42/100</f>
        <v>863.48515871896086</v>
      </c>
      <c r="AH44" s="62">
        <f>'Pop-proportion inputs'!$AG$11*'District Population'!$K42/100</f>
        <v>601.61398329710653</v>
      </c>
      <c r="AI44" s="62">
        <f>'Pop-proportion inputs'!$AH$11*'District Population'!$K42/100</f>
        <v>455.88278542003371</v>
      </c>
      <c r="AJ44" s="62">
        <f>'Pop-proportion inputs'!$AI$11*'District Population'!$K42/100</f>
        <v>619.41321357216873</v>
      </c>
      <c r="AK44" s="62">
        <f>'Pop-proportion inputs'!$AJ$11*'District Population'!$K42/100</f>
        <v>5.5622594609569749</v>
      </c>
      <c r="AL44" s="85">
        <f>SUM(D44:AK44)</f>
        <v>89664.706740816997</v>
      </c>
    </row>
    <row r="45" spans="1:39" x14ac:dyDescent="0.25">
      <c r="A45" s="75" t="s">
        <v>132</v>
      </c>
      <c r="B45" s="76" t="s">
        <v>134</v>
      </c>
      <c r="C45" s="76">
        <v>602</v>
      </c>
      <c r="D45" s="68">
        <f>'Pop-proportion inputs'!$C$11*'District Population'!$L43/100</f>
        <v>2518.1594863830151</v>
      </c>
      <c r="E45" s="68">
        <f>'Pop-proportion inputs'!$D$11*'District Population'!$L43/100</f>
        <v>2558.1890777590615</v>
      </c>
      <c r="F45" s="68">
        <f>'Pop-proportion inputs'!$E$11*'District Population'!$L43/100</f>
        <v>2712.6147474242175</v>
      </c>
      <c r="G45" s="68">
        <f>'Pop-proportion inputs'!$F$11*'District Population'!$L43/100</f>
        <v>2163.1340585805578</v>
      </c>
      <c r="H45" s="68">
        <f>'Pop-proportion inputs'!$G$11*'District Population'!$L43/100</f>
        <v>1610.5811211888495</v>
      </c>
      <c r="I45" s="68">
        <f>'Pop-proportion inputs'!$H$11*'District Population'!$L43/100</f>
        <v>1270.3747746181571</v>
      </c>
      <c r="J45" s="68">
        <f>'Pop-proportion inputs'!$I$11*'District Population'!$L43/100</f>
        <v>1056.5824197745296</v>
      </c>
      <c r="K45" s="68">
        <f>'Pop-proportion inputs'!$J$11*'District Population'!$L43/100</f>
        <v>981.40269059874845</v>
      </c>
      <c r="L45" s="68">
        <f>'Pop-proportion inputs'!$K$11*'District Population'!$L43/100</f>
        <v>808.27244889106021</v>
      </c>
      <c r="M45" s="68">
        <f>'Pop-proportion inputs'!$L$11*'District Population'!$L43/100</f>
        <v>761.46583865902346</v>
      </c>
      <c r="N45" s="68">
        <f>'Pop-proportion inputs'!$M$11*'District Population'!$L43/100</f>
        <v>559.0588754934588</v>
      </c>
      <c r="O45" s="68">
        <f>'Pop-proportion inputs'!$N$11*'District Population'!$L43/100</f>
        <v>423.15705736800834</v>
      </c>
      <c r="P45" s="68">
        <f>'Pop-proportion inputs'!$O$11*'District Population'!$L43/100</f>
        <v>328.82095489262917</v>
      </c>
      <c r="Q45" s="68">
        <f>'Pop-proportion inputs'!$P$11*'District Population'!$L43/100</f>
        <v>251.8340206885841</v>
      </c>
      <c r="R45" s="68">
        <f>'Pop-proportion inputs'!$Q$11*'District Population'!$L43/100</f>
        <v>175.56996849584459</v>
      </c>
      <c r="S45" s="68">
        <f>'Pop-proportion inputs'!$R$11*'District Population'!$L43/100</f>
        <v>218.85252892276665</v>
      </c>
      <c r="T45" s="68">
        <f>'Pop-proportion inputs'!$S$11*'District Population'!$L43/100</f>
        <v>0.1807205028263969</v>
      </c>
      <c r="U45" s="62">
        <f>'Pop-proportion inputs'!$T$11*'District Population'!$K43/100</f>
        <v>2514.2511939820288</v>
      </c>
      <c r="V45" s="62">
        <f>'Pop-proportion inputs'!$U$11*'District Population'!$K43/100</f>
        <v>2510.8191390437673</v>
      </c>
      <c r="W45" s="62">
        <f>'Pop-proportion inputs'!$V$11*'District Population'!$K43/100</f>
        <v>2538.6368474907272</v>
      </c>
      <c r="X45" s="62">
        <f>'Pop-proportion inputs'!$W$11*'District Population'!$K43/100</f>
        <v>2161.0204870467705</v>
      </c>
      <c r="Y45" s="62">
        <f>'Pop-proportion inputs'!$X$11*'District Population'!$K43/100</f>
        <v>1624.8973787962741</v>
      </c>
      <c r="Z45" s="62">
        <f>'Pop-proportion inputs'!$Y$11*'District Population'!$K43/100</f>
        <v>1331.9985849862405</v>
      </c>
      <c r="AA45" s="62">
        <f>'Pop-proportion inputs'!$Z$11*'District Population'!$K43/100</f>
        <v>1078.5684229662113</v>
      </c>
      <c r="AB45" s="62">
        <f>'Pop-proportion inputs'!$AA$11*'District Population'!$K43/100</f>
        <v>1011.0111310235948</v>
      </c>
      <c r="AC45" s="62">
        <f>'Pop-proportion inputs'!$AB$11*'District Population'!$K43/100</f>
        <v>826.49301947444314</v>
      </c>
      <c r="AD45" s="62">
        <f>'Pop-proportion inputs'!$AC$11*'District Population'!$K43/100</f>
        <v>734.18880508225845</v>
      </c>
      <c r="AE45" s="62">
        <f>'Pop-proportion inputs'!$AD$11*'District Population'!$K43/100</f>
        <v>589.86186320485058</v>
      </c>
      <c r="AF45" s="62">
        <f>'Pop-proportion inputs'!$AE$11*'District Population'!$K43/100</f>
        <v>417.89784735091763</v>
      </c>
      <c r="AG45" s="62">
        <f>'Pop-proportion inputs'!$AF$11*'District Population'!$K43/100</f>
        <v>350.52118987873604</v>
      </c>
      <c r="AH45" s="62">
        <f>'Pop-proportion inputs'!$AG$11*'District Population'!$K43/100</f>
        <v>244.21780402785424</v>
      </c>
      <c r="AI45" s="62">
        <f>'Pop-proportion inputs'!$AH$11*'District Population'!$K43/100</f>
        <v>185.0600149604561</v>
      </c>
      <c r="AJ45" s="62">
        <f>'Pop-proportion inputs'!$AI$11*'District Population'!$K43/100</f>
        <v>251.44318284524638</v>
      </c>
      <c r="AK45" s="62">
        <f>'Pop-proportion inputs'!$AJ$11*'District Population'!$K43/100</f>
        <v>2.2579308804350422</v>
      </c>
      <c r="AL45" s="85">
        <f t="shared" ref="AL45:AL55" si="10">SUM(D45:AK45)</f>
        <v>36771.395633282154</v>
      </c>
    </row>
    <row r="46" spans="1:39" x14ac:dyDescent="0.25">
      <c r="A46" s="75" t="s">
        <v>132</v>
      </c>
      <c r="B46" s="76" t="s">
        <v>135</v>
      </c>
      <c r="C46" s="76">
        <v>603</v>
      </c>
      <c r="D46" s="68">
        <f>'Pop-proportion inputs'!$C$11*'District Population'!$L44/100</f>
        <v>2169.9018012139477</v>
      </c>
      <c r="E46" s="68">
        <f>'Pop-proportion inputs'!$D$11*'District Population'!$L44/100</f>
        <v>2204.3953600605737</v>
      </c>
      <c r="F46" s="68">
        <f>'Pop-proportion inputs'!$E$11*'District Population'!$L44/100</f>
        <v>2337.4641909158427</v>
      </c>
      <c r="G46" s="68">
        <f>'Pop-proportion inputs'!$F$11*'District Population'!$L44/100</f>
        <v>1863.9758583056082</v>
      </c>
      <c r="H46" s="68">
        <f>'Pop-proportion inputs'!$G$11*'District Population'!$L44/100</f>
        <v>1387.8401645197862</v>
      </c>
      <c r="I46" s="68">
        <f>'Pop-proportion inputs'!$H$11*'District Population'!$L44/100</f>
        <v>1094.6838461054574</v>
      </c>
      <c r="J46" s="68">
        <f>'Pop-proportion inputs'!$I$11*'District Population'!$L44/100</f>
        <v>910.45865371015816</v>
      </c>
      <c r="K46" s="68">
        <f>'Pop-proportion inputs'!$J$11*'District Population'!$L44/100</f>
        <v>845.67616847225077</v>
      </c>
      <c r="L46" s="68">
        <f>'Pop-proportion inputs'!$K$11*'District Population'!$L44/100</f>
        <v>696.48957987149277</v>
      </c>
      <c r="M46" s="68">
        <f>'Pop-proportion inputs'!$L$11*'District Population'!$L44/100</f>
        <v>656.15625372577631</v>
      </c>
      <c r="N46" s="68">
        <f>'Pop-proportion inputs'!$M$11*'District Population'!$L44/100</f>
        <v>481.74187039294861</v>
      </c>
      <c r="O46" s="68">
        <f>'Pop-proportion inputs'!$N$11*'District Population'!$L44/100</f>
        <v>364.63507015519286</v>
      </c>
      <c r="P46" s="68">
        <f>'Pop-proportion inputs'!$O$11*'District Population'!$L44/100</f>
        <v>283.34550935185712</v>
      </c>
      <c r="Q46" s="68">
        <f>'Pop-proportion inputs'!$P$11*'District Population'!$L44/100</f>
        <v>217.00575283419232</v>
      </c>
      <c r="R46" s="68">
        <f>'Pop-proportion inputs'!$Q$11*'District Population'!$L44/100</f>
        <v>151.28890482843045</v>
      </c>
      <c r="S46" s="68">
        <f>'Pop-proportion inputs'!$R$11*'District Population'!$L44/100</f>
        <v>188.58555197861992</v>
      </c>
      <c r="T46" s="68">
        <f>'Pop-proportion inputs'!$S$11*'District Population'!$L44/100</f>
        <v>0.15572712797573898</v>
      </c>
      <c r="U46" s="62">
        <f>'Pop-proportion inputs'!$T$11*'District Population'!$K44/100</f>
        <v>2157.3044422551343</v>
      </c>
      <c r="V46" s="62">
        <f>'Pop-proportion inputs'!$U$11*'District Population'!$K44/100</f>
        <v>2154.3596341221614</v>
      </c>
      <c r="W46" s="62">
        <f>'Pop-proportion inputs'!$V$11*'District Population'!$K44/100</f>
        <v>2178.2280789894144</v>
      </c>
      <c r="X46" s="62">
        <f>'Pop-proportion inputs'!$W$11*'District Population'!$K44/100</f>
        <v>1854.2216894115452</v>
      </c>
      <c r="Y46" s="62">
        <f>'Pop-proportion inputs'!$X$11*'District Population'!$K44/100</f>
        <v>1394.2116610608564</v>
      </c>
      <c r="Z46" s="62">
        <f>'Pop-proportion inputs'!$Y$11*'District Population'!$K44/100</f>
        <v>1142.8955353968936</v>
      </c>
      <c r="AA46" s="62">
        <f>'Pop-proportion inputs'!$Z$11*'District Population'!$K44/100</f>
        <v>925.44470326211706</v>
      </c>
      <c r="AB46" s="62">
        <f>'Pop-proportion inputs'!$AA$11*'District Population'!$K44/100</f>
        <v>867.47848001307477</v>
      </c>
      <c r="AC46" s="62">
        <f>'Pop-proportion inputs'!$AB$11*'District Population'!$K44/100</f>
        <v>709.15629539035615</v>
      </c>
      <c r="AD46" s="62">
        <f>'Pop-proportion inputs'!$AC$11*'District Population'!$K44/100</f>
        <v>629.95645560356297</v>
      </c>
      <c r="AE46" s="62">
        <f>'Pop-proportion inputs'!$AD$11*'District Population'!$K44/100</f>
        <v>506.11952411697263</v>
      </c>
      <c r="AF46" s="62">
        <f>'Pop-proportion inputs'!$AE$11*'District Population'!$K44/100</f>
        <v>358.56913766486474</v>
      </c>
      <c r="AG46" s="62">
        <f>'Pop-proportion inputs'!$AF$11*'District Population'!$K44/100</f>
        <v>300.75790431755786</v>
      </c>
      <c r="AH46" s="62">
        <f>'Pop-proportion inputs'!$AG$11*'District Population'!$K44/100</f>
        <v>209.5463471462707</v>
      </c>
      <c r="AI46" s="62">
        <f>'Pop-proportion inputs'!$AH$11*'District Population'!$K44/100</f>
        <v>158.78715432792478</v>
      </c>
      <c r="AJ46" s="62">
        <f>'Pop-proportion inputs'!$AI$11*'District Population'!$K44/100</f>
        <v>215.74594321568696</v>
      </c>
      <c r="AK46" s="62">
        <f>'Pop-proportion inputs'!$AJ$11*'District Population'!$K44/100</f>
        <v>1.937373771692591</v>
      </c>
      <c r="AL46" s="85">
        <f t="shared" si="10"/>
        <v>31618.520623636199</v>
      </c>
    </row>
    <row r="47" spans="1:39" x14ac:dyDescent="0.25">
      <c r="A47" s="75" t="s">
        <v>132</v>
      </c>
      <c r="B47" s="76" t="s">
        <v>136</v>
      </c>
      <c r="C47" s="76">
        <v>604</v>
      </c>
      <c r="D47" s="68">
        <f>'Pop-proportion inputs'!$C$11*'District Population'!$L45/100</f>
        <v>1998.3073681533322</v>
      </c>
      <c r="E47" s="68">
        <f>'Pop-proportion inputs'!$D$11*'District Population'!$L45/100</f>
        <v>2030.0731986432106</v>
      </c>
      <c r="F47" s="68">
        <f>'Pop-proportion inputs'!$E$11*'District Population'!$L45/100</f>
        <v>2152.6190322937787</v>
      </c>
      <c r="G47" s="68">
        <f>'Pop-proportion inputs'!$F$11*'District Population'!$L45/100</f>
        <v>1716.5738512352025</v>
      </c>
      <c r="H47" s="68">
        <f>'Pop-proportion inputs'!$G$11*'District Population'!$L45/100</f>
        <v>1278.0906606130684</v>
      </c>
      <c r="I47" s="68">
        <f>'Pop-proportion inputs'!$H$11*'District Population'!$L45/100</f>
        <v>1008.1169545309207</v>
      </c>
      <c r="J47" s="68">
        <f>'Pop-proportion inputs'!$I$11*'District Population'!$L45/100</f>
        <v>838.46017137279011</v>
      </c>
      <c r="K47" s="68">
        <f>'Pop-proportion inputs'!$J$11*'District Population'!$L45/100</f>
        <v>778.80064322927171</v>
      </c>
      <c r="L47" s="68">
        <f>'Pop-proportion inputs'!$K$11*'District Population'!$L45/100</f>
        <v>641.41163370645745</v>
      </c>
      <c r="M47" s="68">
        <f>'Pop-proportion inputs'!$L$11*'District Population'!$L45/100</f>
        <v>604.26784094402649</v>
      </c>
      <c r="N47" s="68">
        <f>'Pop-proportion inputs'!$M$11*'District Population'!$L45/100</f>
        <v>443.64603440378448</v>
      </c>
      <c r="O47" s="68">
        <f>'Pop-proportion inputs'!$N$11*'District Population'!$L45/100</f>
        <v>335.79996429819346</v>
      </c>
      <c r="P47" s="68">
        <f>'Pop-proportion inputs'!$O$11*'District Population'!$L45/100</f>
        <v>260.93872946425921</v>
      </c>
      <c r="Q47" s="68">
        <f>'Pop-proportion inputs'!$P$11*'District Population'!$L45/100</f>
        <v>199.84507804806003</v>
      </c>
      <c r="R47" s="68">
        <f>'Pop-proportion inputs'!$Q$11*'District Population'!$L45/100</f>
        <v>139.32507594093312</v>
      </c>
      <c r="S47" s="68">
        <f>'Pop-proportion inputs'!$R$11*'District Population'!$L45/100</f>
        <v>173.67232832163663</v>
      </c>
      <c r="T47" s="68">
        <f>'Pop-proportion inputs'!$S$11*'District Population'!$L45/100</f>
        <v>0.14341232726807321</v>
      </c>
      <c r="U47" s="62">
        <f>'Pop-proportion inputs'!$T$11*'District Population'!$K45/100</f>
        <v>2011.2807710941324</v>
      </c>
      <c r="V47" s="62">
        <f>'Pop-proportion inputs'!$U$11*'District Population'!$K45/100</f>
        <v>2008.5352911996868</v>
      </c>
      <c r="W47" s="62">
        <f>'Pop-proportion inputs'!$V$11*'District Population'!$K45/100</f>
        <v>2030.7881282388778</v>
      </c>
      <c r="X47" s="62">
        <f>'Pop-proportion inputs'!$W$11*'District Population'!$K45/100</f>
        <v>1728.7130903789532</v>
      </c>
      <c r="Y47" s="62">
        <f>'Pop-proportion inputs'!$X$11*'District Population'!$K45/100</f>
        <v>1299.8402310781858</v>
      </c>
      <c r="Z47" s="62">
        <f>'Pop-proportion inputs'!$Y$11*'District Population'!$K45/100</f>
        <v>1065.5351969285246</v>
      </c>
      <c r="AA47" s="62">
        <f>'Pop-proportion inputs'!$Z$11*'District Population'!$K45/100</f>
        <v>862.80318156498777</v>
      </c>
      <c r="AB47" s="62">
        <f>'Pop-proportion inputs'!$AA$11*'District Population'!$K45/100</f>
        <v>808.76057732695301</v>
      </c>
      <c r="AC47" s="62">
        <f>'Pop-proportion inputs'!$AB$11*'District Population'!$K45/100</f>
        <v>661.15490826504799</v>
      </c>
      <c r="AD47" s="62">
        <f>'Pop-proportion inputs'!$AC$11*'District Population'!$K45/100</f>
        <v>587.31594899864217</v>
      </c>
      <c r="AE47" s="62">
        <f>'Pop-proportion inputs'!$AD$11*'District Population'!$K45/100</f>
        <v>471.86129449011349</v>
      </c>
      <c r="AF47" s="62">
        <f>'Pop-proportion inputs'!$AE$11*'District Population'!$K45/100</f>
        <v>334.29830188420681</v>
      </c>
      <c r="AG47" s="62">
        <f>'Pop-proportion inputs'!$AF$11*'District Population'!$K45/100</f>
        <v>280.40019658798502</v>
      </c>
      <c r="AH47" s="62">
        <f>'Pop-proportion inputs'!$AG$11*'District Population'!$K45/100</f>
        <v>195.36256933107745</v>
      </c>
      <c r="AI47" s="62">
        <f>'Pop-proportion inputs'!$AH$11*'District Population'!$K45/100</f>
        <v>148.03916588734381</v>
      </c>
      <c r="AJ47" s="62">
        <f>'Pop-proportion inputs'!$AI$11*'District Population'!$K45/100</f>
        <v>201.14252700359452</v>
      </c>
      <c r="AK47" s="62">
        <f>'Pop-proportion inputs'!$AJ$11*'District Population'!$K45/100</f>
        <v>1.8062367726615887</v>
      </c>
      <c r="AL47" s="85">
        <f t="shared" si="10"/>
        <v>29297.729594557171</v>
      </c>
    </row>
    <row r="48" spans="1:39" x14ac:dyDescent="0.25">
      <c r="A48" s="75" t="s">
        <v>132</v>
      </c>
      <c r="B48" s="76" t="s">
        <v>137</v>
      </c>
      <c r="C48" s="76">
        <v>605</v>
      </c>
      <c r="D48" s="68">
        <f>'Pop-proportion inputs'!$C$11*'District Population'!$L46/100</f>
        <v>4883.3599038518769</v>
      </c>
      <c r="E48" s="68">
        <f>'Pop-proportion inputs'!$D$11*'District Population'!$L46/100</f>
        <v>4960.9875928645934</v>
      </c>
      <c r="F48" s="68">
        <f>'Pop-proportion inputs'!$E$11*'District Population'!$L46/100</f>
        <v>5260.4587452861097</v>
      </c>
      <c r="G48" s="68">
        <f>'Pop-proportion inputs'!$F$11*'District Population'!$L46/100</f>
        <v>4194.8741473485743</v>
      </c>
      <c r="H48" s="68">
        <f>'Pop-proportion inputs'!$G$11*'District Population'!$L46/100</f>
        <v>3123.3316680872631</v>
      </c>
      <c r="I48" s="68">
        <f>'Pop-proportion inputs'!$H$11*'District Population'!$L46/100</f>
        <v>2463.5839273809934</v>
      </c>
      <c r="J48" s="68">
        <f>'Pop-proportion inputs'!$I$11*'District Population'!$L46/100</f>
        <v>2048.9854799677046</v>
      </c>
      <c r="K48" s="68">
        <f>'Pop-proportion inputs'!$J$11*'District Population'!$L46/100</f>
        <v>1903.1926193388558</v>
      </c>
      <c r="L48" s="68">
        <f>'Pop-proportion inputs'!$K$11*'District Population'!$L46/100</f>
        <v>1567.4484835637661</v>
      </c>
      <c r="M48" s="68">
        <f>'Pop-proportion inputs'!$L$11*'District Population'!$L46/100</f>
        <v>1476.6784092780165</v>
      </c>
      <c r="N48" s="68">
        <f>'Pop-proportion inputs'!$M$11*'District Population'!$L46/100</f>
        <v>1084.1591691234232</v>
      </c>
      <c r="O48" s="68">
        <f>'Pop-proportion inputs'!$N$11*'District Population'!$L46/100</f>
        <v>820.6105364481964</v>
      </c>
      <c r="P48" s="68">
        <f>'Pop-proportion inputs'!$O$11*'District Population'!$L46/100</f>
        <v>637.66853344757351</v>
      </c>
      <c r="Q48" s="68">
        <f>'Pop-proportion inputs'!$P$11*'District Population'!$L46/100</f>
        <v>488.37103674591572</v>
      </c>
      <c r="R48" s="68">
        <f>'Pop-proportion inputs'!$Q$11*'District Population'!$L46/100</f>
        <v>340.47539447338153</v>
      </c>
      <c r="S48" s="68">
        <f>'Pop-proportion inputs'!$R$11*'District Population'!$L46/100</f>
        <v>424.41142841715379</v>
      </c>
      <c r="T48" s="68">
        <f>'Pop-proportion inputs'!$S$11*'District Population'!$L46/100</f>
        <v>0.35046360728088671</v>
      </c>
      <c r="U48" s="62">
        <f>'Pop-proportion inputs'!$T$11*'District Population'!$K46/100</f>
        <v>4872.563529255086</v>
      </c>
      <c r="V48" s="62">
        <f>'Pop-proportion inputs'!$U$11*'District Population'!$K46/100</f>
        <v>4865.9122822505706</v>
      </c>
      <c r="W48" s="62">
        <f>'Pop-proportion inputs'!$V$11*'District Population'!$K46/100</f>
        <v>4919.8223895503252</v>
      </c>
      <c r="X48" s="62">
        <f>'Pop-proportion inputs'!$W$11*'District Population'!$K46/100</f>
        <v>4188.0101862377478</v>
      </c>
      <c r="Y48" s="62">
        <f>'Pop-proportion inputs'!$X$11*'District Population'!$K46/100</f>
        <v>3149.0153910061154</v>
      </c>
      <c r="Z48" s="62">
        <f>'Pop-proportion inputs'!$Y$11*'District Population'!$K46/100</f>
        <v>2581.3839690155187</v>
      </c>
      <c r="AA48" s="62">
        <f>'Pop-proportion inputs'!$Z$11*'District Population'!$K46/100</f>
        <v>2090.2418875768458</v>
      </c>
      <c r="AB48" s="62">
        <f>'Pop-proportion inputs'!$AA$11*'District Population'!$K46/100</f>
        <v>1959.317341277442</v>
      </c>
      <c r="AC48" s="62">
        <f>'Pop-proportion inputs'!$AB$11*'District Population'!$K46/100</f>
        <v>1601.7252983767976</v>
      </c>
      <c r="AD48" s="62">
        <f>'Pop-proportion inputs'!$AC$11*'District Population'!$K46/100</f>
        <v>1422.8417605185211</v>
      </c>
      <c r="AE48" s="62">
        <f>'Pop-proportion inputs'!$AD$11*'District Population'!$K46/100</f>
        <v>1143.1393206970674</v>
      </c>
      <c r="AF48" s="62">
        <f>'Pop-proportion inputs'!$AE$11*'District Population'!$K46/100</f>
        <v>809.87683920767586</v>
      </c>
      <c r="AG48" s="62">
        <f>'Pop-proportion inputs'!$AF$11*'District Population'!$K46/100</f>
        <v>679.30235854008856</v>
      </c>
      <c r="AH48" s="62">
        <f>'Pop-proportion inputs'!$AG$11*'District Population'!$K46/100</f>
        <v>473.28873421602674</v>
      </c>
      <c r="AI48" s="62">
        <f>'Pop-proportion inputs'!$AH$11*'District Population'!$K46/100</f>
        <v>358.64223979609415</v>
      </c>
      <c r="AJ48" s="62">
        <f>'Pop-proportion inputs'!$AI$11*'District Population'!$K46/100</f>
        <v>487.2913594886902</v>
      </c>
      <c r="AK48" s="62">
        <f>'Pop-proportion inputs'!$AJ$11*'District Population'!$K46/100</f>
        <v>4.3758203977073471</v>
      </c>
      <c r="AL48" s="85">
        <f t="shared" si="10"/>
        <v>71285.698246639018</v>
      </c>
    </row>
    <row r="49" spans="1:39" x14ac:dyDescent="0.25">
      <c r="A49" s="75" t="s">
        <v>132</v>
      </c>
      <c r="B49" s="76" t="s">
        <v>138</v>
      </c>
      <c r="C49" s="76">
        <v>606</v>
      </c>
      <c r="D49" s="68">
        <f>'Pop-proportion inputs'!$C$11*'District Population'!$L47/100</f>
        <v>2324.9480309125051</v>
      </c>
      <c r="E49" s="68">
        <f>'Pop-proportion inputs'!$D$11*'District Population'!$L47/100</f>
        <v>2361.9062617756545</v>
      </c>
      <c r="F49" s="68">
        <f>'Pop-proportion inputs'!$E$11*'District Population'!$L47/100</f>
        <v>2504.4832742928593</v>
      </c>
      <c r="G49" s="68">
        <f>'Pop-proportion inputs'!$F$11*'District Population'!$L47/100</f>
        <v>1997.1627282910313</v>
      </c>
      <c r="H49" s="68">
        <f>'Pop-proportion inputs'!$G$11*'District Population'!$L47/100</f>
        <v>1487.005658927246</v>
      </c>
      <c r="I49" s="68">
        <f>'Pop-proportion inputs'!$H$11*'District Population'!$L47/100</f>
        <v>1172.9024101693308</v>
      </c>
      <c r="J49" s="68">
        <f>'Pop-proportion inputs'!$I$11*'District Population'!$L47/100</f>
        <v>975.51375504018665</v>
      </c>
      <c r="K49" s="68">
        <f>'Pop-proportion inputs'!$J$11*'District Population'!$L47/100</f>
        <v>906.10235982993822</v>
      </c>
      <c r="L49" s="68">
        <f>'Pop-proportion inputs'!$K$11*'District Population'!$L47/100</f>
        <v>746.25592566787554</v>
      </c>
      <c r="M49" s="68">
        <f>'Pop-proportion inputs'!$L$11*'District Population'!$L47/100</f>
        <v>703.04065797687963</v>
      </c>
      <c r="N49" s="68">
        <f>'Pop-proportion inputs'!$M$11*'District Population'!$L47/100</f>
        <v>516.1638247185183</v>
      </c>
      <c r="O49" s="68">
        <f>'Pop-proportion inputs'!$N$11*'District Population'!$L47/100</f>
        <v>390.68937953076153</v>
      </c>
      <c r="P49" s="68">
        <f>'Pop-proportion inputs'!$O$11*'District Population'!$L47/100</f>
        <v>303.59142688713246</v>
      </c>
      <c r="Q49" s="68">
        <f>'Pop-proportion inputs'!$P$11*'District Population'!$L47/100</f>
        <v>232.51148852279144</v>
      </c>
      <c r="R49" s="68">
        <f>'Pop-proportion inputs'!$Q$11*'District Population'!$L47/100</f>
        <v>162.09896742008746</v>
      </c>
      <c r="S49" s="68">
        <f>'Pop-proportion inputs'!$R$11*'District Population'!$L47/100</f>
        <v>202.0605759606031</v>
      </c>
      <c r="T49" s="68">
        <f>'Pop-proportion inputs'!$S$11*'District Population'!$L47/100</f>
        <v>0.16685431540925111</v>
      </c>
      <c r="U49" s="62">
        <f>'Pop-proportion inputs'!$T$11*'District Population'!$K47/100</f>
        <v>2295.0654571261625</v>
      </c>
      <c r="V49" s="62">
        <f>'Pop-proportion inputs'!$U$11*'District Population'!$K47/100</f>
        <v>2291.9325996158959</v>
      </c>
      <c r="W49" s="62">
        <f>'Pop-proportion inputs'!$V$11*'District Population'!$K47/100</f>
        <v>2317.3252341727916</v>
      </c>
      <c r="X49" s="62">
        <f>'Pop-proportion inputs'!$W$11*'District Population'!$K47/100</f>
        <v>1972.6284644248037</v>
      </c>
      <c r="Y49" s="62">
        <f>'Pop-proportion inputs'!$X$11*'District Population'!$K47/100</f>
        <v>1483.243143873726</v>
      </c>
      <c r="Z49" s="62">
        <f>'Pop-proportion inputs'!$Y$11*'District Population'!$K47/100</f>
        <v>1215.8784884581019</v>
      </c>
      <c r="AA49" s="62">
        <f>'Pop-proportion inputs'!$Z$11*'District Population'!$K47/100</f>
        <v>984.54169441054069</v>
      </c>
      <c r="AB49" s="62">
        <f>'Pop-proportion inputs'!$AA$11*'District Population'!$K47/100</f>
        <v>922.8738676295086</v>
      </c>
      <c r="AC49" s="62">
        <f>'Pop-proportion inputs'!$AB$11*'District Population'!$K47/100</f>
        <v>754.44155464334767</v>
      </c>
      <c r="AD49" s="62">
        <f>'Pop-proportion inputs'!$AC$11*'District Population'!$K47/100</f>
        <v>670.18417634092157</v>
      </c>
      <c r="AE49" s="62">
        <f>'Pop-proportion inputs'!$AD$11*'District Population'!$K47/100</f>
        <v>538.43927367235312</v>
      </c>
      <c r="AF49" s="62">
        <f>'Pop-proportion inputs'!$AE$11*'District Population'!$K47/100</f>
        <v>381.46662368427155</v>
      </c>
      <c r="AG49" s="62">
        <f>'Pop-proportion inputs'!$AF$11*'District Population'!$K47/100</f>
        <v>319.96368414062198</v>
      </c>
      <c r="AH49" s="62">
        <f>'Pop-proportion inputs'!$AG$11*'District Population'!$K47/100</f>
        <v>222.92754494105694</v>
      </c>
      <c r="AI49" s="62">
        <f>'Pop-proportion inputs'!$AH$11*'District Population'!$K47/100</f>
        <v>168.9269746983083</v>
      </c>
      <c r="AJ49" s="62">
        <f>'Pop-proportion inputs'!$AI$11*'District Population'!$K47/100</f>
        <v>229.52303443635446</v>
      </c>
      <c r="AK49" s="62">
        <f>'Pop-proportion inputs'!$AJ$11*'District Population'!$K47/100</f>
        <v>2.061090467280482</v>
      </c>
      <c r="AL49" s="85">
        <f t="shared" si="10"/>
        <v>33758.026486974864</v>
      </c>
    </row>
    <row r="50" spans="1:39" x14ac:dyDescent="0.25">
      <c r="A50" s="75" t="s">
        <v>132</v>
      </c>
      <c r="B50" s="76" t="s">
        <v>139</v>
      </c>
      <c r="C50" s="76">
        <v>607</v>
      </c>
      <c r="D50" s="68">
        <f>'Pop-proportion inputs'!$C$11*'District Population'!$L48/100</f>
        <v>1696.1163031543165</v>
      </c>
      <c r="E50" s="68">
        <f>'Pop-proportion inputs'!$D$11*'District Population'!$L48/100</f>
        <v>1723.0783930889143</v>
      </c>
      <c r="F50" s="68">
        <f>'Pop-proportion inputs'!$E$11*'District Population'!$L48/100</f>
        <v>1827.0924149810744</v>
      </c>
      <c r="G50" s="68">
        <f>'Pop-proportion inputs'!$F$11*'District Population'!$L48/100</f>
        <v>1456.9875190616904</v>
      </c>
      <c r="H50" s="68">
        <f>'Pop-proportion inputs'!$G$11*'District Population'!$L48/100</f>
        <v>1084.8132979554521</v>
      </c>
      <c r="I50" s="68">
        <f>'Pop-proportion inputs'!$H$11*'District Population'!$L48/100</f>
        <v>855.66596476412144</v>
      </c>
      <c r="J50" s="68">
        <f>'Pop-proportion inputs'!$I$11*'District Population'!$L48/100</f>
        <v>711.6652767612826</v>
      </c>
      <c r="K50" s="68">
        <f>'Pop-proportion inputs'!$J$11*'District Population'!$L48/100</f>
        <v>661.02767218885583</v>
      </c>
      <c r="L50" s="68">
        <f>'Pop-proportion inputs'!$K$11*'District Population'!$L48/100</f>
        <v>544.41511165908423</v>
      </c>
      <c r="M50" s="68">
        <f>'Pop-proportion inputs'!$L$11*'District Population'!$L48/100</f>
        <v>512.88833381230893</v>
      </c>
      <c r="N50" s="68">
        <f>'Pop-proportion inputs'!$M$11*'District Population'!$L48/100</f>
        <v>376.55632150192901</v>
      </c>
      <c r="O50" s="68">
        <f>'Pop-proportion inputs'!$N$11*'District Population'!$L48/100</f>
        <v>285.01911323638814</v>
      </c>
      <c r="P50" s="68">
        <f>'Pop-proportion inputs'!$O$11*'District Population'!$L48/100</f>
        <v>221.47865749887177</v>
      </c>
      <c r="Q50" s="68">
        <f>'Pop-proportion inputs'!$P$11*'District Population'!$L48/100</f>
        <v>169.62380281653077</v>
      </c>
      <c r="R50" s="68">
        <f>'Pop-proportion inputs'!$Q$11*'District Population'!$L48/100</f>
        <v>118.25584817815549</v>
      </c>
      <c r="S50" s="68">
        <f>'Pop-proportion inputs'!$R$11*'District Population'!$L48/100</f>
        <v>147.40898831059832</v>
      </c>
      <c r="T50" s="68">
        <f>'Pop-proportion inputs'!$S$11*'District Population'!$L48/100</f>
        <v>0.12172501099141067</v>
      </c>
      <c r="U50" s="62">
        <f>'Pop-proportion inputs'!$T$11*'District Population'!$K48/100</f>
        <v>1684.2298121255094</v>
      </c>
      <c r="V50" s="62">
        <f>'Pop-proportion inputs'!$U$11*'District Population'!$K48/100</f>
        <v>1681.9307700657071</v>
      </c>
      <c r="W50" s="62">
        <f>'Pop-proportion inputs'!$V$11*'District Population'!$K48/100</f>
        <v>1700.5651109714713</v>
      </c>
      <c r="X50" s="62">
        <f>'Pop-proportion inputs'!$W$11*'District Population'!$K48/100</f>
        <v>1447.609983286409</v>
      </c>
      <c r="Y50" s="62">
        <f>'Pop-proportion inputs'!$X$11*'District Population'!$K48/100</f>
        <v>1088.475413102595</v>
      </c>
      <c r="Z50" s="62">
        <f>'Pop-proportion inputs'!$Y$11*'District Population'!$K48/100</f>
        <v>892.27032363054138</v>
      </c>
      <c r="AA50" s="62">
        <f>'Pop-proportion inputs'!$Z$11*'District Population'!$K48/100</f>
        <v>722.50421784621142</v>
      </c>
      <c r="AB50" s="62">
        <f>'Pop-proportion inputs'!$AA$11*'District Population'!$K48/100</f>
        <v>677.24938993221326</v>
      </c>
      <c r="AC50" s="62">
        <f>'Pop-proportion inputs'!$AB$11*'District Population'!$K48/100</f>
        <v>553.64562866443475</v>
      </c>
      <c r="AD50" s="62">
        <f>'Pop-proportion inputs'!$AC$11*'District Population'!$K48/100</f>
        <v>491.81349747712716</v>
      </c>
      <c r="AE50" s="62">
        <f>'Pop-proportion inputs'!$AD$11*'District Population'!$K48/100</f>
        <v>395.13272875176744</v>
      </c>
      <c r="AF50" s="62">
        <f>'Pop-proportion inputs'!$AE$11*'District Population'!$K48/100</f>
        <v>279.93862133431753</v>
      </c>
      <c r="AG50" s="62">
        <f>'Pop-proportion inputs'!$AF$11*'District Population'!$K48/100</f>
        <v>234.80479563399317</v>
      </c>
      <c r="AH50" s="62">
        <f>'Pop-proportion inputs'!$AG$11*'District Population'!$K48/100</f>
        <v>163.59499288696665</v>
      </c>
      <c r="AI50" s="62">
        <f>'Pop-proportion inputs'!$AH$11*'District Population'!$K48/100</f>
        <v>123.96676790879978</v>
      </c>
      <c r="AJ50" s="62">
        <f>'Pop-proportion inputs'!$AI$11*'District Population'!$K48/100</f>
        <v>168.4350814339183</v>
      </c>
      <c r="AK50" s="62">
        <f>'Pop-proportion inputs'!$AJ$11*'District Population'!$K48/100</f>
        <v>1.5125276709223985</v>
      </c>
      <c r="AL50" s="85">
        <f t="shared" si="10"/>
        <v>24699.894406703475</v>
      </c>
    </row>
    <row r="51" spans="1:39" x14ac:dyDescent="0.25">
      <c r="A51" s="75" t="s">
        <v>132</v>
      </c>
      <c r="B51" s="76" t="s">
        <v>140</v>
      </c>
      <c r="C51" s="76">
        <v>608</v>
      </c>
      <c r="D51" s="68">
        <f>'Pop-proportion inputs'!$C$11*'District Population'!$L49/100</f>
        <v>2528.1480415655183</v>
      </c>
      <c r="E51" s="68">
        <f>'Pop-proportion inputs'!$D$11*'District Population'!$L49/100</f>
        <v>2568.3364146964759</v>
      </c>
      <c r="F51" s="68">
        <f>'Pop-proportion inputs'!$E$11*'District Population'!$L49/100</f>
        <v>2723.3746306802373</v>
      </c>
      <c r="G51" s="68">
        <f>'Pop-proportion inputs'!$F$11*'District Population'!$L49/100</f>
        <v>2171.7143665507729</v>
      </c>
      <c r="H51" s="68">
        <f>'Pop-proportion inputs'!$G$11*'District Population'!$L49/100</f>
        <v>1616.9696674631764</v>
      </c>
      <c r="I51" s="68">
        <f>'Pop-proportion inputs'!$H$11*'District Population'!$L49/100</f>
        <v>1275.4138551876567</v>
      </c>
      <c r="J51" s="68">
        <f>'Pop-proportion inputs'!$I$11*'District Population'!$L49/100</f>
        <v>1060.7734695717527</v>
      </c>
      <c r="K51" s="68">
        <f>'Pop-proportion inputs'!$J$11*'District Population'!$L49/100</f>
        <v>985.29553177275341</v>
      </c>
      <c r="L51" s="68">
        <f>'Pop-proportion inputs'!$K$11*'District Population'!$L49/100</f>
        <v>811.47855001448102</v>
      </c>
      <c r="M51" s="68">
        <f>'Pop-proportion inputs'!$L$11*'District Population'!$L49/100</f>
        <v>764.48627624058497</v>
      </c>
      <c r="N51" s="68">
        <f>'Pop-proportion inputs'!$M$11*'District Population'!$L49/100</f>
        <v>561.27644370481767</v>
      </c>
      <c r="O51" s="68">
        <f>'Pop-proportion inputs'!$N$11*'District Population'!$L49/100</f>
        <v>424.83555614508828</v>
      </c>
      <c r="P51" s="68">
        <f>'Pop-proportion inputs'!$O$11*'District Population'!$L49/100</f>
        <v>330.12525919538251</v>
      </c>
      <c r="Q51" s="68">
        <f>'Pop-proportion inputs'!$P$11*'District Population'!$L49/100</f>
        <v>252.83294789159962</v>
      </c>
      <c r="R51" s="68">
        <f>'Pop-proportion inputs'!$Q$11*'District Population'!$L49/100</f>
        <v>176.26638598973022</v>
      </c>
      <c r="S51" s="68">
        <f>'Pop-proportion inputs'!$R$11*'District Population'!$L49/100</f>
        <v>219.72063142929827</v>
      </c>
      <c r="T51" s="68">
        <f>'Pop-proportion inputs'!$S$11*'District Population'!$L49/100</f>
        <v>0.18143735047836354</v>
      </c>
      <c r="U51" s="62">
        <f>'Pop-proportion inputs'!$T$11*'District Population'!$K49/100</f>
        <v>2439.4365970291697</v>
      </c>
      <c r="V51" s="62">
        <f>'Pop-proportion inputs'!$U$11*'District Population'!$K49/100</f>
        <v>2436.1066670526225</v>
      </c>
      <c r="W51" s="62">
        <f>'Pop-proportion inputs'!$V$11*'District Population'!$K49/100</f>
        <v>2463.0966258098965</v>
      </c>
      <c r="X51" s="62">
        <f>'Pop-proportion inputs'!$W$11*'District Population'!$K49/100</f>
        <v>2096.716698653529</v>
      </c>
      <c r="Y51" s="62">
        <f>'Pop-proportion inputs'!$X$11*'District Population'!$K49/100</f>
        <v>1576.5465844224364</v>
      </c>
      <c r="Z51" s="62">
        <f>'Pop-proportion inputs'!$Y$11*'District Population'!$K49/100</f>
        <v>1292.363349845039</v>
      </c>
      <c r="AA51" s="62">
        <f>'Pop-proportion inputs'!$Z$11*'District Population'!$K49/100</f>
        <v>1046.4743099979289</v>
      </c>
      <c r="AB51" s="62">
        <f>'Pop-proportion inputs'!$AA$11*'District Population'!$K49/100</f>
        <v>980.92726730169272</v>
      </c>
      <c r="AC51" s="62">
        <f>'Pop-proportion inputs'!$AB$11*'District Population'!$K49/100</f>
        <v>801.89971619419248</v>
      </c>
      <c r="AD51" s="62">
        <f>'Pop-proportion inputs'!$AC$11*'District Population'!$K49/100</f>
        <v>712.34212577232984</v>
      </c>
      <c r="AE51" s="62">
        <f>'Pop-proportion inputs'!$AD$11*'District Population'!$K49/100</f>
        <v>572.30980728491659</v>
      </c>
      <c r="AF51" s="62">
        <f>'Pop-proportion inputs'!$AE$11*'District Population'!$K49/100</f>
        <v>405.46278951267931</v>
      </c>
      <c r="AG51" s="62">
        <f>'Pop-proportion inputs'!$AF$11*'District Population'!$K49/100</f>
        <v>340.09100628889314</v>
      </c>
      <c r="AH51" s="62">
        <f>'Pop-proportion inputs'!$AG$11*'District Population'!$K49/100</f>
        <v>236.9508067521688</v>
      </c>
      <c r="AI51" s="62">
        <f>'Pop-proportion inputs'!$AH$11*'District Population'!$K49/100</f>
        <v>179.55332952484977</v>
      </c>
      <c r="AJ51" s="62">
        <f>'Pop-proportion inputs'!$AI$11*'District Population'!$K49/100</f>
        <v>243.96118565016192</v>
      </c>
      <c r="AK51" s="62">
        <f>'Pop-proportion inputs'!$AJ$11*'District Population'!$K49/100</f>
        <v>2.1907434056228623</v>
      </c>
      <c r="AL51" s="85">
        <f t="shared" si="10"/>
        <v>36297.659075947937</v>
      </c>
    </row>
    <row r="52" spans="1:39" x14ac:dyDescent="0.25">
      <c r="A52" s="75" t="s">
        <v>132</v>
      </c>
      <c r="B52" s="76" t="s">
        <v>141</v>
      </c>
      <c r="C52" s="76">
        <v>609</v>
      </c>
      <c r="D52" s="68">
        <f>'Pop-proportion inputs'!$C$11*'District Population'!$L50/100</f>
        <v>2280.6704057005131</v>
      </c>
      <c r="E52" s="68">
        <f>'Pop-proportion inputs'!$D$11*'District Population'!$L50/100</f>
        <v>2316.9247831127896</v>
      </c>
      <c r="F52" s="68">
        <f>'Pop-proportion inputs'!$E$11*'District Population'!$L50/100</f>
        <v>2456.7864783669224</v>
      </c>
      <c r="G52" s="68">
        <f>'Pop-proportion inputs'!$F$11*'District Population'!$L50/100</f>
        <v>1959.1276317663476</v>
      </c>
      <c r="H52" s="68">
        <f>'Pop-proportion inputs'!$G$11*'District Population'!$L50/100</f>
        <v>1458.6862821589614</v>
      </c>
      <c r="I52" s="68">
        <f>'Pop-proportion inputs'!$H$11*'District Population'!$L50/100</f>
        <v>1150.5649933164743</v>
      </c>
      <c r="J52" s="68">
        <f>'Pop-proportion inputs'!$I$11*'District Population'!$L50/100</f>
        <v>956.93551937189955</v>
      </c>
      <c r="K52" s="68">
        <f>'Pop-proportion inputs'!$J$11*'District Population'!$L50/100</f>
        <v>888.84603402875234</v>
      </c>
      <c r="L52" s="68">
        <f>'Pop-proportion inputs'!$K$11*'District Population'!$L50/100</f>
        <v>732.04380576256222</v>
      </c>
      <c r="M52" s="68">
        <f>'Pop-proportion inputs'!$L$11*'District Population'!$L50/100</f>
        <v>689.65155407055488</v>
      </c>
      <c r="N52" s="68">
        <f>'Pop-proportion inputs'!$M$11*'District Population'!$L50/100</f>
        <v>506.33370891592762</v>
      </c>
      <c r="O52" s="68">
        <f>'Pop-proportion inputs'!$N$11*'District Population'!$L50/100</f>
        <v>383.2488700263923</v>
      </c>
      <c r="P52" s="68">
        <f>'Pop-proportion inputs'!$O$11*'District Population'!$L50/100</f>
        <v>297.80966005253936</v>
      </c>
      <c r="Q52" s="68">
        <f>'Pop-proportion inputs'!$P$11*'District Population'!$L50/100</f>
        <v>228.08340823479722</v>
      </c>
      <c r="R52" s="68">
        <f>'Pop-proportion inputs'!$Q$11*'District Population'!$L50/100</f>
        <v>159.01186300689307</v>
      </c>
      <c r="S52" s="68">
        <f>'Pop-proportion inputs'!$R$11*'District Population'!$L50/100</f>
        <v>198.21242007344054</v>
      </c>
      <c r="T52" s="68">
        <f>'Pop-proportion inputs'!$S$11*'District Population'!$L50/100</f>
        <v>0.16367664745948848</v>
      </c>
      <c r="U52" s="62">
        <f>'Pop-proportion inputs'!$T$11*'District Population'!$K50/100</f>
        <v>2272.3807098573238</v>
      </c>
      <c r="V52" s="62">
        <f>'Pop-proportion inputs'!$U$11*'District Population'!$K50/100</f>
        <v>2269.2788179478985</v>
      </c>
      <c r="W52" s="62">
        <f>'Pop-proportion inputs'!$V$11*'District Population'!$K50/100</f>
        <v>2294.4204681611345</v>
      </c>
      <c r="X52" s="62">
        <f>'Pop-proportion inputs'!$W$11*'District Population'!$K50/100</f>
        <v>1953.1307293899051</v>
      </c>
      <c r="Y52" s="62">
        <f>'Pop-proportion inputs'!$X$11*'District Population'!$K50/100</f>
        <v>1468.5825616439079</v>
      </c>
      <c r="Z52" s="62">
        <f>'Pop-proportion inputs'!$Y$11*'District Population'!$K50/100</f>
        <v>1203.860575794806</v>
      </c>
      <c r="AA52" s="62">
        <f>'Pop-proportion inputs'!$Z$11*'District Population'!$K50/100</f>
        <v>974.81034690409376</v>
      </c>
      <c r="AB52" s="62">
        <f>'Pop-proportion inputs'!$AA$11*'District Population'!$K50/100</f>
        <v>913.75205352909268</v>
      </c>
      <c r="AC52" s="62">
        <f>'Pop-proportion inputs'!$AB$11*'District Population'!$K50/100</f>
        <v>746.9845490302597</v>
      </c>
      <c r="AD52" s="62">
        <f>'Pop-proportion inputs'!$AC$11*'District Population'!$K50/100</f>
        <v>663.55998241361385</v>
      </c>
      <c r="AE52" s="62">
        <f>'Pop-proportion inputs'!$AD$11*'District Population'!$K50/100</f>
        <v>533.11726474883903</v>
      </c>
      <c r="AF52" s="62">
        <f>'Pop-proportion inputs'!$AE$11*'District Population'!$K50/100</f>
        <v>377.69615433974548</v>
      </c>
      <c r="AG52" s="62">
        <f>'Pop-proportion inputs'!$AF$11*'District Population'!$K50/100</f>
        <v>316.80111843366166</v>
      </c>
      <c r="AH52" s="62">
        <f>'Pop-proportion inputs'!$AG$11*'District Population'!$K50/100</f>
        <v>220.72409797593949</v>
      </c>
      <c r="AI52" s="62">
        <f>'Pop-proportion inputs'!$AH$11*'District Population'!$K50/100</f>
        <v>167.25727690558429</v>
      </c>
      <c r="AJ52" s="62">
        <f>'Pop-proportion inputs'!$AI$11*'District Population'!$K50/100</f>
        <v>227.25439673262409</v>
      </c>
      <c r="AK52" s="62">
        <f>'Pop-proportion inputs'!$AJ$11*'District Population'!$K50/100</f>
        <v>2.0407183614639375</v>
      </c>
      <c r="AL52" s="85">
        <f t="shared" si="10"/>
        <v>33268.752916783124</v>
      </c>
    </row>
    <row r="53" spans="1:39" x14ac:dyDescent="0.25">
      <c r="A53" s="75" t="s">
        <v>132</v>
      </c>
      <c r="B53" s="76" t="s">
        <v>142</v>
      </c>
      <c r="C53" s="76">
        <v>610</v>
      </c>
      <c r="D53" s="68">
        <f>'Pop-proportion inputs'!$C$11*'District Population'!$L51/100</f>
        <v>2235.0510342699758</v>
      </c>
      <c r="E53" s="68">
        <f>'Pop-proportion inputs'!$D$11*'District Population'!$L51/100</f>
        <v>2270.5802293389293</v>
      </c>
      <c r="F53" s="68">
        <f>'Pop-proportion inputs'!$E$11*'District Population'!$L51/100</f>
        <v>2407.6443249886847</v>
      </c>
      <c r="G53" s="68">
        <f>'Pop-proportion inputs'!$F$11*'District Population'!$L51/100</f>
        <v>1919.9399565590982</v>
      </c>
      <c r="H53" s="68">
        <f>'Pop-proportion inputs'!$G$11*'District Population'!$L51/100</f>
        <v>1429.5087424583048</v>
      </c>
      <c r="I53" s="68">
        <f>'Pop-proportion inputs'!$H$11*'District Population'!$L51/100</f>
        <v>1127.5506850438346</v>
      </c>
      <c r="J53" s="68">
        <f>'Pop-proportion inputs'!$I$11*'District Population'!$L51/100</f>
        <v>937.79430686517958</v>
      </c>
      <c r="K53" s="68">
        <f>'Pop-proportion inputs'!$J$11*'District Population'!$L51/100</f>
        <v>871.06678926389418</v>
      </c>
      <c r="L53" s="68">
        <f>'Pop-proportion inputs'!$K$11*'District Population'!$L51/100</f>
        <v>717.40101555708816</v>
      </c>
      <c r="M53" s="68">
        <f>'Pop-proportion inputs'!$L$11*'District Population'!$L51/100</f>
        <v>675.85671974282639</v>
      </c>
      <c r="N53" s="68">
        <f>'Pop-proportion inputs'!$M$11*'District Population'!$L51/100</f>
        <v>496.20571081628884</v>
      </c>
      <c r="O53" s="68">
        <f>'Pop-proportion inputs'!$N$11*'District Population'!$L51/100</f>
        <v>375.58289053704226</v>
      </c>
      <c r="P53" s="68">
        <f>'Pop-proportion inputs'!$O$11*'District Population'!$L51/100</f>
        <v>291.85268816235259</v>
      </c>
      <c r="Q53" s="68">
        <f>'Pop-proportion inputs'!$P$11*'District Population'!$L51/100</f>
        <v>223.52114369565169</v>
      </c>
      <c r="R53" s="68">
        <f>'Pop-proportion inputs'!$Q$11*'District Population'!$L51/100</f>
        <v>155.83120997511708</v>
      </c>
      <c r="S53" s="68">
        <f>'Pop-proportion inputs'!$R$11*'District Population'!$L51/100</f>
        <v>194.24765340181858</v>
      </c>
      <c r="T53" s="68">
        <f>'Pop-proportion inputs'!$S$11*'District Population'!$L51/100</f>
        <v>0.16040268654155126</v>
      </c>
      <c r="U53" s="62">
        <f>'Pop-proportion inputs'!$T$11*'District Population'!$K51/100</f>
        <v>2190.0546071863059</v>
      </c>
      <c r="V53" s="62">
        <f>'Pop-proportion inputs'!$U$11*'District Population'!$K51/100</f>
        <v>2187.0650937488072</v>
      </c>
      <c r="W53" s="62">
        <f>'Pop-proportion inputs'!$V$11*'District Population'!$K51/100</f>
        <v>2211.2958868737942</v>
      </c>
      <c r="X53" s="62">
        <f>'Pop-proportion inputs'!$W$11*'District Population'!$K51/100</f>
        <v>1882.3707373427233</v>
      </c>
      <c r="Y53" s="62">
        <f>'Pop-proportion inputs'!$X$11*'District Population'!$K51/100</f>
        <v>1415.377269842978</v>
      </c>
      <c r="Z53" s="62">
        <f>'Pop-proportion inputs'!$Y$11*'District Population'!$K51/100</f>
        <v>1160.2458993743674</v>
      </c>
      <c r="AA53" s="62">
        <f>'Pop-proportion inputs'!$Z$11*'District Population'!$K51/100</f>
        <v>939.49393343698773</v>
      </c>
      <c r="AB53" s="62">
        <f>'Pop-proportion inputs'!$AA$11*'District Population'!$K51/100</f>
        <v>880.64772156201968</v>
      </c>
      <c r="AC53" s="62">
        <f>'Pop-proportion inputs'!$AB$11*'District Population'!$K51/100</f>
        <v>719.92203859335746</v>
      </c>
      <c r="AD53" s="62">
        <f>'Pop-proportion inputs'!$AC$11*'District Population'!$K51/100</f>
        <v>639.51986140590122</v>
      </c>
      <c r="AE53" s="62">
        <f>'Pop-proportion inputs'!$AD$11*'District Population'!$K51/100</f>
        <v>513.80295421846984</v>
      </c>
      <c r="AF53" s="62">
        <f>'Pop-proportion inputs'!$AE$11*'District Population'!$K51/100</f>
        <v>364.01259671855144</v>
      </c>
      <c r="AG53" s="62">
        <f>'Pop-proportion inputs'!$AF$11*'District Population'!$K51/100</f>
        <v>305.32372765608346</v>
      </c>
      <c r="AH53" s="62">
        <f>'Pop-proportion inputs'!$AG$11*'District Population'!$K51/100</f>
        <v>212.72748249988399</v>
      </c>
      <c r="AI53" s="62">
        <f>'Pop-proportion inputs'!$AH$11*'District Population'!$K51/100</f>
        <v>161.19771140616206</v>
      </c>
      <c r="AJ53" s="62">
        <f>'Pop-proportion inputs'!$AI$11*'District Population'!$K51/100</f>
        <v>219.02119499988055</v>
      </c>
      <c r="AK53" s="62">
        <f>'Pop-proportion inputs'!$AJ$11*'District Population'!$K51/100</f>
        <v>1.9667851562489274</v>
      </c>
      <c r="AL53" s="85">
        <f t="shared" si="10"/>
        <v>32333.841005385148</v>
      </c>
    </row>
    <row r="54" spans="1:39" x14ac:dyDescent="0.25">
      <c r="A54" s="75" t="s">
        <v>132</v>
      </c>
      <c r="B54" s="76" t="s">
        <v>143</v>
      </c>
      <c r="C54" s="76">
        <v>611</v>
      </c>
      <c r="D54" s="68">
        <f>'Pop-proportion inputs'!$C$11*'District Population'!$L52/100</f>
        <v>1657.6529115560209</v>
      </c>
      <c r="E54" s="68">
        <f>'Pop-proportion inputs'!$D$11*'District Population'!$L52/100</f>
        <v>1684.0035732403653</v>
      </c>
      <c r="F54" s="68">
        <f>'Pop-proportion inputs'!$E$11*'District Population'!$L52/100</f>
        <v>1785.6588346817762</v>
      </c>
      <c r="G54" s="68">
        <f>'Pop-proportion inputs'!$F$11*'District Population'!$L52/100</f>
        <v>1423.9469301614604</v>
      </c>
      <c r="H54" s="68">
        <f>'Pop-proportion inputs'!$G$11*'District Population'!$L52/100</f>
        <v>1060.2126272274477</v>
      </c>
      <c r="I54" s="68">
        <f>'Pop-proportion inputs'!$H$11*'District Population'!$L52/100</f>
        <v>836.26174406366056</v>
      </c>
      <c r="J54" s="68">
        <f>'Pop-proportion inputs'!$I$11*'District Population'!$L52/100</f>
        <v>695.52660739287171</v>
      </c>
      <c r="K54" s="68">
        <f>'Pop-proportion inputs'!$J$11*'District Population'!$L52/100</f>
        <v>646.0373285635834</v>
      </c>
      <c r="L54" s="68">
        <f>'Pop-proportion inputs'!$K$11*'District Population'!$L52/100</f>
        <v>532.06922972113546</v>
      </c>
      <c r="M54" s="68">
        <f>'Pop-proportion inputs'!$L$11*'District Population'!$L52/100</f>
        <v>501.25739506540071</v>
      </c>
      <c r="N54" s="68">
        <f>'Pop-proportion inputs'!$M$11*'District Population'!$L52/100</f>
        <v>368.0170289865473</v>
      </c>
      <c r="O54" s="68">
        <f>'Pop-proportion inputs'!$N$11*'District Population'!$L52/100</f>
        <v>278.55564033360281</v>
      </c>
      <c r="P54" s="68">
        <f>'Pop-proportion inputs'!$O$11*'District Population'!$L52/100</f>
        <v>216.45611257185155</v>
      </c>
      <c r="Q54" s="68">
        <f>'Pop-proportion inputs'!$P$11*'District Population'!$L52/100</f>
        <v>165.77718761685909</v>
      </c>
      <c r="R54" s="68">
        <f>'Pop-proportion inputs'!$Q$11*'District Population'!$L52/100</f>
        <v>115.57412111214828</v>
      </c>
      <c r="S54" s="68">
        <f>'Pop-proportion inputs'!$R$11*'District Population'!$L52/100</f>
        <v>144.06614582276021</v>
      </c>
      <c r="T54" s="68">
        <f>'Pop-proportion inputs'!$S$11*'District Population'!$L52/100</f>
        <v>0.1189646125704048</v>
      </c>
      <c r="U54" s="62">
        <f>'Pop-proportion inputs'!$T$11*'District Population'!$K52/100</f>
        <v>1643.5174511330902</v>
      </c>
      <c r="V54" s="62">
        <f>'Pop-proportion inputs'!$U$11*'District Population'!$K52/100</f>
        <v>1641.2739830986384</v>
      </c>
      <c r="W54" s="62">
        <f>'Pop-proportion inputs'!$V$11*'District Population'!$K52/100</f>
        <v>1659.4578819041919</v>
      </c>
      <c r="X54" s="62">
        <f>'Pop-proportion inputs'!$W$11*'District Population'!$K52/100</f>
        <v>1412.6173594820548</v>
      </c>
      <c r="Y54" s="62">
        <f>'Pop-proportion inputs'!$X$11*'District Population'!$K52/100</f>
        <v>1062.1640370477555</v>
      </c>
      <c r="Z54" s="62">
        <f>'Pop-proportion inputs'!$Y$11*'District Population'!$K52/100</f>
        <v>870.70175189707629</v>
      </c>
      <c r="AA54" s="62">
        <f>'Pop-proportion inputs'!$Z$11*'District Population'!$K52/100</f>
        <v>705.03934914258787</v>
      </c>
      <c r="AB54" s="62">
        <f>'Pop-proportion inputs'!$AA$11*'District Population'!$K52/100</f>
        <v>660.87845204338703</v>
      </c>
      <c r="AC54" s="62">
        <f>'Pop-proportion inputs'!$AB$11*'District Population'!$K52/100</f>
        <v>540.26252587538283</v>
      </c>
      <c r="AD54" s="62">
        <f>'Pop-proportion inputs'!$AC$11*'District Population'!$K52/100</f>
        <v>479.92504347513784</v>
      </c>
      <c r="AE54" s="62">
        <f>'Pop-proportion inputs'!$AD$11*'District Population'!$K52/100</f>
        <v>385.58130876320894</v>
      </c>
      <c r="AF54" s="62">
        <f>'Pop-proportion inputs'!$AE$11*'District Population'!$K52/100</f>
        <v>273.17175251069784</v>
      </c>
      <c r="AG54" s="62">
        <f>'Pop-proportion inputs'!$AF$11*'District Population'!$K52/100</f>
        <v>229.12893267646822</v>
      </c>
      <c r="AH54" s="62">
        <f>'Pop-proportion inputs'!$AG$11*'District Population'!$K52/100</f>
        <v>159.64046224096111</v>
      </c>
      <c r="AI54" s="62">
        <f>'Pop-proportion inputs'!$AH$11*'District Population'!$K52/100</f>
        <v>120.97015796291764</v>
      </c>
      <c r="AJ54" s="62">
        <f>'Pop-proportion inputs'!$AI$11*'District Population'!$K52/100</f>
        <v>164.36355283980612</v>
      </c>
      <c r="AK54" s="62">
        <f>'Pop-proportion inputs'!$AJ$11*'District Population'!$K52/100</f>
        <v>1.4759658121390631</v>
      </c>
      <c r="AL54" s="85">
        <f t="shared" si="10"/>
        <v>24121.362350635562</v>
      </c>
    </row>
    <row r="55" spans="1:39" x14ac:dyDescent="0.25">
      <c r="A55" s="75" t="s">
        <v>132</v>
      </c>
      <c r="B55" s="76" t="s">
        <v>144</v>
      </c>
      <c r="C55" s="76">
        <v>612</v>
      </c>
      <c r="D55" s="68">
        <f>'Pop-proportion inputs'!$C$11*'District Population'!$L53/100</f>
        <v>1418.5239188286298</v>
      </c>
      <c r="E55" s="68">
        <f>'Pop-proportion inputs'!$D$11*'District Population'!$L53/100</f>
        <v>1441.0732979028755</v>
      </c>
      <c r="F55" s="68">
        <f>'Pop-proportion inputs'!$E$11*'District Population'!$L53/100</f>
        <v>1528.0640176272236</v>
      </c>
      <c r="G55" s="68">
        <f>'Pop-proportion inputs'!$F$11*'District Population'!$L53/100</f>
        <v>1218.5317960685579</v>
      </c>
      <c r="H55" s="68">
        <f>'Pop-proportion inputs'!$G$11*'District Population'!$L53/100</f>
        <v>907.2689223913269</v>
      </c>
      <c r="I55" s="68">
        <f>'Pop-proportion inputs'!$H$11*'District Population'!$L53/100</f>
        <v>715.62465102668682</v>
      </c>
      <c r="J55" s="68">
        <f>'Pop-proportion inputs'!$I$11*'District Population'!$L53/100</f>
        <v>595.19162418771236</v>
      </c>
      <c r="K55" s="68">
        <f>'Pop-proportion inputs'!$J$11*'District Population'!$L53/100</f>
        <v>552.84154881576535</v>
      </c>
      <c r="L55" s="68">
        <f>'Pop-proportion inputs'!$K$11*'District Population'!$L53/100</f>
        <v>455.31421178132956</v>
      </c>
      <c r="M55" s="68">
        <f>'Pop-proportion inputs'!$L$11*'District Population'!$L53/100</f>
        <v>428.94721773966069</v>
      </c>
      <c r="N55" s="68">
        <f>'Pop-proportion inputs'!$M$11*'District Population'!$L53/100</f>
        <v>314.92778404595708</v>
      </c>
      <c r="O55" s="68">
        <f>'Pop-proportion inputs'!$N$11*'District Population'!$L53/100</f>
        <v>238.37187856589898</v>
      </c>
      <c r="P55" s="68">
        <f>'Pop-proportion inputs'!$O$11*'District Population'!$L53/100</f>
        <v>185.23067821936928</v>
      </c>
      <c r="Q55" s="68">
        <f>'Pop-proportion inputs'!$P$11*'District Population'!$L53/100</f>
        <v>141.86257218944277</v>
      </c>
      <c r="R55" s="68">
        <f>'Pop-proportion inputs'!$Q$11*'District Population'!$L53/100</f>
        <v>98.901678422708045</v>
      </c>
      <c r="S55" s="68">
        <f>'Pop-proportion inputs'!$R$11*'District Population'!$L53/100</f>
        <v>123.28351268131695</v>
      </c>
      <c r="T55" s="68">
        <f>'Pop-proportion inputs'!$S$11*'District Population'!$L53/100</f>
        <v>0.10180306579794961</v>
      </c>
      <c r="U55" s="62">
        <f>'Pop-proportion inputs'!$T$11*'District Population'!$K53/100</f>
        <v>1368.8968020772136</v>
      </c>
      <c r="V55" s="62">
        <f>'Pop-proportion inputs'!$U$11*'District Population'!$K53/100</f>
        <v>1367.0282023761238</v>
      </c>
      <c r="W55" s="62">
        <f>'Pop-proportion inputs'!$V$11*'District Population'!$K53/100</f>
        <v>1382.1736946902192</v>
      </c>
      <c r="X55" s="62">
        <f>'Pop-proportion inputs'!$W$11*'District Population'!$K53/100</f>
        <v>1176.5785538940113</v>
      </c>
      <c r="Y55" s="62">
        <f>'Pop-proportion inputs'!$X$11*'District Population'!$K53/100</f>
        <v>884.68361111326772</v>
      </c>
      <c r="Z55" s="62">
        <f>'Pop-proportion inputs'!$Y$11*'District Population'!$K53/100</f>
        <v>725.21337872816821</v>
      </c>
      <c r="AA55" s="62">
        <f>'Pop-proportion inputs'!$Z$11*'District Population'!$K53/100</f>
        <v>587.23204290559977</v>
      </c>
      <c r="AB55" s="62">
        <f>'Pop-proportion inputs'!$AA$11*'District Population'!$K53/100</f>
        <v>550.45013299993991</v>
      </c>
      <c r="AC55" s="62">
        <f>'Pop-proportion inputs'!$AB$11*'District Population'!$K53/100</f>
        <v>449.9883122281982</v>
      </c>
      <c r="AD55" s="62">
        <f>'Pop-proportion inputs'!$AC$11*'District Population'!$K53/100</f>
        <v>399.73281500415504</v>
      </c>
      <c r="AE55" s="62">
        <f>'Pop-proportion inputs'!$AD$11*'District Population'!$K53/100</f>
        <v>321.15328020570018</v>
      </c>
      <c r="AF55" s="62">
        <f>'Pop-proportion inputs'!$AE$11*'District Population'!$K53/100</f>
        <v>227.52660044583902</v>
      </c>
      <c r="AG55" s="62">
        <f>'Pop-proportion inputs'!$AF$11*'District Population'!$K53/100</f>
        <v>190.84303789286824</v>
      </c>
      <c r="AH55" s="62">
        <f>'Pop-proportion inputs'!$AG$11*'District Population'!$K53/100</f>
        <v>132.96562083543307</v>
      </c>
      <c r="AI55" s="62">
        <f>'Pop-proportion inputs'!$AH$11*'District Population'!$K53/100</f>
        <v>100.75686282980854</v>
      </c>
      <c r="AJ55" s="62">
        <f>'Pop-proportion inputs'!$AI$11*'District Population'!$K53/100</f>
        <v>136.89951494299024</v>
      </c>
      <c r="AK55" s="62">
        <f>'Pop-proportion inputs'!$AJ$11*'District Population'!$K53/100</f>
        <v>1.2293419086116222</v>
      </c>
      <c r="AL55" s="85">
        <f t="shared" si="10"/>
        <v>20367.412918638402</v>
      </c>
    </row>
    <row r="56" spans="1:39" s="55" customFormat="1" x14ac:dyDescent="0.25">
      <c r="A56" s="80" t="s">
        <v>132</v>
      </c>
      <c r="B56" s="81"/>
      <c r="C56" s="79" t="s">
        <v>146</v>
      </c>
      <c r="D56" s="70">
        <f>SUM(D44:D55)</f>
        <v>31788.35324394676</v>
      </c>
      <c r="E56" s="70">
        <f t="shared" ref="E56:AL56" si="11">SUM(E44:E55)</f>
        <v>32293.672624134379</v>
      </c>
      <c r="F56" s="70">
        <f t="shared" si="11"/>
        <v>34243.087569372816</v>
      </c>
      <c r="G56" s="70">
        <f t="shared" si="11"/>
        <v>27306.638018761354</v>
      </c>
      <c r="H56" s="70">
        <f t="shared" si="11"/>
        <v>20331.405490889443</v>
      </c>
      <c r="I56" s="70">
        <f t="shared" si="11"/>
        <v>16036.761097195616</v>
      </c>
      <c r="J56" s="70">
        <f t="shared" si="11"/>
        <v>13337.922150189088</v>
      </c>
      <c r="K56" s="70">
        <f t="shared" si="11"/>
        <v>12388.87988310987</v>
      </c>
      <c r="L56" s="70">
        <f t="shared" si="11"/>
        <v>10203.345046903392</v>
      </c>
      <c r="M56" s="70">
        <f t="shared" si="11"/>
        <v>9612.4749815824362</v>
      </c>
      <c r="N56" s="70">
        <f t="shared" si="11"/>
        <v>7057.3611855999216</v>
      </c>
      <c r="O56" s="70">
        <f t="shared" si="11"/>
        <v>5341.7847797259474</v>
      </c>
      <c r="P56" s="70">
        <f t="shared" si="11"/>
        <v>4150.91924266981</v>
      </c>
      <c r="Q56" s="70">
        <f t="shared" si="11"/>
        <v>3179.0634595550318</v>
      </c>
      <c r="R56" s="70">
        <f t="shared" si="11"/>
        <v>2216.3330828544763</v>
      </c>
      <c r="S56" s="70">
        <f t="shared" si="11"/>
        <v>2762.7167919060948</v>
      </c>
      <c r="T56" s="70">
        <f t="shared" si="11"/>
        <v>2.2813516035558172</v>
      </c>
      <c r="U56" s="64">
        <f t="shared" si="11"/>
        <v>31642.668528085967</v>
      </c>
      <c r="V56" s="64">
        <f t="shared" si="11"/>
        <v>31599.475001106042</v>
      </c>
      <c r="W56" s="64">
        <f t="shared" si="11"/>
        <v>31949.569903995991</v>
      </c>
      <c r="X56" s="64">
        <f t="shared" si="11"/>
        <v>27197.145264441155</v>
      </c>
      <c r="Y56" s="64">
        <f t="shared" si="11"/>
        <v>20449.861681471179</v>
      </c>
      <c r="Z56" s="64">
        <f t="shared" si="11"/>
        <v>16763.635155263019</v>
      </c>
      <c r="AA56" s="64">
        <f t="shared" si="11"/>
        <v>13574.134189324041</v>
      </c>
      <c r="AB56" s="64">
        <f t="shared" si="11"/>
        <v>12723.903710877017</v>
      </c>
      <c r="AC56" s="64">
        <f t="shared" si="11"/>
        <v>10401.68329982451</v>
      </c>
      <c r="AD56" s="64">
        <f t="shared" si="11"/>
        <v>9240.0047584169406</v>
      </c>
      <c r="AE56" s="64">
        <f t="shared" si="11"/>
        <v>7423.6032817346595</v>
      </c>
      <c r="AF56" s="64">
        <f t="shared" si="11"/>
        <v>5259.3802456876838</v>
      </c>
      <c r="AG56" s="64">
        <f t="shared" si="11"/>
        <v>4411.423110765918</v>
      </c>
      <c r="AH56" s="64">
        <f t="shared" si="11"/>
        <v>3073.5604461507455</v>
      </c>
      <c r="AI56" s="64">
        <f t="shared" si="11"/>
        <v>2329.0404416282831</v>
      </c>
      <c r="AJ56" s="64">
        <f t="shared" si="11"/>
        <v>3164.4941871611227</v>
      </c>
      <c r="AK56" s="64">
        <f t="shared" si="11"/>
        <v>28.416794065742838</v>
      </c>
      <c r="AL56" s="57">
        <f t="shared" si="11"/>
        <v>463485.00000000006</v>
      </c>
      <c r="AM56" s="60"/>
    </row>
    <row r="57" spans="1:39" x14ac:dyDescent="0.25">
      <c r="A57" s="75" t="s">
        <v>169</v>
      </c>
      <c r="B57" s="76" t="s">
        <v>6</v>
      </c>
      <c r="C57" s="76">
        <v>701</v>
      </c>
      <c r="D57" s="68">
        <f>'Pop-proportion inputs'!$C$12*'District Population'!$L55/100</f>
        <v>4667.8707534114392</v>
      </c>
      <c r="E57" s="68">
        <f>'Pop-proportion inputs'!$D$12*'District Population'!$L55/100</f>
        <v>5276.1886355062761</v>
      </c>
      <c r="F57" s="68">
        <f>'Pop-proportion inputs'!$E$12*'District Population'!$L55/100</f>
        <v>5155.4998530990597</v>
      </c>
      <c r="G57" s="68">
        <f>'Pop-proportion inputs'!$F$12*'District Population'!$L55/100</f>
        <v>3538.2701688423526</v>
      </c>
      <c r="H57" s="68">
        <f>'Pop-proportion inputs'!$G$12*'District Population'!$L55/100</f>
        <v>2404.4918956514771</v>
      </c>
      <c r="I57" s="68">
        <f>'Pop-proportion inputs'!$H$12*'District Population'!$L55/100</f>
        <v>2103.9304086950424</v>
      </c>
      <c r="J57" s="68">
        <f>'Pop-proportion inputs'!$I$12*'District Population'!$L55/100</f>
        <v>1950.5163987504839</v>
      </c>
      <c r="K57" s="68">
        <f>'Pop-proportion inputs'!$J$12*'District Population'!$L55/100</f>
        <v>1646.4735046092258</v>
      </c>
      <c r="L57" s="68">
        <f>'Pop-proportion inputs'!$K$12*'District Population'!$L55/100</f>
        <v>1340.8059537817164</v>
      </c>
      <c r="M57" s="68">
        <f>'Pop-proportion inputs'!$L$12*'District Population'!$L55/100</f>
        <v>1273.4987482084609</v>
      </c>
      <c r="N57" s="68">
        <f>'Pop-proportion inputs'!$M$12*'District Population'!$L55/100</f>
        <v>979.43588799703025</v>
      </c>
      <c r="O57" s="68">
        <f>'Pop-proportion inputs'!$N$12*'District Population'!$L55/100</f>
        <v>707.18984614382748</v>
      </c>
      <c r="P57" s="68">
        <f>'Pop-proportion inputs'!$O$12*'District Population'!$L55/100</f>
        <v>606.46113159626543</v>
      </c>
      <c r="Q57" s="68">
        <f>'Pop-proportion inputs'!$P$12*'District Population'!$L55/100</f>
        <v>416.60839311722026</v>
      </c>
      <c r="R57" s="68">
        <f>'Pop-proportion inputs'!$Q$12*'District Population'!$L55/100</f>
        <v>330.26949493359575</v>
      </c>
      <c r="S57" s="68">
        <f>'Pop-proportion inputs'!$R$12*'District Population'!$L55/100</f>
        <v>467.20484420332281</v>
      </c>
      <c r="T57" s="68">
        <f>'Pop-proportion inputs'!$S$12*'District Population'!$L55/100</f>
        <v>2.3209381232157114</v>
      </c>
      <c r="U57" s="62">
        <f>'Pop-proportion inputs'!$T$12*'District Population'!$K55/100</f>
        <v>4610.8384797543704</v>
      </c>
      <c r="V57" s="62">
        <f>'Pop-proportion inputs'!$U$12*'District Population'!$K55/100</f>
        <v>5070.4515658542869</v>
      </c>
      <c r="W57" s="62">
        <f>'Pop-proportion inputs'!$V$12*'District Population'!$K55/100</f>
        <v>4810.3105591217336</v>
      </c>
      <c r="X57" s="62">
        <f>'Pop-proportion inputs'!$W$12*'District Population'!$K55/100</f>
        <v>3236.5953523156177</v>
      </c>
      <c r="Y57" s="62">
        <f>'Pop-proportion inputs'!$X$12*'District Population'!$K55/100</f>
        <v>2335.9835101028298</v>
      </c>
      <c r="Z57" s="62">
        <f>'Pop-proportion inputs'!$Y$12*'District Population'!$K55/100</f>
        <v>2172.8208645373588</v>
      </c>
      <c r="AA57" s="62">
        <f>'Pop-proportion inputs'!$Z$12*'District Population'!$K55/100</f>
        <v>1911.9904381756558</v>
      </c>
      <c r="AB57" s="62">
        <f>'Pop-proportion inputs'!$AA$12*'District Population'!$K55/100</f>
        <v>1673.4512464897987</v>
      </c>
      <c r="AC57" s="62">
        <f>'Pop-proportion inputs'!$AB$12*'District Population'!$K55/100</f>
        <v>1383.6651957038007</v>
      </c>
      <c r="AD57" s="62">
        <f>'Pop-proportion inputs'!$AC$12*'District Population'!$K55/100</f>
        <v>1204.4160921248331</v>
      </c>
      <c r="AE57" s="62">
        <f>'Pop-proportion inputs'!$AD$12*'District Population'!$K55/100</f>
        <v>931.63572552453218</v>
      </c>
      <c r="AF57" s="62">
        <f>'Pop-proportion inputs'!$AE$12*'District Population'!$K55/100</f>
        <v>728.71654801141881</v>
      </c>
      <c r="AG57" s="62">
        <f>'Pop-proportion inputs'!$AF$12*'District Population'!$K55/100</f>
        <v>606.45946710884084</v>
      </c>
      <c r="AH57" s="62">
        <f>'Pop-proportion inputs'!$AG$12*'District Population'!$K55/100</f>
        <v>463.51979733176654</v>
      </c>
      <c r="AI57" s="62">
        <f>'Pop-proportion inputs'!$AH$12*'District Population'!$K55/100</f>
        <v>368.83950159518355</v>
      </c>
      <c r="AJ57" s="62">
        <f>'Pop-proportion inputs'!$AI$12*'District Population'!$K55/100</f>
        <v>501.6676834780597</v>
      </c>
      <c r="AK57" s="62">
        <f>'Pop-proportion inputs'!$AJ$12*'District Population'!$K55/100</f>
        <v>6.8941962914987593</v>
      </c>
      <c r="AL57" s="85">
        <f>SUM(D57:AK57)</f>
        <v>64885.293080191601</v>
      </c>
    </row>
    <row r="58" spans="1:39" x14ac:dyDescent="0.25">
      <c r="A58" s="75" t="s">
        <v>169</v>
      </c>
      <c r="B58" s="76" t="s">
        <v>7</v>
      </c>
      <c r="C58" s="76">
        <v>702</v>
      </c>
      <c r="D58" s="68">
        <f>'Pop-proportion inputs'!$C$12*'District Population'!$L56/100</f>
        <v>2204.7094528555849</v>
      </c>
      <c r="E58" s="68">
        <f>'Pop-proportion inputs'!$D$12*'District Population'!$L56/100</f>
        <v>2492.0276447775464</v>
      </c>
      <c r="F58" s="68">
        <f>'Pop-proportion inputs'!$E$12*'District Population'!$L56/100</f>
        <v>2435.0244170784163</v>
      </c>
      <c r="G58" s="68">
        <f>'Pop-proportion inputs'!$F$12*'District Population'!$L56/100</f>
        <v>1671.1811659100733</v>
      </c>
      <c r="H58" s="68">
        <f>'Pop-proportion inputs'!$G$12*'District Population'!$L56/100</f>
        <v>1135.6796903134377</v>
      </c>
      <c r="I58" s="68">
        <f>'Pop-proportion inputs'!$H$12*'District Population'!$L56/100</f>
        <v>993.71972902425796</v>
      </c>
      <c r="J58" s="68">
        <f>'Pop-proportion inputs'!$I$12*'District Population'!$L56/100</f>
        <v>921.25985689132551</v>
      </c>
      <c r="K58" s="68">
        <f>'Pop-proportion inputs'!$J$12*'District Population'!$L56/100</f>
        <v>777.65557172620936</v>
      </c>
      <c r="L58" s="68">
        <f>'Pop-proportion inputs'!$K$12*'District Population'!$L56/100</f>
        <v>633.28393541898947</v>
      </c>
      <c r="M58" s="68">
        <f>'Pop-proportion inputs'!$L$12*'District Population'!$L56/100</f>
        <v>601.49367381755144</v>
      </c>
      <c r="N58" s="68">
        <f>'Pop-proportion inputs'!$M$12*'District Population'!$L56/100</f>
        <v>462.60311709678643</v>
      </c>
      <c r="O58" s="68">
        <f>'Pop-proportion inputs'!$N$12*'District Population'!$L56/100</f>
        <v>334.01698999855654</v>
      </c>
      <c r="P58" s="68">
        <f>'Pop-proportion inputs'!$O$12*'District Population'!$L56/100</f>
        <v>286.44121918812868</v>
      </c>
      <c r="Q58" s="68">
        <f>'Pop-proportion inputs'!$P$12*'District Population'!$L56/100</f>
        <v>196.77075715372791</v>
      </c>
      <c r="R58" s="68">
        <f>'Pop-proportion inputs'!$Q$12*'District Population'!$L56/100</f>
        <v>155.99152503050408</v>
      </c>
      <c r="S58" s="68">
        <f>'Pop-proportion inputs'!$R$12*'District Population'!$L56/100</f>
        <v>220.66826415067092</v>
      </c>
      <c r="T58" s="68">
        <f>'Pop-proportion inputs'!$S$12*'District Population'!$L56/100</f>
        <v>1.0962159172909631</v>
      </c>
      <c r="U58" s="62">
        <f>'Pop-proportion inputs'!$T$12*'District Population'!$K56/100</f>
        <v>2148.9458385664102</v>
      </c>
      <c r="V58" s="62">
        <f>'Pop-proportion inputs'!$U$12*'District Population'!$K56/100</f>
        <v>2363.1549532560443</v>
      </c>
      <c r="W58" s="62">
        <f>'Pop-proportion inputs'!$V$12*'District Population'!$K56/100</f>
        <v>2241.9125943417112</v>
      </c>
      <c r="X58" s="62">
        <f>'Pop-proportion inputs'!$W$12*'District Population'!$K56/100</f>
        <v>1508.4605856444043</v>
      </c>
      <c r="Y58" s="62">
        <f>'Pop-proportion inputs'!$X$12*'District Population'!$K56/100</f>
        <v>1088.7178254100659</v>
      </c>
      <c r="Z58" s="62">
        <f>'Pop-proportion inputs'!$Y$12*'District Population'!$K56/100</f>
        <v>1012.6735896952457</v>
      </c>
      <c r="AA58" s="62">
        <f>'Pop-proportion inputs'!$Z$12*'District Population'!$K56/100</f>
        <v>891.10991710887834</v>
      </c>
      <c r="AB58" s="62">
        <f>'Pop-proportion inputs'!$AA$12*'District Population'!$K56/100</f>
        <v>779.93538658495822</v>
      </c>
      <c r="AC58" s="62">
        <f>'Pop-proportion inputs'!$AB$12*'District Population'!$K56/100</f>
        <v>644.87653977314369</v>
      </c>
      <c r="AD58" s="62">
        <f>'Pop-proportion inputs'!$AC$12*'District Population'!$K56/100</f>
        <v>561.3349850441864</v>
      </c>
      <c r="AE58" s="62">
        <f>'Pop-proportion inputs'!$AD$12*'District Population'!$K56/100</f>
        <v>434.20187547588853</v>
      </c>
      <c r="AF58" s="62">
        <f>'Pop-proportion inputs'!$AE$12*'District Population'!$K56/100</f>
        <v>339.62855134041502</v>
      </c>
      <c r="AG58" s="62">
        <f>'Pop-proportion inputs'!$AF$12*'District Population'!$K56/100</f>
        <v>282.64892683297234</v>
      </c>
      <c r="AH58" s="62">
        <f>'Pop-proportion inputs'!$AG$12*'District Population'!$K56/100</f>
        <v>216.02989216449609</v>
      </c>
      <c r="AI58" s="62">
        <f>'Pop-proportion inputs'!$AH$12*'District Population'!$K56/100</f>
        <v>171.90281453843144</v>
      </c>
      <c r="AJ58" s="62">
        <f>'Pop-proportion inputs'!$AI$12*'District Population'!$K56/100</f>
        <v>233.80924868373575</v>
      </c>
      <c r="AK58" s="62">
        <f>'Pop-proportion inputs'!$AJ$12*'District Population'!$K56/100</f>
        <v>3.2131367203445134</v>
      </c>
      <c r="AL58" s="85">
        <f t="shared" ref="AL58:AL65" si="12">SUM(D58:AK58)</f>
        <v>30446.179887530394</v>
      </c>
    </row>
    <row r="59" spans="1:39" x14ac:dyDescent="0.25">
      <c r="A59" s="75" t="s">
        <v>169</v>
      </c>
      <c r="B59" s="76" t="s">
        <v>8</v>
      </c>
      <c r="C59" s="76">
        <v>703</v>
      </c>
      <c r="D59" s="68">
        <f>'Pop-proportion inputs'!$C$12*'District Population'!$L57/100</f>
        <v>2206.1696327860955</v>
      </c>
      <c r="E59" s="68">
        <f>'Pop-proportion inputs'!$D$12*'District Population'!$L57/100</f>
        <v>2493.6781156586267</v>
      </c>
      <c r="F59" s="68">
        <f>'Pop-proportion inputs'!$E$12*'District Population'!$L57/100</f>
        <v>2436.6371346995593</v>
      </c>
      <c r="G59" s="68">
        <f>'Pop-proportion inputs'!$F$12*'District Population'!$L57/100</f>
        <v>1672.2879898480521</v>
      </c>
      <c r="H59" s="68">
        <f>'Pop-proportion inputs'!$G$12*'District Population'!$L57/100</f>
        <v>1136.4318514152719</v>
      </c>
      <c r="I59" s="68">
        <f>'Pop-proportion inputs'!$H$12*'District Population'!$L57/100</f>
        <v>994.37786998836282</v>
      </c>
      <c r="J59" s="68">
        <f>'Pop-proportion inputs'!$I$12*'District Population'!$L57/100</f>
        <v>921.87000765385574</v>
      </c>
      <c r="K59" s="68">
        <f>'Pop-proportion inputs'!$J$12*'District Population'!$L57/100</f>
        <v>778.17061331466596</v>
      </c>
      <c r="L59" s="68">
        <f>'Pop-proportion inputs'!$K$12*'District Population'!$L57/100</f>
        <v>633.70335961641172</v>
      </c>
      <c r="M59" s="68">
        <f>'Pop-proportion inputs'!$L$12*'District Population'!$L57/100</f>
        <v>601.89204331231622</v>
      </c>
      <c r="N59" s="68">
        <f>'Pop-proportion inputs'!$M$12*'District Population'!$L57/100</f>
        <v>462.90949932166484</v>
      </c>
      <c r="O59" s="68">
        <f>'Pop-proportion inputs'!$N$12*'District Population'!$L57/100</f>
        <v>334.23820958130636</v>
      </c>
      <c r="P59" s="68">
        <f>'Pop-proportion inputs'!$O$12*'District Population'!$L57/100</f>
        <v>286.63092931931521</v>
      </c>
      <c r="Q59" s="68">
        <f>'Pop-proportion inputs'!$P$12*'District Population'!$L57/100</f>
        <v>196.90107850293563</v>
      </c>
      <c r="R59" s="68">
        <f>'Pop-proportion inputs'!$Q$12*'District Population'!$L57/100</f>
        <v>156.09483827837184</v>
      </c>
      <c r="S59" s="68">
        <f>'Pop-proportion inputs'!$R$12*'District Population'!$L57/100</f>
        <v>220.81441282808325</v>
      </c>
      <c r="T59" s="68">
        <f>'Pop-proportion inputs'!$S$12*'District Population'!$L57/100</f>
        <v>1.0969419415205328</v>
      </c>
      <c r="U59" s="62">
        <f>'Pop-proportion inputs'!$T$12*'District Population'!$K57/100</f>
        <v>2272.8240880857556</v>
      </c>
      <c r="V59" s="62">
        <f>'Pop-proportion inputs'!$U$12*'District Population'!$K57/100</f>
        <v>2499.3815131341762</v>
      </c>
      <c r="W59" s="62">
        <f>'Pop-proportion inputs'!$V$12*'District Population'!$K57/100</f>
        <v>2371.1500105567698</v>
      </c>
      <c r="X59" s="62">
        <f>'Pop-proportion inputs'!$W$12*'District Population'!$K57/100</f>
        <v>1595.4173871909779</v>
      </c>
      <c r="Y59" s="62">
        <f>'Pop-proportion inputs'!$X$12*'District Population'!$K57/100</f>
        <v>1151.4781128085979</v>
      </c>
      <c r="Z59" s="62">
        <f>'Pop-proportion inputs'!$Y$12*'District Population'!$K57/100</f>
        <v>1071.0502269164085</v>
      </c>
      <c r="AA59" s="62">
        <f>'Pop-proportion inputs'!$Z$12*'District Population'!$K57/100</f>
        <v>942.47888820142975</v>
      </c>
      <c r="AB59" s="62">
        <f>'Pop-proportion inputs'!$AA$12*'District Population'!$K57/100</f>
        <v>824.89558460129945</v>
      </c>
      <c r="AC59" s="62">
        <f>'Pop-proportion inputs'!$AB$12*'District Population'!$K57/100</f>
        <v>682.05112810827018</v>
      </c>
      <c r="AD59" s="62">
        <f>'Pop-proportion inputs'!$AC$12*'District Population'!$K57/100</f>
        <v>593.6937323393862</v>
      </c>
      <c r="AE59" s="62">
        <f>'Pop-proportion inputs'!$AD$12*'District Population'!$K57/100</f>
        <v>459.23190057314861</v>
      </c>
      <c r="AF59" s="62">
        <f>'Pop-proportion inputs'!$AE$12*'District Population'!$K57/100</f>
        <v>359.20679741427085</v>
      </c>
      <c r="AG59" s="62">
        <f>'Pop-proportion inputs'!$AF$12*'District Population'!$K57/100</f>
        <v>298.94252235139101</v>
      </c>
      <c r="AH59" s="62">
        <f>'Pop-proportion inputs'!$AG$12*'District Population'!$K57/100</f>
        <v>228.48316316133219</v>
      </c>
      <c r="AI59" s="62">
        <f>'Pop-proportion inputs'!$AH$12*'District Population'!$K57/100</f>
        <v>181.81233360135752</v>
      </c>
      <c r="AJ59" s="62">
        <f>'Pop-proportion inputs'!$AI$12*'District Population'!$K57/100</f>
        <v>247.2874294403511</v>
      </c>
      <c r="AK59" s="62">
        <f>'Pop-proportion inputs'!$AJ$12*'District Population'!$K57/100</f>
        <v>3.3983613757263096</v>
      </c>
      <c r="AL59" s="85">
        <f t="shared" si="12"/>
        <v>31316.687707927056</v>
      </c>
    </row>
    <row r="60" spans="1:39" x14ac:dyDescent="0.25">
      <c r="A60" s="75" t="s">
        <v>169</v>
      </c>
      <c r="B60" s="76" t="s">
        <v>9</v>
      </c>
      <c r="C60" s="76">
        <v>704</v>
      </c>
      <c r="D60" s="68">
        <f>'Pop-proportion inputs'!$C$12*'District Population'!$L58/100</f>
        <v>2728.9140479086718</v>
      </c>
      <c r="E60" s="68">
        <f>'Pop-proportion inputs'!$D$12*'District Population'!$L58/100</f>
        <v>3084.5466910853138</v>
      </c>
      <c r="F60" s="68">
        <f>'Pop-proportion inputs'!$E$12*'District Population'!$L58/100</f>
        <v>3013.9900430685825</v>
      </c>
      <c r="G60" s="68">
        <f>'Pop-proportion inputs'!$F$12*'District Population'!$L58/100</f>
        <v>2068.5309596443767</v>
      </c>
      <c r="H60" s="68">
        <f>'Pop-proportion inputs'!$G$12*'District Population'!$L58/100</f>
        <v>1405.7055258718101</v>
      </c>
      <c r="I60" s="68">
        <f>'Pop-proportion inputs'!$H$12*'District Population'!$L58/100</f>
        <v>1229.9923351378336</v>
      </c>
      <c r="J60" s="68">
        <f>'Pop-proportion inputs'!$I$12*'District Population'!$L58/100</f>
        <v>1140.3039806396421</v>
      </c>
      <c r="K60" s="68">
        <f>'Pop-proportion inputs'!$J$12*'District Population'!$L58/100</f>
        <v>962.55550198210619</v>
      </c>
      <c r="L60" s="68">
        <f>'Pop-proportion inputs'!$K$12*'District Population'!$L58/100</f>
        <v>783.85722229357589</v>
      </c>
      <c r="M60" s="68">
        <f>'Pop-proportion inputs'!$L$12*'District Population'!$L58/100</f>
        <v>744.50832243809089</v>
      </c>
      <c r="N60" s="68">
        <f>'Pop-proportion inputs'!$M$12*'District Population'!$L58/100</f>
        <v>572.59433582809254</v>
      </c>
      <c r="O60" s="68">
        <f>'Pop-proportion inputs'!$N$12*'District Population'!$L58/100</f>
        <v>413.43482020573413</v>
      </c>
      <c r="P60" s="68">
        <f>'Pop-proportion inputs'!$O$12*'District Population'!$L58/100</f>
        <v>354.54715628407723</v>
      </c>
      <c r="Q60" s="68">
        <f>'Pop-proportion inputs'!$P$12*'District Population'!$L58/100</f>
        <v>243.55612151929526</v>
      </c>
      <c r="R60" s="68">
        <f>'Pop-proportion inputs'!$Q$12*'District Population'!$L58/100</f>
        <v>193.08098101501793</v>
      </c>
      <c r="S60" s="68">
        <f>'Pop-proportion inputs'!$R$12*'District Population'!$L58/100</f>
        <v>273.13563934169434</v>
      </c>
      <c r="T60" s="68">
        <f>'Pop-proportion inputs'!$S$12*'District Population'!$L58/100</f>
        <v>1.3568586157063802</v>
      </c>
      <c r="U60" s="62">
        <f>'Pop-proportion inputs'!$T$12*'District Population'!$K58/100</f>
        <v>2714.4842266816449</v>
      </c>
      <c r="V60" s="62">
        <f>'Pop-proportion inputs'!$U$12*'District Population'!$K58/100</f>
        <v>2985.0667851626699</v>
      </c>
      <c r="W60" s="62">
        <f>'Pop-proportion inputs'!$V$12*'District Population'!$K58/100</f>
        <v>2831.9170570624096</v>
      </c>
      <c r="X60" s="62">
        <f>'Pop-proportion inputs'!$W$12*'District Population'!$K58/100</f>
        <v>1905.4423768233796</v>
      </c>
      <c r="Y60" s="62">
        <f>'Pop-proportion inputs'!$X$12*'District Population'!$K58/100</f>
        <v>1375.2358534798107</v>
      </c>
      <c r="Z60" s="62">
        <f>'Pop-proportion inputs'!$Y$12*'District Population'!$K58/100</f>
        <v>1279.1790452190469</v>
      </c>
      <c r="AA60" s="62">
        <f>'Pop-proportion inputs'!$Z$12*'District Population'!$K58/100</f>
        <v>1125.6234432810647</v>
      </c>
      <c r="AB60" s="62">
        <f>'Pop-proportion inputs'!$AA$12*'District Population'!$K58/100</f>
        <v>985.19109542941283</v>
      </c>
      <c r="AC60" s="62">
        <f>'Pop-proportion inputs'!$AB$12*'District Population'!$K58/100</f>
        <v>814.58879230712625</v>
      </c>
      <c r="AD60" s="62">
        <f>'Pop-proportion inputs'!$AC$12*'District Population'!$K58/100</f>
        <v>709.06159449952656</v>
      </c>
      <c r="AE60" s="62">
        <f>'Pop-proportion inputs'!$AD$12*'District Population'!$K58/100</f>
        <v>548.47084604103804</v>
      </c>
      <c r="AF60" s="62">
        <f>'Pop-proportion inputs'!$AE$12*'District Population'!$K58/100</f>
        <v>429.00864647166543</v>
      </c>
      <c r="AG60" s="62">
        <f>'Pop-proportion inputs'!$AF$12*'District Population'!$K58/100</f>
        <v>357.03368591571279</v>
      </c>
      <c r="AH60" s="62">
        <f>'Pop-proportion inputs'!$AG$12*'District Population'!$K58/100</f>
        <v>272.88251022811392</v>
      </c>
      <c r="AI60" s="62">
        <f>'Pop-proportion inputs'!$AH$12*'District Population'!$K58/100</f>
        <v>217.1425031810227</v>
      </c>
      <c r="AJ60" s="62">
        <f>'Pop-proportion inputs'!$AI$12*'District Population'!$K58/100</f>
        <v>295.34086258203905</v>
      </c>
      <c r="AK60" s="62">
        <f>'Pop-proportion inputs'!$AJ$12*'District Population'!$K58/100</f>
        <v>4.058738377215378</v>
      </c>
      <c r="AL60" s="85">
        <f t="shared" si="12"/>
        <v>38064.338605622514</v>
      </c>
    </row>
    <row r="61" spans="1:39" x14ac:dyDescent="0.25">
      <c r="A61" s="75" t="s">
        <v>169</v>
      </c>
      <c r="B61" s="76" t="s">
        <v>10</v>
      </c>
      <c r="C61" s="76">
        <v>705</v>
      </c>
      <c r="D61" s="68">
        <f>'Pop-proportion inputs'!$C$12*'District Population'!$L59/100</f>
        <v>2629.4595704194917</v>
      </c>
      <c r="E61" s="68">
        <f>'Pop-proportion inputs'!$D$12*'District Population'!$L59/100</f>
        <v>2972.1312855184119</v>
      </c>
      <c r="F61" s="68">
        <f>'Pop-proportion inputs'!$E$12*'District Population'!$L59/100</f>
        <v>2904.1460539840978</v>
      </c>
      <c r="G61" s="68">
        <f>'Pop-proportion inputs'!$F$12*'District Population'!$L59/100</f>
        <v>1993.1439514242818</v>
      </c>
      <c r="H61" s="68">
        <f>'Pop-proportion inputs'!$G$12*'District Population'!$L59/100</f>
        <v>1354.4749974913452</v>
      </c>
      <c r="I61" s="68">
        <f>'Pop-proportion inputs'!$H$12*'District Population'!$L59/100</f>
        <v>1185.1656228049269</v>
      </c>
      <c r="J61" s="68">
        <f>'Pop-proportion inputs'!$I$12*'District Population'!$L59/100</f>
        <v>1098.7459342584234</v>
      </c>
      <c r="K61" s="68">
        <f>'Pop-proportion inputs'!$J$12*'District Population'!$L59/100</f>
        <v>927.47544712389993</v>
      </c>
      <c r="L61" s="68">
        <f>'Pop-proportion inputs'!$K$12*'District Population'!$L59/100</f>
        <v>755.28977418026068</v>
      </c>
      <c r="M61" s="68">
        <f>'Pop-proportion inputs'!$L$12*'District Population'!$L59/100</f>
        <v>717.37493351689295</v>
      </c>
      <c r="N61" s="68">
        <f>'Pop-proportion inputs'!$M$12*'District Population'!$L59/100</f>
        <v>551.72630206693793</v>
      </c>
      <c r="O61" s="68">
        <f>'Pop-proportion inputs'!$N$12*'District Population'!$L59/100</f>
        <v>398.36730862510899</v>
      </c>
      <c r="P61" s="68">
        <f>'Pop-proportion inputs'!$O$12*'District Population'!$L59/100</f>
        <v>341.62578845993102</v>
      </c>
      <c r="Q61" s="68">
        <f>'Pop-proportion inputs'!$P$12*'District Population'!$L59/100</f>
        <v>234.67978962325913</v>
      </c>
      <c r="R61" s="68">
        <f>'Pop-proportion inputs'!$Q$12*'District Population'!$L59/100</f>
        <v>186.04420091024946</v>
      </c>
      <c r="S61" s="68">
        <f>'Pop-proportion inputs'!$R$12*'District Population'!$L59/100</f>
        <v>263.18129053572181</v>
      </c>
      <c r="T61" s="68">
        <f>'Pop-proportion inputs'!$S$12*'District Population'!$L59/100</f>
        <v>1.3074082987368199</v>
      </c>
      <c r="U61" s="62">
        <f>'Pop-proportion inputs'!$T$12*'District Population'!$K59/100</f>
        <v>2613.2808653650336</v>
      </c>
      <c r="V61" s="62">
        <f>'Pop-proportion inputs'!$U$12*'District Population'!$K59/100</f>
        <v>2873.7753694883418</v>
      </c>
      <c r="W61" s="62">
        <f>'Pop-proportion inputs'!$V$12*'District Population'!$K59/100</f>
        <v>2726.3354801545488</v>
      </c>
      <c r="X61" s="62">
        <f>'Pop-proportion inputs'!$W$12*'District Population'!$K59/100</f>
        <v>1834.4022980363404</v>
      </c>
      <c r="Y61" s="62">
        <f>'Pop-proportion inputs'!$X$12*'District Population'!$K59/100</f>
        <v>1323.9633172067167</v>
      </c>
      <c r="Z61" s="62">
        <f>'Pop-proportion inputs'!$Y$12*'District Population'!$K59/100</f>
        <v>1231.4877682429421</v>
      </c>
      <c r="AA61" s="62">
        <f>'Pop-proportion inputs'!$Z$12*'District Population'!$K59/100</f>
        <v>1083.6571371529642</v>
      </c>
      <c r="AB61" s="62">
        <f>'Pop-proportion inputs'!$AA$12*'District Population'!$K59/100</f>
        <v>948.46048951296723</v>
      </c>
      <c r="AC61" s="62">
        <f>'Pop-proportion inputs'!$AB$12*'District Population'!$K59/100</f>
        <v>784.21870466322082</v>
      </c>
      <c r="AD61" s="62">
        <f>'Pop-proportion inputs'!$AC$12*'District Population'!$K59/100</f>
        <v>682.62584805513052</v>
      </c>
      <c r="AE61" s="62">
        <f>'Pop-proportion inputs'!$AD$12*'District Population'!$K59/100</f>
        <v>528.02235985794675</v>
      </c>
      <c r="AF61" s="62">
        <f>'Pop-proportion inputs'!$AE$12*'District Population'!$K59/100</f>
        <v>413.01403628750603</v>
      </c>
      <c r="AG61" s="62">
        <f>'Pop-proportion inputs'!$AF$12*'District Population'!$K59/100</f>
        <v>343.72249819070589</v>
      </c>
      <c r="AH61" s="62">
        <f>'Pop-proportion inputs'!$AG$12*'District Population'!$K59/100</f>
        <v>262.70870740835687</v>
      </c>
      <c r="AI61" s="62">
        <f>'Pop-proportion inputs'!$AH$12*'District Population'!$K59/100</f>
        <v>209.04683955895524</v>
      </c>
      <c r="AJ61" s="62">
        <f>'Pop-proportion inputs'!$AI$12*'District Population'!$K59/100</f>
        <v>284.32975125059153</v>
      </c>
      <c r="AK61" s="62">
        <f>'Pop-proportion inputs'!$AJ$12*'District Population'!$K59/100</f>
        <v>3.9074175618496314</v>
      </c>
      <c r="AL61" s="85">
        <f t="shared" si="12"/>
        <v>36661.298547236096</v>
      </c>
    </row>
    <row r="62" spans="1:39" x14ac:dyDescent="0.25">
      <c r="A62" s="75" t="s">
        <v>169</v>
      </c>
      <c r="B62" s="76" t="s">
        <v>11</v>
      </c>
      <c r="C62" s="76">
        <v>706</v>
      </c>
      <c r="D62" s="68">
        <f>'Pop-proportion inputs'!$C$12*'District Population'!$L60/100</f>
        <v>2966.7611343672988</v>
      </c>
      <c r="E62" s="68">
        <f>'Pop-proportion inputs'!$D$12*'District Population'!$L60/100</f>
        <v>3353.3900590479225</v>
      </c>
      <c r="F62" s="68">
        <f>'Pop-proportion inputs'!$E$12*'District Population'!$L60/100</f>
        <v>3276.6838244680198</v>
      </c>
      <c r="G62" s="68">
        <f>'Pop-proportion inputs'!$F$12*'District Population'!$L60/100</f>
        <v>2248.8202810973289</v>
      </c>
      <c r="H62" s="68">
        <f>'Pop-proportion inputs'!$G$12*'District Population'!$L60/100</f>
        <v>1528.2242120149772</v>
      </c>
      <c r="I62" s="68">
        <f>'Pop-proportion inputs'!$H$12*'District Population'!$L60/100</f>
        <v>1337.1961855131051</v>
      </c>
      <c r="J62" s="68">
        <f>'Pop-proportion inputs'!$I$12*'District Population'!$L60/100</f>
        <v>1239.6907604028829</v>
      </c>
      <c r="K62" s="68">
        <f>'Pop-proportion inputs'!$J$12*'District Population'!$L60/100</f>
        <v>1046.4500540573599</v>
      </c>
      <c r="L62" s="68">
        <f>'Pop-proportion inputs'!$K$12*'District Population'!$L60/100</f>
        <v>852.1767637847995</v>
      </c>
      <c r="M62" s="68">
        <f>'Pop-proportion inputs'!$L$12*'District Population'!$L60/100</f>
        <v>809.39828680754624</v>
      </c>
      <c r="N62" s="68">
        <f>'Pop-proportion inputs'!$M$12*'District Population'!$L60/100</f>
        <v>622.5005960138227</v>
      </c>
      <c r="O62" s="68">
        <f>'Pop-proportion inputs'!$N$12*'District Population'!$L60/100</f>
        <v>449.46903224031234</v>
      </c>
      <c r="P62" s="68">
        <f>'Pop-proportion inputs'!$O$12*'District Population'!$L60/100</f>
        <v>385.44882876400925</v>
      </c>
      <c r="Q62" s="68">
        <f>'Pop-proportion inputs'!$P$12*'District Population'!$L60/100</f>
        <v>264.78402129023976</v>
      </c>
      <c r="R62" s="68">
        <f>'Pop-proportion inputs'!$Q$12*'District Population'!$L60/100</f>
        <v>209.90956116769428</v>
      </c>
      <c r="S62" s="68">
        <f>'Pop-proportion inputs'!$R$12*'District Population'!$L60/100</f>
        <v>296.94163501796805</v>
      </c>
      <c r="T62" s="68">
        <f>'Pop-proportion inputs'!$S$12*'District Population'!$L60/100</f>
        <v>1.4751198957673524</v>
      </c>
      <c r="U62" s="62">
        <f>'Pop-proportion inputs'!$T$12*'District Population'!$K60/100</f>
        <v>2990.5843359737523</v>
      </c>
      <c r="V62" s="62">
        <f>'Pop-proportion inputs'!$U$12*'District Population'!$K60/100</f>
        <v>3288.6888351736879</v>
      </c>
      <c r="W62" s="62">
        <f>'Pop-proportion inputs'!$V$12*'District Population'!$K60/100</f>
        <v>3119.9616886265244</v>
      </c>
      <c r="X62" s="62">
        <f>'Pop-proportion inputs'!$W$12*'District Population'!$K60/100</f>
        <v>2099.251883365946</v>
      </c>
      <c r="Y62" s="62">
        <f>'Pop-proportion inputs'!$X$12*'District Population'!$K60/100</f>
        <v>1515.116117183672</v>
      </c>
      <c r="Z62" s="62">
        <f>'Pop-proportion inputs'!$Y$12*'District Population'!$K60/100</f>
        <v>1409.2890199676951</v>
      </c>
      <c r="AA62" s="62">
        <f>'Pop-proportion inputs'!$Z$12*'District Population'!$K60/100</f>
        <v>1240.1147166717315</v>
      </c>
      <c r="AB62" s="62">
        <f>'Pop-proportion inputs'!$AA$12*'District Population'!$K60/100</f>
        <v>1085.3984815869651</v>
      </c>
      <c r="AC62" s="62">
        <f>'Pop-proportion inputs'!$AB$12*'District Population'!$K60/100</f>
        <v>897.44359484140557</v>
      </c>
      <c r="AD62" s="62">
        <f>'Pop-proportion inputs'!$AC$12*'District Population'!$K60/100</f>
        <v>781.1828401534309</v>
      </c>
      <c r="AE62" s="62">
        <f>'Pop-proportion inputs'!$AD$12*'District Population'!$K60/100</f>
        <v>604.25781987826917</v>
      </c>
      <c r="AF62" s="62">
        <f>'Pop-proportion inputs'!$AE$12*'District Population'!$K60/100</f>
        <v>472.64468348149762</v>
      </c>
      <c r="AG62" s="62">
        <f>'Pop-proportion inputs'!$AF$12*'District Population'!$K60/100</f>
        <v>393.34888669431484</v>
      </c>
      <c r="AH62" s="62">
        <f>'Pop-proportion inputs'!$AG$12*'District Population'!$K60/100</f>
        <v>300.63838744313495</v>
      </c>
      <c r="AI62" s="62">
        <f>'Pop-proportion inputs'!$AH$12*'District Population'!$K60/100</f>
        <v>239.22886060794818</v>
      </c>
      <c r="AJ62" s="62">
        <f>'Pop-proportion inputs'!$AI$12*'District Population'!$K60/100</f>
        <v>325.38106087672958</v>
      </c>
      <c r="AK62" s="62">
        <f>'Pop-proportion inputs'!$AJ$12*'District Population'!$K60/100</f>
        <v>4.4715674879990317</v>
      </c>
      <c r="AL62" s="85">
        <f t="shared" si="12"/>
        <v>41656.323135965758</v>
      </c>
    </row>
    <row r="63" spans="1:39" x14ac:dyDescent="0.25">
      <c r="A63" s="75" t="s">
        <v>169</v>
      </c>
      <c r="B63" s="76" t="s">
        <v>12</v>
      </c>
      <c r="C63" s="76">
        <v>707</v>
      </c>
      <c r="D63" s="68">
        <f>'Pop-proportion inputs'!$C$12*'District Population'!$L61/100</f>
        <v>2168.3671968073368</v>
      </c>
      <c r="E63" s="68">
        <f>'Pop-proportion inputs'!$D$12*'District Population'!$L61/100</f>
        <v>2450.9492584039967</v>
      </c>
      <c r="F63" s="68">
        <f>'Pop-proportion inputs'!$E$12*'District Population'!$L61/100</f>
        <v>2394.8856673966475</v>
      </c>
      <c r="G63" s="68">
        <f>'Pop-proportion inputs'!$F$12*'District Population'!$L61/100</f>
        <v>1643.6335478981628</v>
      </c>
      <c r="H63" s="68">
        <f>'Pop-proportion inputs'!$G$12*'District Population'!$L61/100</f>
        <v>1116.9592362233498</v>
      </c>
      <c r="I63" s="68">
        <f>'Pop-proportion inputs'!$H$12*'District Population'!$L61/100</f>
        <v>977.33933169543093</v>
      </c>
      <c r="J63" s="68">
        <f>'Pop-proportion inputs'!$I$12*'District Population'!$L61/100</f>
        <v>906.07388235724238</v>
      </c>
      <c r="K63" s="68">
        <f>'Pop-proportion inputs'!$J$12*'District Population'!$L61/100</f>
        <v>764.83675885795776</v>
      </c>
      <c r="L63" s="68">
        <f>'Pop-proportion inputs'!$K$12*'District Population'!$L61/100</f>
        <v>622.84493317203578</v>
      </c>
      <c r="M63" s="68">
        <f>'Pop-proportion inputs'!$L$12*'District Population'!$L61/100</f>
        <v>591.57869972562924</v>
      </c>
      <c r="N63" s="68">
        <f>'Pop-proportion inputs'!$M$12*'District Population'!$L61/100</f>
        <v>454.97760394426018</v>
      </c>
      <c r="O63" s="68">
        <f>'Pop-proportion inputs'!$N$12*'District Population'!$L61/100</f>
        <v>328.51108038345046</v>
      </c>
      <c r="P63" s="68">
        <f>'Pop-proportion inputs'!$O$12*'District Population'!$L61/100</f>
        <v>281.71954481193171</v>
      </c>
      <c r="Q63" s="68">
        <f>'Pop-proportion inputs'!$P$12*'District Population'!$L61/100</f>
        <v>193.5272035734472</v>
      </c>
      <c r="R63" s="68">
        <f>'Pop-proportion inputs'!$Q$12*'District Population'!$L61/100</f>
        <v>153.42017308357401</v>
      </c>
      <c r="S63" s="68">
        <f>'Pop-proportion inputs'!$R$12*'District Population'!$L61/100</f>
        <v>217.03078595729758</v>
      </c>
      <c r="T63" s="68">
        <f>'Pop-proportion inputs'!$S$12*'District Population'!$L61/100</f>
        <v>1.0781459809105691</v>
      </c>
      <c r="U63" s="62">
        <f>'Pop-proportion inputs'!$T$12*'District Population'!$K61/100</f>
        <v>2146.6116588984814</v>
      </c>
      <c r="V63" s="62">
        <f>'Pop-proportion inputs'!$U$12*'District Population'!$K61/100</f>
        <v>2360.5881001762409</v>
      </c>
      <c r="W63" s="62">
        <f>'Pop-proportion inputs'!$V$12*'District Population'!$K61/100</f>
        <v>2239.4774344130287</v>
      </c>
      <c r="X63" s="62">
        <f>'Pop-proportion inputs'!$W$12*'District Population'!$K61/100</f>
        <v>1506.8220994779813</v>
      </c>
      <c r="Y63" s="62">
        <f>'Pop-proportion inputs'!$X$12*'District Population'!$K61/100</f>
        <v>1087.5352627942118</v>
      </c>
      <c r="Z63" s="62">
        <f>'Pop-proportion inputs'!$Y$12*'District Population'!$K61/100</f>
        <v>1011.5736261406072</v>
      </c>
      <c r="AA63" s="62">
        <f>'Pop-proportion inputs'!$Z$12*'District Population'!$K61/100</f>
        <v>890.14199571547874</v>
      </c>
      <c r="AB63" s="62">
        <f>'Pop-proportion inputs'!$AA$12*'District Population'!$K61/100</f>
        <v>779.08822269232178</v>
      </c>
      <c r="AC63" s="62">
        <f>'Pop-proportion inputs'!$AB$12*'District Population'!$K61/100</f>
        <v>644.17607646669433</v>
      </c>
      <c r="AD63" s="62">
        <f>'Pop-proportion inputs'!$AC$12*'District Population'!$K61/100</f>
        <v>560.72526436836824</v>
      </c>
      <c r="AE63" s="62">
        <f>'Pop-proportion inputs'!$AD$12*'District Population'!$K61/100</f>
        <v>433.73024647001807</v>
      </c>
      <c r="AF63" s="62">
        <f>'Pop-proportion inputs'!$AE$12*'District Population'!$K61/100</f>
        <v>339.25964764588736</v>
      </c>
      <c r="AG63" s="62">
        <f>'Pop-proportion inputs'!$AF$12*'District Population'!$K61/100</f>
        <v>282.34191426600341</v>
      </c>
      <c r="AH63" s="62">
        <f>'Pop-proportion inputs'!$AG$12*'District Population'!$K61/100</f>
        <v>215.7952410286203</v>
      </c>
      <c r="AI63" s="62">
        <f>'Pop-proportion inputs'!$AH$12*'District Population'!$K61/100</f>
        <v>171.71609412540184</v>
      </c>
      <c r="AJ63" s="62">
        <f>'Pop-proportion inputs'!$AI$12*'District Population'!$K61/100</f>
        <v>233.55528565467429</v>
      </c>
      <c r="AK63" s="62">
        <f>'Pop-proportion inputs'!$AJ$12*'District Population'!$K61/100</f>
        <v>3.2096466191663899</v>
      </c>
      <c r="AL63" s="85">
        <f t="shared" si="12"/>
        <v>30174.080867225835</v>
      </c>
    </row>
    <row r="64" spans="1:39" x14ac:dyDescent="0.25">
      <c r="A64" s="75" t="s">
        <v>169</v>
      </c>
      <c r="B64" s="76" t="s">
        <v>13</v>
      </c>
      <c r="C64" s="76">
        <v>708</v>
      </c>
      <c r="D64" s="68">
        <f>'Pop-proportion inputs'!$C$12*'District Population'!$L62/100</f>
        <v>2242.8363732633461</v>
      </c>
      <c r="E64" s="68">
        <f>'Pop-proportion inputs'!$D$12*'District Population'!$L62/100</f>
        <v>2535.1232733390834</v>
      </c>
      <c r="F64" s="68">
        <f>'Pop-proportion inputs'!$E$12*'District Population'!$L62/100</f>
        <v>2477.134266074916</v>
      </c>
      <c r="G64" s="68">
        <f>'Pop-proportion inputs'!$F$12*'District Population'!$L62/100</f>
        <v>1700.0815687350694</v>
      </c>
      <c r="H64" s="68">
        <f>'Pop-proportion inputs'!$G$12*'District Population'!$L62/100</f>
        <v>1155.3194524168787</v>
      </c>
      <c r="I64" s="68">
        <f>'Pop-proportion inputs'!$H$12*'District Population'!$L62/100</f>
        <v>1010.904520864769</v>
      </c>
      <c r="J64" s="68">
        <f>'Pop-proportion inputs'!$I$12*'District Population'!$L62/100</f>
        <v>937.19157124627907</v>
      </c>
      <c r="K64" s="68">
        <f>'Pop-proportion inputs'!$J$12*'District Population'!$L62/100</f>
        <v>791.10387986924115</v>
      </c>
      <c r="L64" s="68">
        <f>'Pop-proportion inputs'!$K$12*'District Population'!$L62/100</f>
        <v>644.23556724057039</v>
      </c>
      <c r="M64" s="68">
        <f>'Pop-proportion inputs'!$L$12*'District Population'!$L62/100</f>
        <v>611.8955439586307</v>
      </c>
      <c r="N64" s="68">
        <f>'Pop-proportion inputs'!$M$12*'District Population'!$L62/100</f>
        <v>470.60309741305298</v>
      </c>
      <c r="O64" s="68">
        <f>'Pop-proportion inputs'!$N$12*'District Population'!$L62/100</f>
        <v>339.79327910369022</v>
      </c>
      <c r="P64" s="68">
        <f>'Pop-proportion inputs'!$O$12*'District Population'!$L62/100</f>
        <v>291.39476150244252</v>
      </c>
      <c r="Q64" s="68">
        <f>'Pop-proportion inputs'!$P$12*'District Population'!$L62/100</f>
        <v>200.1735923830403</v>
      </c>
      <c r="R64" s="68">
        <f>'Pop-proportion inputs'!$Q$12*'District Population'!$L62/100</f>
        <v>158.68914872482807</v>
      </c>
      <c r="S64" s="68">
        <f>'Pop-proportion inputs'!$R$12*'District Population'!$L62/100</f>
        <v>224.48436850532599</v>
      </c>
      <c r="T64" s="68">
        <f>'Pop-proportion inputs'!$S$12*'District Population'!$L62/100</f>
        <v>1.1151732166186088</v>
      </c>
      <c r="U64" s="62">
        <f>'Pop-proportion inputs'!$T$12*'District Population'!$K62/100</f>
        <v>2197.7968844737702</v>
      </c>
      <c r="V64" s="62">
        <f>'Pop-proportion inputs'!$U$12*'District Population'!$K62/100</f>
        <v>2416.8755212833562</v>
      </c>
      <c r="W64" s="62">
        <f>'Pop-proportion inputs'!$V$12*'District Population'!$K62/100</f>
        <v>2292.8770128491301</v>
      </c>
      <c r="X64" s="62">
        <f>'Pop-proportion inputs'!$W$12*'District Population'!$K62/100</f>
        <v>1542.7517604131071</v>
      </c>
      <c r="Y64" s="62">
        <f>'Pop-proportion inputs'!$X$12*'District Population'!$K62/100</f>
        <v>1113.4671715847226</v>
      </c>
      <c r="Z64" s="62">
        <f>'Pop-proportion inputs'!$Y$12*'District Population'!$K62/100</f>
        <v>1035.6942555173193</v>
      </c>
      <c r="AA64" s="62">
        <f>'Pop-proportion inputs'!$Z$12*'District Population'!$K62/100</f>
        <v>911.36712912787902</v>
      </c>
      <c r="AB64" s="62">
        <f>'Pop-proportion inputs'!$AA$12*'District Population'!$K62/100</f>
        <v>797.6653166237038</v>
      </c>
      <c r="AC64" s="62">
        <f>'Pop-proportion inputs'!$AB$12*'District Population'!$K62/100</f>
        <v>659.5362361152595</v>
      </c>
      <c r="AD64" s="62">
        <f>'Pop-proportion inputs'!$AC$12*'District Population'!$K62/100</f>
        <v>574.09556775952092</v>
      </c>
      <c r="AE64" s="62">
        <f>'Pop-proportion inputs'!$AD$12*'District Population'!$K62/100</f>
        <v>444.07239681303145</v>
      </c>
      <c r="AF64" s="62">
        <f>'Pop-proportion inputs'!$AE$12*'District Population'!$K62/100</f>
        <v>347.34917866159907</v>
      </c>
      <c r="AG64" s="62">
        <f>'Pop-proportion inputs'!$AF$12*'District Population'!$K62/100</f>
        <v>289.07426127024917</v>
      </c>
      <c r="AH64" s="62">
        <f>'Pop-proportion inputs'!$AG$12*'District Population'!$K62/100</f>
        <v>220.94080522246782</v>
      </c>
      <c r="AI64" s="62">
        <f>'Pop-proportion inputs'!$AH$12*'District Population'!$K62/100</f>
        <v>175.810606039693</v>
      </c>
      <c r="AJ64" s="62">
        <f>'Pop-proportion inputs'!$AI$12*'District Population'!$K62/100</f>
        <v>239.1243320776635</v>
      </c>
      <c r="AK64" s="62">
        <f>'Pop-proportion inputs'!$AJ$12*'District Population'!$K62/100</f>
        <v>3.2861795521437949</v>
      </c>
      <c r="AL64" s="85">
        <f t="shared" si="12"/>
        <v>31053.8640532424</v>
      </c>
    </row>
    <row r="65" spans="1:39" x14ac:dyDescent="0.25">
      <c r="A65" s="75" t="s">
        <v>169</v>
      </c>
      <c r="B65" s="76" t="s">
        <v>14</v>
      </c>
      <c r="C65" s="76">
        <v>709</v>
      </c>
      <c r="D65" s="68">
        <f>'Pop-proportion inputs'!$C$12*'District Population'!$L63/100</f>
        <v>2105.2549753664048</v>
      </c>
      <c r="E65" s="68">
        <f>'Pop-proportion inputs'!$D$12*'District Population'!$L63/100</f>
        <v>2379.6122392106445</v>
      </c>
      <c r="F65" s="68">
        <f>'Pop-proportion inputs'!$E$12*'District Population'!$L63/100</f>
        <v>2325.1804279939315</v>
      </c>
      <c r="G65" s="68">
        <f>'Pop-proportion inputs'!$F$12*'District Population'!$L63/100</f>
        <v>1595.7941576899784</v>
      </c>
      <c r="H65" s="68">
        <f>'Pop-proportion inputs'!$G$12*'District Population'!$L63/100</f>
        <v>1084.4491619329731</v>
      </c>
      <c r="I65" s="68">
        <f>'Pop-proportion inputs'!$H$12*'District Population'!$L63/100</f>
        <v>948.89301669135136</v>
      </c>
      <c r="J65" s="68">
        <f>'Pop-proportion inputs'!$I$12*'District Population'!$L63/100</f>
        <v>879.70181051010672</v>
      </c>
      <c r="K65" s="68">
        <f>'Pop-proportion inputs'!$J$12*'District Population'!$L63/100</f>
        <v>742.57551686800298</v>
      </c>
      <c r="L65" s="68">
        <f>'Pop-proportion inputs'!$K$12*'District Population'!$L63/100</f>
        <v>604.71648730567426</v>
      </c>
      <c r="M65" s="68">
        <f>'Pop-proportion inputs'!$L$12*'District Population'!$L63/100</f>
        <v>574.36028489635351</v>
      </c>
      <c r="N65" s="68">
        <f>'Pop-proportion inputs'!$M$12*'District Population'!$L63/100</f>
        <v>441.73508333563194</v>
      </c>
      <c r="O65" s="68">
        <f>'Pop-proportion inputs'!$N$12*'District Population'!$L63/100</f>
        <v>318.9494784179314</v>
      </c>
      <c r="P65" s="68">
        <f>'Pop-proportion inputs'!$O$12*'District Population'!$L63/100</f>
        <v>273.51985136398247</v>
      </c>
      <c r="Q65" s="68">
        <f>'Pop-proportion inputs'!$P$12*'District Population'!$L63/100</f>
        <v>187.89442525769175</v>
      </c>
      <c r="R65" s="68">
        <f>'Pop-proportion inputs'!$Q$12*'District Population'!$L63/100</f>
        <v>148.95474492573558</v>
      </c>
      <c r="S65" s="68">
        <f>'Pop-proportion inputs'!$R$12*'District Population'!$L63/100</f>
        <v>210.71391534469836</v>
      </c>
      <c r="T65" s="68">
        <f>'Pop-proportion inputs'!$S$12*'District Population'!$L63/100</f>
        <v>1.0467656003214025</v>
      </c>
      <c r="U65" s="62">
        <f>'Pop-proportion inputs'!$T$12*'District Population'!$K63/100</f>
        <v>2114.099870666621</v>
      </c>
      <c r="V65" s="62">
        <f>'Pop-proportion inputs'!$U$12*'District Population'!$K63/100</f>
        <v>2324.8355037075521</v>
      </c>
      <c r="W65" s="62">
        <f>'Pop-proportion inputs'!$V$12*'District Population'!$K63/100</f>
        <v>2205.5591354063854</v>
      </c>
      <c r="X65" s="62">
        <f>'Pop-proportion inputs'!$W$12*'District Population'!$K63/100</f>
        <v>1484.0003278742372</v>
      </c>
      <c r="Y65" s="62">
        <f>'Pop-proportion inputs'!$X$12*'District Population'!$K63/100</f>
        <v>1071.0638549305324</v>
      </c>
      <c r="Z65" s="62">
        <f>'Pop-proportion inputs'!$Y$12*'District Population'!$K63/100</f>
        <v>996.25270520100207</v>
      </c>
      <c r="AA65" s="62">
        <f>'Pop-proportion inputs'!$Z$12*'District Population'!$K63/100</f>
        <v>876.66023345027349</v>
      </c>
      <c r="AB65" s="62">
        <f>'Pop-proportion inputs'!$AA$12*'District Population'!$K63/100</f>
        <v>767.28843990203018</v>
      </c>
      <c r="AC65" s="62">
        <f>'Pop-proportion inputs'!$AB$12*'District Population'!$K63/100</f>
        <v>634.41962326972305</v>
      </c>
      <c r="AD65" s="62">
        <f>'Pop-proportion inputs'!$AC$12*'District Population'!$K63/100</f>
        <v>552.23272638376</v>
      </c>
      <c r="AE65" s="62">
        <f>'Pop-proportion inputs'!$AD$12*'District Population'!$K63/100</f>
        <v>427.16112817396737</v>
      </c>
      <c r="AF65" s="62">
        <f>'Pop-proportion inputs'!$AE$12*'District Population'!$K63/100</f>
        <v>334.12134618639635</v>
      </c>
      <c r="AG65" s="62">
        <f>'Pop-proportion inputs'!$AF$12*'District Population'!$K63/100</f>
        <v>278.06566779750864</v>
      </c>
      <c r="AH65" s="62">
        <f>'Pop-proportion inputs'!$AG$12*'District Population'!$K63/100</f>
        <v>212.52688592177907</v>
      </c>
      <c r="AI65" s="62">
        <f>'Pop-proportion inputs'!$AH$12*'District Population'!$K63/100</f>
        <v>169.11534551534723</v>
      </c>
      <c r="AJ65" s="62">
        <f>'Pop-proportion inputs'!$AI$12*'District Population'!$K63/100</f>
        <v>230.01794346417634</v>
      </c>
      <c r="AK65" s="62">
        <f>'Pop-proportion inputs'!$AJ$12*'District Population'!$K63/100</f>
        <v>3.1610344956139675</v>
      </c>
      <c r="AL65" s="85">
        <f t="shared" si="12"/>
        <v>29503.934115058313</v>
      </c>
    </row>
    <row r="66" spans="1:39" s="56" customFormat="1" x14ac:dyDescent="0.25">
      <c r="A66" s="80" t="s">
        <v>169</v>
      </c>
      <c r="B66" s="81"/>
      <c r="C66" s="79" t="s">
        <v>168</v>
      </c>
      <c r="D66" s="70">
        <f>SUM(D57:D65)</f>
        <v>23920.343137185671</v>
      </c>
      <c r="E66" s="70">
        <f t="shared" ref="E66:AL66" si="13">SUM(E57:E65)</f>
        <v>27037.647202547822</v>
      </c>
      <c r="F66" s="70">
        <f t="shared" si="13"/>
        <v>26419.181687863231</v>
      </c>
      <c r="G66" s="70">
        <f t="shared" si="13"/>
        <v>18131.743791089677</v>
      </c>
      <c r="H66" s="70">
        <f t="shared" si="13"/>
        <v>12321.736023331521</v>
      </c>
      <c r="I66" s="70">
        <f t="shared" si="13"/>
        <v>10781.51902041508</v>
      </c>
      <c r="J66" s="70">
        <f t="shared" si="13"/>
        <v>9995.354202710243</v>
      </c>
      <c r="K66" s="70">
        <f t="shared" si="13"/>
        <v>8437.2968484086687</v>
      </c>
      <c r="L66" s="70">
        <f t="shared" si="13"/>
        <v>6870.9139967940337</v>
      </c>
      <c r="M66" s="70">
        <f t="shared" si="13"/>
        <v>6526.0005366814721</v>
      </c>
      <c r="N66" s="70">
        <f t="shared" si="13"/>
        <v>5019.0855230172801</v>
      </c>
      <c r="O66" s="70">
        <f t="shared" si="13"/>
        <v>3623.9700446999177</v>
      </c>
      <c r="P66" s="70">
        <f t="shared" si="13"/>
        <v>3107.7892112900836</v>
      </c>
      <c r="Q66" s="70">
        <f t="shared" si="13"/>
        <v>2134.895382420857</v>
      </c>
      <c r="R66" s="70">
        <f t="shared" si="13"/>
        <v>1692.4546680695707</v>
      </c>
      <c r="S66" s="70">
        <f t="shared" si="13"/>
        <v>2394.1751558847832</v>
      </c>
      <c r="T66" s="70">
        <f t="shared" si="13"/>
        <v>11.89356759008834</v>
      </c>
      <c r="U66" s="64">
        <f t="shared" si="13"/>
        <v>23809.46624846584</v>
      </c>
      <c r="V66" s="64">
        <f t="shared" si="13"/>
        <v>26182.818147236358</v>
      </c>
      <c r="W66" s="64">
        <f t="shared" si="13"/>
        <v>24839.500972532238</v>
      </c>
      <c r="X66" s="64">
        <f t="shared" si="13"/>
        <v>16713.144071141989</v>
      </c>
      <c r="Y66" s="64">
        <f t="shared" si="13"/>
        <v>12062.56102550116</v>
      </c>
      <c r="Z66" s="64">
        <f t="shared" si="13"/>
        <v>11220.021101437625</v>
      </c>
      <c r="AA66" s="64">
        <f t="shared" si="13"/>
        <v>9873.1438988853552</v>
      </c>
      <c r="AB66" s="64">
        <f t="shared" si="13"/>
        <v>8641.3742634234568</v>
      </c>
      <c r="AC66" s="64">
        <f t="shared" si="13"/>
        <v>7144.9758912486441</v>
      </c>
      <c r="AD66" s="64">
        <f t="shared" si="13"/>
        <v>6219.3686507281436</v>
      </c>
      <c r="AE66" s="64">
        <f t="shared" si="13"/>
        <v>4810.7842988078401</v>
      </c>
      <c r="AF66" s="64">
        <f t="shared" si="13"/>
        <v>3762.9494355006568</v>
      </c>
      <c r="AG66" s="64">
        <f t="shared" si="13"/>
        <v>3131.6378304276991</v>
      </c>
      <c r="AH66" s="64">
        <f t="shared" si="13"/>
        <v>2393.5253899100676</v>
      </c>
      <c r="AI66" s="64">
        <f t="shared" si="13"/>
        <v>1904.6148987633408</v>
      </c>
      <c r="AJ66" s="64">
        <f t="shared" si="13"/>
        <v>2590.5135975080211</v>
      </c>
      <c r="AK66" s="64">
        <f t="shared" si="13"/>
        <v>35.600278481557773</v>
      </c>
      <c r="AL66" s="57">
        <f t="shared" si="13"/>
        <v>333761.99999999994</v>
      </c>
      <c r="AM66" s="90"/>
    </row>
    <row r="67" spans="1:39" x14ac:dyDescent="0.25">
      <c r="A67" s="75" t="s">
        <v>167</v>
      </c>
      <c r="B67" s="76" t="s">
        <v>15</v>
      </c>
      <c r="C67" s="76">
        <v>801</v>
      </c>
      <c r="D67" s="68">
        <f>'Pop-proportion inputs'!$C$13*'District Population'!$L65/100</f>
        <v>3971.0960640010453</v>
      </c>
      <c r="E67" s="68">
        <f>'Pop-proportion inputs'!$D$13*'District Population'!$L65/100</f>
        <v>4289.1996818035122</v>
      </c>
      <c r="F67" s="68">
        <f>'Pop-proportion inputs'!$E$13*'District Population'!$L65/100</f>
        <v>5114.698730003377</v>
      </c>
      <c r="G67" s="68">
        <f>'Pop-proportion inputs'!$F$13*'District Population'!$L65/100</f>
        <v>4341.8278987581571</v>
      </c>
      <c r="H67" s="68">
        <f>'Pop-proportion inputs'!$G$13*'District Population'!$L65/100</f>
        <v>3248.7313441881047</v>
      </c>
      <c r="I67" s="68">
        <f>'Pop-proportion inputs'!$H$13*'District Population'!$L65/100</f>
        <v>2732.8474917012481</v>
      </c>
      <c r="J67" s="68">
        <f>'Pop-proportion inputs'!$I$13*'District Population'!$L65/100</f>
        <v>2310.548492750675</v>
      </c>
      <c r="K67" s="68">
        <f>'Pop-proportion inputs'!$J$13*'District Population'!$L65/100</f>
        <v>2216.5392181099191</v>
      </c>
      <c r="L67" s="68">
        <f>'Pop-proportion inputs'!$K$13*'District Population'!$L65/100</f>
        <v>2038.9189858879947</v>
      </c>
      <c r="M67" s="68">
        <f>'Pop-proportion inputs'!$L$13*'District Population'!$L65/100</f>
        <v>1666.0650456085186</v>
      </c>
      <c r="N67" s="68">
        <f>'Pop-proportion inputs'!$M$13*'District Population'!$L65/100</f>
        <v>1327.5892147913503</v>
      </c>
      <c r="O67" s="68">
        <f>'Pop-proportion inputs'!$N$13*'District Population'!$L65/100</f>
        <v>843.53694513996436</v>
      </c>
      <c r="P67" s="68">
        <f>'Pop-proportion inputs'!$O$13*'District Population'!$L65/100</f>
        <v>750.58872326039113</v>
      </c>
      <c r="Q67" s="68">
        <f>'Pop-proportion inputs'!$P$13*'District Population'!$L65/100</f>
        <v>529.46532782999031</v>
      </c>
      <c r="R67" s="68">
        <f>'Pop-proportion inputs'!$Q$13*'District Population'!$L65/100</f>
        <v>407.65647084625698</v>
      </c>
      <c r="S67" s="68">
        <f>'Pop-proportion inputs'!$R$13*'District Population'!$L65/100</f>
        <v>505.90995653174218</v>
      </c>
      <c r="T67" s="68">
        <f>'Pop-proportion inputs'!$S$13*'District Population'!$L65/100</f>
        <v>0.42442110447293807</v>
      </c>
      <c r="U67" s="62">
        <f>'Pop-proportion inputs'!$T$13*'District Population'!$K65/100</f>
        <v>3946.8330041261415</v>
      </c>
      <c r="V67" s="62">
        <f>'Pop-proportion inputs'!$U$13*'District Population'!$K65/100</f>
        <v>4248.1328690742703</v>
      </c>
      <c r="W67" s="62">
        <f>'Pop-proportion inputs'!$V$13*'District Population'!$K65/100</f>
        <v>4984.3544253262135</v>
      </c>
      <c r="X67" s="62">
        <f>'Pop-proportion inputs'!$W$13*'District Population'!$K65/100</f>
        <v>4383.7069623734642</v>
      </c>
      <c r="Y67" s="62">
        <f>'Pop-proportion inputs'!$X$13*'District Population'!$K65/100</f>
        <v>3414.5148841961845</v>
      </c>
      <c r="Z67" s="62">
        <f>'Pop-proportion inputs'!$Y$13*'District Population'!$K65/100</f>
        <v>2790.6571364706124</v>
      </c>
      <c r="AA67" s="62">
        <f>'Pop-proportion inputs'!$Z$13*'District Population'!$K65/100</f>
        <v>2398.0345622761465</v>
      </c>
      <c r="AB67" s="62">
        <f>'Pop-proportion inputs'!$AA$13*'District Population'!$K65/100</f>
        <v>2191.9619404613713</v>
      </c>
      <c r="AC67" s="62">
        <f>'Pop-proportion inputs'!$AB$13*'District Population'!$K65/100</f>
        <v>1925.5859619471148</v>
      </c>
      <c r="AD67" s="62">
        <f>'Pop-proportion inputs'!$AC$13*'District Population'!$K65/100</f>
        <v>1521.4667046408765</v>
      </c>
      <c r="AE67" s="62">
        <f>'Pop-proportion inputs'!$AD$13*'District Population'!$K65/100</f>
        <v>1251.8369478874392</v>
      </c>
      <c r="AF67" s="62">
        <f>'Pop-proportion inputs'!$AE$13*'District Population'!$K65/100</f>
        <v>845.33158653913563</v>
      </c>
      <c r="AG67" s="62">
        <f>'Pop-proportion inputs'!$AF$13*'District Population'!$K65/100</f>
        <v>830.36420663890453</v>
      </c>
      <c r="AH67" s="62">
        <f>'Pop-proportion inputs'!$AG$13*'District Population'!$K65/100</f>
        <v>564.85590232176264</v>
      </c>
      <c r="AI67" s="62">
        <f>'Pop-proportion inputs'!$AH$13*'District Population'!$K65/100</f>
        <v>486.76522458142682</v>
      </c>
      <c r="AJ67" s="62">
        <f>'Pop-proportion inputs'!$AI$13*'District Population'!$K65/100</f>
        <v>573.74956284218979</v>
      </c>
      <c r="AK67" s="62">
        <f>'Pop-proportion inputs'!$AJ$13*'District Population'!$K65/100</f>
        <v>4.5552895348529248</v>
      </c>
      <c r="AL67" s="85">
        <f>SUM(D67:AK67)</f>
        <v>72658.351183554812</v>
      </c>
    </row>
    <row r="68" spans="1:39" x14ac:dyDescent="0.25">
      <c r="A68" s="75" t="s">
        <v>167</v>
      </c>
      <c r="B68" s="76" t="s">
        <v>16</v>
      </c>
      <c r="C68" s="76">
        <v>802</v>
      </c>
      <c r="D68" s="68">
        <f>'Pop-proportion inputs'!$C$13*'District Population'!$L66/100</f>
        <v>1130.292997343751</v>
      </c>
      <c r="E68" s="68">
        <f>'Pop-proportion inputs'!$D$13*'District Population'!$L66/100</f>
        <v>1220.8348240427454</v>
      </c>
      <c r="F68" s="68">
        <f>'Pop-proportion inputs'!$E$13*'District Population'!$L66/100</f>
        <v>1455.7966024677546</v>
      </c>
      <c r="G68" s="68">
        <f>'Pop-proportion inputs'!$F$13*'District Population'!$L66/100</f>
        <v>1235.8143924359078</v>
      </c>
      <c r="H68" s="68">
        <f>'Pop-proportion inputs'!$G$13*'District Population'!$L66/100</f>
        <v>924.68634085050417</v>
      </c>
      <c r="I68" s="68">
        <f>'Pop-proportion inputs'!$H$13*'District Population'!$L66/100</f>
        <v>777.85032970623763</v>
      </c>
      <c r="J68" s="68">
        <f>'Pop-proportion inputs'!$I$13*'District Population'!$L66/100</f>
        <v>657.65137364819964</v>
      </c>
      <c r="K68" s="68">
        <f>'Pop-proportion inputs'!$J$13*'District Population'!$L66/100</f>
        <v>630.89351559105864</v>
      </c>
      <c r="L68" s="68">
        <f>'Pop-proportion inputs'!$K$13*'District Population'!$L66/100</f>
        <v>580.33747226413504</v>
      </c>
      <c r="M68" s="68">
        <f>'Pop-proportion inputs'!$L$13*'District Population'!$L66/100</f>
        <v>474.21206231741519</v>
      </c>
      <c r="N68" s="68">
        <f>'Pop-proportion inputs'!$M$13*'District Population'!$L66/100</f>
        <v>377.8716930146158</v>
      </c>
      <c r="O68" s="68">
        <f>'Pop-proportion inputs'!$N$13*'District Population'!$L66/100</f>
        <v>240.09590468879441</v>
      </c>
      <c r="P68" s="68">
        <f>'Pop-proportion inputs'!$O$13*'District Population'!$L66/100</f>
        <v>213.64005405893485</v>
      </c>
      <c r="Q68" s="68">
        <f>'Pop-proportion inputs'!$P$13*'District Population'!$L66/100</f>
        <v>150.70170621346972</v>
      </c>
      <c r="R68" s="68">
        <f>'Pop-proportion inputs'!$Q$13*'District Population'!$L66/100</f>
        <v>116.03125356155323</v>
      </c>
      <c r="S68" s="68">
        <f>'Pop-proportion inputs'!$R$13*'District Population'!$L66/100</f>
        <v>143.99714132782034</v>
      </c>
      <c r="T68" s="68">
        <f>'Pop-proportion inputs'!$S$13*'District Population'!$L66/100</f>
        <v>0.12080297091260096</v>
      </c>
      <c r="U68" s="62">
        <f>'Pop-proportion inputs'!$T$13*'District Population'!$K66/100</f>
        <v>1109.640980865978</v>
      </c>
      <c r="V68" s="62">
        <f>'Pop-proportion inputs'!$U$13*'District Population'!$K66/100</f>
        <v>1194.3505891332406</v>
      </c>
      <c r="W68" s="62">
        <f>'Pop-proportion inputs'!$V$13*'District Population'!$K66/100</f>
        <v>1401.3372057344566</v>
      </c>
      <c r="X68" s="62">
        <f>'Pop-proportion inputs'!$W$13*'District Population'!$K66/100</f>
        <v>1232.4668635515552</v>
      </c>
      <c r="Y68" s="62">
        <f>'Pop-proportion inputs'!$X$13*'District Population'!$K66/100</f>
        <v>959.98124098990706</v>
      </c>
      <c r="Z68" s="62">
        <f>'Pop-proportion inputs'!$Y$13*'District Population'!$K66/100</f>
        <v>784.58539262659008</v>
      </c>
      <c r="AA68" s="62">
        <f>'Pop-proportion inputs'!$Z$13*'District Population'!$K66/100</f>
        <v>674.20066191115063</v>
      </c>
      <c r="AB68" s="62">
        <f>'Pop-proportion inputs'!$AA$13*'District Population'!$K66/100</f>
        <v>616.26392479531239</v>
      </c>
      <c r="AC68" s="62">
        <f>'Pop-proportion inputs'!$AB$13*'District Population'!$K66/100</f>
        <v>541.37306881820757</v>
      </c>
      <c r="AD68" s="62">
        <f>'Pop-proportion inputs'!$AC$13*'District Population'!$K66/100</f>
        <v>427.75607803209505</v>
      </c>
      <c r="AE68" s="62">
        <f>'Pop-proportion inputs'!$AD$13*'District Population'!$K66/100</f>
        <v>351.95043146895068</v>
      </c>
      <c r="AF68" s="62">
        <f>'Pop-proportion inputs'!$AE$13*'District Population'!$K66/100</f>
        <v>237.66259425307592</v>
      </c>
      <c r="AG68" s="62">
        <f>'Pop-proportion inputs'!$AF$13*'District Population'!$K66/100</f>
        <v>233.45455755729398</v>
      </c>
      <c r="AH68" s="62">
        <f>'Pop-proportion inputs'!$AG$13*'District Population'!$K66/100</f>
        <v>158.80764573646644</v>
      </c>
      <c r="AI68" s="62">
        <f>'Pop-proportion inputs'!$AH$13*'District Population'!$K66/100</f>
        <v>136.85267167151716</v>
      </c>
      <c r="AJ68" s="62">
        <f>'Pop-proportion inputs'!$AI$13*'District Population'!$K66/100</f>
        <v>161.30807333830791</v>
      </c>
      <c r="AK68" s="62">
        <f>'Pop-proportion inputs'!$AJ$13*'District Population'!$K66/100</f>
        <v>1.2807068204553744</v>
      </c>
      <c r="AL68" s="85">
        <f t="shared" ref="AL68:AL77" si="14">SUM(D68:AK68)</f>
        <v>20554.101153808377</v>
      </c>
    </row>
    <row r="69" spans="1:39" x14ac:dyDescent="0.25">
      <c r="A69" s="75" t="s">
        <v>167</v>
      </c>
      <c r="B69" s="76" t="s">
        <v>17</v>
      </c>
      <c r="C69" s="76">
        <v>803</v>
      </c>
      <c r="D69" s="68">
        <f>'Pop-proportion inputs'!$C$13*'District Population'!$L67/100</f>
        <v>1540.9081559685269</v>
      </c>
      <c r="E69" s="68">
        <f>'Pop-proportion inputs'!$D$13*'District Population'!$L67/100</f>
        <v>1664.3422031975558</v>
      </c>
      <c r="F69" s="68">
        <f>'Pop-proportion inputs'!$E$13*'District Population'!$L67/100</f>
        <v>1984.6613784616814</v>
      </c>
      <c r="G69" s="68">
        <f>'Pop-proportion inputs'!$F$13*'District Population'!$L67/100</f>
        <v>1684.7635799239063</v>
      </c>
      <c r="H69" s="68">
        <f>'Pop-proportion inputs'!$G$13*'District Population'!$L67/100</f>
        <v>1260.6082915471693</v>
      </c>
      <c r="I69" s="68">
        <f>'Pop-proportion inputs'!$H$13*'District Population'!$L67/100</f>
        <v>1060.4293930723395</v>
      </c>
      <c r="J69" s="68">
        <f>'Pop-proportion inputs'!$I$13*'District Population'!$L67/100</f>
        <v>896.5643136955764</v>
      </c>
      <c r="K69" s="68">
        <f>'Pop-proportion inputs'!$J$13*'District Population'!$L67/100</f>
        <v>860.08580607552301</v>
      </c>
      <c r="L69" s="68">
        <f>'Pop-proportion inputs'!$K$13*'District Population'!$L67/100</f>
        <v>791.16365962409054</v>
      </c>
      <c r="M69" s="68">
        <f>'Pop-proportion inputs'!$L$13*'District Population'!$L67/100</f>
        <v>646.48479305877765</v>
      </c>
      <c r="N69" s="68">
        <f>'Pop-proportion inputs'!$M$13*'District Population'!$L67/100</f>
        <v>515.14569677438703</v>
      </c>
      <c r="O69" s="68">
        <f>'Pop-proportion inputs'!$N$13*'District Population'!$L67/100</f>
        <v>327.31843744855951</v>
      </c>
      <c r="P69" s="68">
        <f>'Pop-proportion inputs'!$O$13*'District Population'!$L67/100</f>
        <v>291.25165113347299</v>
      </c>
      <c r="Q69" s="68">
        <f>'Pop-proportion inputs'!$P$13*'District Population'!$L67/100</f>
        <v>205.44893117840402</v>
      </c>
      <c r="R69" s="68">
        <f>'Pop-proportion inputs'!$Q$13*'District Population'!$L67/100</f>
        <v>158.18332536822209</v>
      </c>
      <c r="S69" s="68">
        <f>'Pop-proportion inputs'!$R$13*'District Population'!$L67/100</f>
        <v>196.30871820814238</v>
      </c>
      <c r="T69" s="68">
        <f>'Pop-proportion inputs'!$S$13*'District Population'!$L67/100</f>
        <v>0.16468852198669662</v>
      </c>
      <c r="U69" s="62">
        <f>'Pop-proportion inputs'!$T$13*'District Population'!$K67/100</f>
        <v>1501.0491396097152</v>
      </c>
      <c r="V69" s="62">
        <f>'Pop-proportion inputs'!$U$13*'District Population'!$K67/100</f>
        <v>1615.6387111908032</v>
      </c>
      <c r="W69" s="62">
        <f>'Pop-proportion inputs'!$V$13*'District Population'!$K67/100</f>
        <v>1895.6365556445191</v>
      </c>
      <c r="X69" s="62">
        <f>'Pop-proportion inputs'!$W$13*'District Population'!$K67/100</f>
        <v>1667.199893507707</v>
      </c>
      <c r="Y69" s="62">
        <f>'Pop-proportion inputs'!$X$13*'District Population'!$K67/100</f>
        <v>1298.5993133606223</v>
      </c>
      <c r="Z69" s="62">
        <f>'Pop-proportion inputs'!$Y$13*'District Population'!$K67/100</f>
        <v>1061.3353768111558</v>
      </c>
      <c r="AA69" s="62">
        <f>'Pop-proportion inputs'!$Z$13*'District Population'!$K67/100</f>
        <v>912.01419282140148</v>
      </c>
      <c r="AB69" s="62">
        <f>'Pop-proportion inputs'!$AA$13*'District Population'!$K67/100</f>
        <v>833.64119569970705</v>
      </c>
      <c r="AC69" s="62">
        <f>'Pop-proportion inputs'!$AB$13*'District Population'!$K67/100</f>
        <v>732.3337846834537</v>
      </c>
      <c r="AD69" s="62">
        <f>'Pop-proportion inputs'!$AC$13*'District Population'!$K67/100</f>
        <v>578.64021243322566</v>
      </c>
      <c r="AE69" s="62">
        <f>'Pop-proportion inputs'!$AD$13*'District Population'!$K67/100</f>
        <v>476.09533304136653</v>
      </c>
      <c r="AF69" s="62">
        <f>'Pop-proportion inputs'!$AE$13*'District Population'!$K67/100</f>
        <v>321.49428398236103</v>
      </c>
      <c r="AG69" s="62">
        <f>'Pop-proportion inputs'!$AF$13*'District Population'!$K67/100</f>
        <v>315.8019294545748</v>
      </c>
      <c r="AH69" s="62">
        <f>'Pop-proportion inputs'!$AG$13*'District Population'!$K67/100</f>
        <v>214.82451000514965</v>
      </c>
      <c r="AI69" s="62">
        <f>'Pop-proportion inputs'!$AH$13*'District Population'!$K67/100</f>
        <v>185.12526899061282</v>
      </c>
      <c r="AJ69" s="62">
        <f>'Pop-proportion inputs'!$AI$13*'District Population'!$K67/100</f>
        <v>218.2069235651386</v>
      </c>
      <c r="AK69" s="62">
        <f>'Pop-proportion inputs'!$AJ$13*'District Population'!$K67/100</f>
        <v>1.7324557258479809</v>
      </c>
      <c r="AL69" s="85">
        <f t="shared" si="14"/>
        <v>27913.202103785679</v>
      </c>
    </row>
    <row r="70" spans="1:39" x14ac:dyDescent="0.25">
      <c r="A70" s="75" t="s">
        <v>167</v>
      </c>
      <c r="B70" s="76" t="s">
        <v>18</v>
      </c>
      <c r="C70" s="76">
        <v>804</v>
      </c>
      <c r="D70" s="68">
        <f>'Pop-proportion inputs'!$C$13*'District Population'!$L68/100</f>
        <v>974.48645494067387</v>
      </c>
      <c r="E70" s="68">
        <f>'Pop-proportion inputs'!$D$13*'District Population'!$L68/100</f>
        <v>1052.5474390670067</v>
      </c>
      <c r="F70" s="68">
        <f>'Pop-proportion inputs'!$E$13*'District Population'!$L68/100</f>
        <v>1255.1206400352762</v>
      </c>
      <c r="G70" s="68">
        <f>'Pop-proportion inputs'!$F$13*'District Population'!$L68/100</f>
        <v>1065.4621315708966</v>
      </c>
      <c r="H70" s="68">
        <f>'Pop-proportion inputs'!$G$13*'District Population'!$L68/100</f>
        <v>797.22188525018851</v>
      </c>
      <c r="I70" s="68">
        <f>'Pop-proportion inputs'!$H$13*'District Population'!$L68/100</f>
        <v>670.62665348827011</v>
      </c>
      <c r="J70" s="68">
        <f>'Pop-proportion inputs'!$I$13*'District Population'!$L68/100</f>
        <v>566.9966612191555</v>
      </c>
      <c r="K70" s="68">
        <f>'Pop-proportion inputs'!$J$13*'District Population'!$L68/100</f>
        <v>543.92727098035266</v>
      </c>
      <c r="L70" s="68">
        <f>'Pop-proportion inputs'!$K$13*'District Population'!$L68/100</f>
        <v>500.34018377972507</v>
      </c>
      <c r="M70" s="68">
        <f>'Pop-proportion inputs'!$L$13*'District Population'!$L68/100</f>
        <v>408.84375341950681</v>
      </c>
      <c r="N70" s="68">
        <f>'Pop-proportion inputs'!$M$13*'District Population'!$L68/100</f>
        <v>325.78353348521648</v>
      </c>
      <c r="O70" s="68">
        <f>'Pop-proportion inputs'!$N$13*'District Population'!$L68/100</f>
        <v>206.99960767323137</v>
      </c>
      <c r="P70" s="68">
        <f>'Pop-proportion inputs'!$O$13*'District Population'!$L68/100</f>
        <v>184.19059429942627</v>
      </c>
      <c r="Q70" s="68">
        <f>'Pop-proportion inputs'!$P$13*'District Population'!$L68/100</f>
        <v>129.9280556338899</v>
      </c>
      <c r="R70" s="68">
        <f>'Pop-proportion inputs'!$Q$13*'District Population'!$L68/100</f>
        <v>100.03679153214527</v>
      </c>
      <c r="S70" s="68">
        <f>'Pop-proportion inputs'!$R$13*'District Population'!$L68/100</f>
        <v>124.14768923093926</v>
      </c>
      <c r="T70" s="68">
        <f>'Pop-proportion inputs'!$S$13*'District Population'!$L68/100</f>
        <v>0.10415074599911012</v>
      </c>
      <c r="U70" s="62">
        <f>'Pop-proportion inputs'!$T$13*'District Population'!$K68/100</f>
        <v>972.1999480246659</v>
      </c>
      <c r="V70" s="62">
        <f>'Pop-proportion inputs'!$U$13*'District Population'!$K68/100</f>
        <v>1046.4173554336389</v>
      </c>
      <c r="W70" s="62">
        <f>'Pop-proportion inputs'!$V$13*'District Population'!$K68/100</f>
        <v>1227.7664416439004</v>
      </c>
      <c r="X70" s="62">
        <f>'Pop-proportion inputs'!$W$13*'District Population'!$K68/100</f>
        <v>1079.8125171547388</v>
      </c>
      <c r="Y70" s="62">
        <f>'Pop-proportion inputs'!$X$13*'District Population'!$K68/100</f>
        <v>841.07718504293848</v>
      </c>
      <c r="Z70" s="62">
        <f>'Pop-proportion inputs'!$Y$13*'District Population'!$K68/100</f>
        <v>687.40600886712434</v>
      </c>
      <c r="AA70" s="62">
        <f>'Pop-proportion inputs'!$Z$13*'District Population'!$K68/100</f>
        <v>590.69362052281849</v>
      </c>
      <c r="AB70" s="62">
        <f>'Pop-proportion inputs'!$AA$13*'District Population'!$K68/100</f>
        <v>539.93297470674622</v>
      </c>
      <c r="AC70" s="62">
        <f>'Pop-proportion inputs'!$AB$13*'District Population'!$K68/100</f>
        <v>474.31816095712884</v>
      </c>
      <c r="AD70" s="62">
        <f>'Pop-proportion inputs'!$AC$13*'District Population'!$K68/100</f>
        <v>374.77386289887363</v>
      </c>
      <c r="AE70" s="62">
        <f>'Pop-proportion inputs'!$AD$13*'District Population'!$K68/100</f>
        <v>308.35756526794978</v>
      </c>
      <c r="AF70" s="62">
        <f>'Pop-proportion inputs'!$AE$13*'District Population'!$K68/100</f>
        <v>208.22551236340328</v>
      </c>
      <c r="AG70" s="62">
        <f>'Pop-proportion inputs'!$AF$13*'District Population'!$K68/100</f>
        <v>204.53868650939384</v>
      </c>
      <c r="AH70" s="62">
        <f>'Pop-proportion inputs'!$AG$13*'District Population'!$K68/100</f>
        <v>139.13760179479144</v>
      </c>
      <c r="AI70" s="62">
        <f>'Pop-proportion inputs'!$AH$13*'District Population'!$K68/100</f>
        <v>119.90198864343778</v>
      </c>
      <c r="AJ70" s="62">
        <f>'Pop-proportion inputs'!$AI$13*'District Population'!$K68/100</f>
        <v>141.3283244036956</v>
      </c>
      <c r="AK70" s="62">
        <f>'Pop-proportion inputs'!$AJ$13*'District Population'!$K68/100</f>
        <v>1.1220774338289632</v>
      </c>
      <c r="AL70" s="85">
        <f t="shared" si="14"/>
        <v>17863.773328020969</v>
      </c>
    </row>
    <row r="71" spans="1:39" x14ac:dyDescent="0.25">
      <c r="A71" s="75" t="s">
        <v>167</v>
      </c>
      <c r="B71" s="76" t="s">
        <v>19</v>
      </c>
      <c r="C71" s="76">
        <v>805</v>
      </c>
      <c r="D71" s="68">
        <f>'Pop-proportion inputs'!$C$13*'District Population'!$L69/100</f>
        <v>1821.1048918228701</v>
      </c>
      <c r="E71" s="68">
        <f>'Pop-proportion inputs'!$D$13*'District Population'!$L69/100</f>
        <v>1966.9840257320498</v>
      </c>
      <c r="F71" s="68">
        <f>'Pop-proportion inputs'!$E$13*'District Population'!$L69/100</f>
        <v>2345.5496234016364</v>
      </c>
      <c r="G71" s="68">
        <f>'Pop-proportion inputs'!$F$13*'District Population'!$L69/100</f>
        <v>1991.1187990539154</v>
      </c>
      <c r="H71" s="68">
        <f>'Pop-proportion inputs'!$G$13*'District Population'!$L69/100</f>
        <v>1489.8356644533917</v>
      </c>
      <c r="I71" s="68">
        <f>'Pop-proportion inputs'!$H$13*'District Population'!$L69/100</f>
        <v>1253.256495318491</v>
      </c>
      <c r="J71" s="68">
        <f>'Pop-proportion inputs'!$I$13*'District Population'!$L69/100</f>
        <v>1059.5944029373916</v>
      </c>
      <c r="K71" s="68">
        <f>'Pop-proportion inputs'!$J$13*'District Population'!$L69/100</f>
        <v>1016.4826909148655</v>
      </c>
      <c r="L71" s="68">
        <f>'Pop-proportion inputs'!$K$13*'District Population'!$L69/100</f>
        <v>935.02783095356892</v>
      </c>
      <c r="M71" s="68">
        <f>'Pop-proportion inputs'!$L$13*'District Population'!$L69/100</f>
        <v>764.04074737889994</v>
      </c>
      <c r="N71" s="68">
        <f>'Pop-proportion inputs'!$M$13*'District Population'!$L69/100</f>
        <v>608.81912057093325</v>
      </c>
      <c r="O71" s="68">
        <f>'Pop-proportion inputs'!$N$13*'District Population'!$L69/100</f>
        <v>386.8375965903868</v>
      </c>
      <c r="P71" s="68">
        <f>'Pop-proportion inputs'!$O$13*'District Population'!$L69/100</f>
        <v>344.21247273967253</v>
      </c>
      <c r="Q71" s="68">
        <f>'Pop-proportion inputs'!$P$13*'District Population'!$L69/100</f>
        <v>242.80749773409184</v>
      </c>
      <c r="R71" s="68">
        <f>'Pop-proportion inputs'!$Q$13*'District Population'!$L69/100</f>
        <v>186.94717561009639</v>
      </c>
      <c r="S71" s="68">
        <f>'Pop-proportion inputs'!$R$13*'District Population'!$L69/100</f>
        <v>232.00524031986973</v>
      </c>
      <c r="T71" s="68">
        <f>'Pop-proportion inputs'!$S$13*'District Population'!$L69/100</f>
        <v>0.19463526872472292</v>
      </c>
      <c r="U71" s="62">
        <f>'Pop-proportion inputs'!$T$13*'District Population'!$K69/100</f>
        <v>1752.7179204813481</v>
      </c>
      <c r="V71" s="62">
        <f>'Pop-proportion inputs'!$U$13*'District Population'!$K69/100</f>
        <v>1886.5197996541206</v>
      </c>
      <c r="W71" s="62">
        <f>'Pop-proportion inputs'!$V$13*'District Population'!$K69/100</f>
        <v>2213.462620325387</v>
      </c>
      <c r="X71" s="62">
        <f>'Pop-proportion inputs'!$W$13*'District Population'!$K69/100</f>
        <v>1946.7258287995362</v>
      </c>
      <c r="Y71" s="62">
        <f>'Pop-proportion inputs'!$X$13*'District Population'!$K69/100</f>
        <v>1516.3249676447872</v>
      </c>
      <c r="Z71" s="62">
        <f>'Pop-proportion inputs'!$Y$13*'District Population'!$K69/100</f>
        <v>1239.2809039292413</v>
      </c>
      <c r="AA71" s="62">
        <f>'Pop-proportion inputs'!$Z$13*'District Population'!$K69/100</f>
        <v>1064.9242435241167</v>
      </c>
      <c r="AB71" s="62">
        <f>'Pop-proportion inputs'!$AA$13*'District Population'!$K69/100</f>
        <v>973.41107922308447</v>
      </c>
      <c r="AC71" s="62">
        <f>'Pop-proportion inputs'!$AB$13*'District Population'!$K69/100</f>
        <v>855.11827315817141</v>
      </c>
      <c r="AD71" s="62">
        <f>'Pop-proportion inputs'!$AC$13*'District Population'!$K69/100</f>
        <v>675.65614148151553</v>
      </c>
      <c r="AE71" s="62">
        <f>'Pop-proportion inputs'!$AD$13*'District Population'!$K69/100</f>
        <v>555.91839071711229</v>
      </c>
      <c r="AF71" s="62">
        <f>'Pop-proportion inputs'!$AE$13*'District Population'!$K69/100</f>
        <v>375.39663292749736</v>
      </c>
      <c r="AG71" s="62">
        <f>'Pop-proportion inputs'!$AF$13*'District Population'!$K69/100</f>
        <v>368.74988730984342</v>
      </c>
      <c r="AH71" s="62">
        <f>'Pop-proportion inputs'!$AG$13*'District Population'!$K69/100</f>
        <v>250.84239983146085</v>
      </c>
      <c r="AI71" s="62">
        <f>'Pop-proportion inputs'!$AH$13*'District Population'!$K69/100</f>
        <v>216.1637270437013</v>
      </c>
      <c r="AJ71" s="62">
        <f>'Pop-proportion inputs'!$AI$13*'District Population'!$K69/100</f>
        <v>254.79191534340018</v>
      </c>
      <c r="AK71" s="62">
        <f>'Pop-proportion inputs'!$AJ$13*'District Population'!$K69/100</f>
        <v>2.0229225792859746</v>
      </c>
      <c r="AL71" s="85">
        <f t="shared" si="14"/>
        <v>32792.846564774474</v>
      </c>
    </row>
    <row r="72" spans="1:39" x14ac:dyDescent="0.25">
      <c r="A72" s="75" t="s">
        <v>167</v>
      </c>
      <c r="B72" s="76" t="s">
        <v>20</v>
      </c>
      <c r="C72" s="76">
        <v>806</v>
      </c>
      <c r="D72" s="68">
        <f>'Pop-proportion inputs'!$C$13*'District Population'!$L70/100</f>
        <v>3342.6531574779196</v>
      </c>
      <c r="E72" s="68">
        <f>'Pop-proportion inputs'!$D$13*'District Population'!$L70/100</f>
        <v>3610.4155196357456</v>
      </c>
      <c r="F72" s="68">
        <f>'Pop-proportion inputs'!$E$13*'District Population'!$L70/100</f>
        <v>4305.2758190313061</v>
      </c>
      <c r="G72" s="68">
        <f>'Pop-proportion inputs'!$F$13*'District Population'!$L70/100</f>
        <v>3654.7150965637916</v>
      </c>
      <c r="H72" s="68">
        <f>'Pop-proportion inputs'!$G$13*'District Population'!$L70/100</f>
        <v>2734.6057386752241</v>
      </c>
      <c r="I72" s="68">
        <f>'Pop-proportion inputs'!$H$13*'District Population'!$L70/100</f>
        <v>2300.3627083845799</v>
      </c>
      <c r="J72" s="68">
        <f>'Pop-proportion inputs'!$I$13*'District Population'!$L70/100</f>
        <v>1944.8943290022758</v>
      </c>
      <c r="K72" s="68">
        <f>'Pop-proportion inputs'!$J$13*'District Population'!$L70/100</f>
        <v>1865.7624234412904</v>
      </c>
      <c r="L72" s="68">
        <f>'Pop-proportion inputs'!$K$13*'District Population'!$L70/100</f>
        <v>1716.2513513091355</v>
      </c>
      <c r="M72" s="68">
        <f>'Pop-proportion inputs'!$L$13*'District Population'!$L70/100</f>
        <v>1402.4031389600357</v>
      </c>
      <c r="N72" s="68">
        <f>'Pop-proportion inputs'!$M$13*'District Population'!$L70/100</f>
        <v>1117.4925534752238</v>
      </c>
      <c r="O72" s="68">
        <f>'Pop-proportion inputs'!$N$13*'District Population'!$L70/100</f>
        <v>710.04362213299464</v>
      </c>
      <c r="P72" s="68">
        <f>'Pop-proportion inputs'!$O$13*'District Population'!$L70/100</f>
        <v>631.80485320362322</v>
      </c>
      <c r="Q72" s="68">
        <f>'Pop-proportion inputs'!$P$13*'District Population'!$L70/100</f>
        <v>445.67517917530108</v>
      </c>
      <c r="R72" s="68">
        <f>'Pop-proportion inputs'!$Q$13*'District Population'!$L70/100</f>
        <v>343.14309386603338</v>
      </c>
      <c r="S72" s="68">
        <f>'Pop-proportion inputs'!$R$13*'District Population'!$L70/100</f>
        <v>425.84754595347403</v>
      </c>
      <c r="T72" s="68">
        <f>'Pop-proportion inputs'!$S$13*'District Population'!$L70/100</f>
        <v>0.35725465264553191</v>
      </c>
      <c r="U72" s="62">
        <f>'Pop-proportion inputs'!$T$13*'District Population'!$K70/100</f>
        <v>3174.7039910318463</v>
      </c>
      <c r="V72" s="62">
        <f>'Pop-proportion inputs'!$U$13*'District Population'!$K70/100</f>
        <v>3417.0597944692327</v>
      </c>
      <c r="W72" s="62">
        <f>'Pop-proportion inputs'!$V$13*'District Population'!$K70/100</f>
        <v>4009.2524488007557</v>
      </c>
      <c r="X72" s="62">
        <f>'Pop-proportion inputs'!$W$13*'District Population'!$K70/100</f>
        <v>3526.1111819050607</v>
      </c>
      <c r="Y72" s="62">
        <f>'Pop-proportion inputs'!$X$13*'District Population'!$K70/100</f>
        <v>2746.5246234038082</v>
      </c>
      <c r="Z72" s="62">
        <f>'Pop-proportion inputs'!$Y$13*'District Population'!$K70/100</f>
        <v>2244.7137589790987</v>
      </c>
      <c r="AA72" s="62">
        <f>'Pop-proportion inputs'!$Z$13*'District Population'!$K70/100</f>
        <v>1928.9009409649389</v>
      </c>
      <c r="AB72" s="62">
        <f>'Pop-proportion inputs'!$AA$13*'District Population'!$K70/100</f>
        <v>1763.1428320624791</v>
      </c>
      <c r="AC72" s="62">
        <f>'Pop-proportion inputs'!$AB$13*'District Population'!$K70/100</f>
        <v>1548.878666028563</v>
      </c>
      <c r="AD72" s="62">
        <f>'Pop-proportion inputs'!$AC$13*'District Population'!$K70/100</f>
        <v>1223.8182903598442</v>
      </c>
      <c r="AE72" s="62">
        <f>'Pop-proportion inputs'!$AD$13*'District Population'!$K70/100</f>
        <v>1006.9368910274683</v>
      </c>
      <c r="AF72" s="62">
        <f>'Pop-proportion inputs'!$AE$13*'District Population'!$K70/100</f>
        <v>679.95721093987947</v>
      </c>
      <c r="AG72" s="62">
        <f>'Pop-proportion inputs'!$AF$13*'District Population'!$K70/100</f>
        <v>667.91793776696386</v>
      </c>
      <c r="AH72" s="62">
        <f>'Pop-proportion inputs'!$AG$13*'District Population'!$K70/100</f>
        <v>454.35170061263688</v>
      </c>
      <c r="AI72" s="62">
        <f>'Pop-proportion inputs'!$AH$13*'District Population'!$K70/100</f>
        <v>391.53810144959948</v>
      </c>
      <c r="AJ72" s="62">
        <f>'Pop-proportion inputs'!$AI$13*'District Population'!$K70/100</f>
        <v>461.50547162842724</v>
      </c>
      <c r="AK72" s="62">
        <f>'Pop-proportion inputs'!$AJ$13*'District Population'!$K70/100</f>
        <v>3.6641266178438459</v>
      </c>
      <c r="AL72" s="85">
        <f t="shared" si="14"/>
        <v>59800.68135298905</v>
      </c>
    </row>
    <row r="73" spans="1:39" x14ac:dyDescent="0.25">
      <c r="A73" s="75" t="s">
        <v>167</v>
      </c>
      <c r="B73" s="76" t="s">
        <v>21</v>
      </c>
      <c r="C73" s="76">
        <v>807</v>
      </c>
      <c r="D73" s="68">
        <f>'Pop-proportion inputs'!$C$13*'District Population'!$L71/100</f>
        <v>3994.6293438431771</v>
      </c>
      <c r="E73" s="68">
        <f>'Pop-proportion inputs'!$D$13*'District Population'!$L71/100</f>
        <v>4314.6180889092229</v>
      </c>
      <c r="F73" s="68">
        <f>'Pop-proportion inputs'!$E$13*'District Population'!$L71/100</f>
        <v>5145.0091618291162</v>
      </c>
      <c r="G73" s="68">
        <f>'Pop-proportion inputs'!$F$13*'District Population'!$L71/100</f>
        <v>4367.5581881596427</v>
      </c>
      <c r="H73" s="68">
        <f>'Pop-proportion inputs'!$G$13*'District Population'!$L71/100</f>
        <v>3267.9837880027358</v>
      </c>
      <c r="I73" s="68">
        <f>'Pop-proportion inputs'!$H$13*'District Population'!$L71/100</f>
        <v>2749.0427344633372</v>
      </c>
      <c r="J73" s="68">
        <f>'Pop-proportion inputs'!$I$13*'District Population'!$L71/100</f>
        <v>2324.2411316071452</v>
      </c>
      <c r="K73" s="68">
        <f>'Pop-proportion inputs'!$J$13*'District Population'!$L71/100</f>
        <v>2229.6747446396612</v>
      </c>
      <c r="L73" s="68">
        <f>'Pop-proportion inputs'!$K$13*'District Population'!$L71/100</f>
        <v>2051.0019096694941</v>
      </c>
      <c r="M73" s="68">
        <f>'Pop-proportion inputs'!$L$13*'District Population'!$L71/100</f>
        <v>1675.9383839316401</v>
      </c>
      <c r="N73" s="68">
        <f>'Pop-proportion inputs'!$M$13*'District Population'!$L71/100</f>
        <v>1335.4566972202699</v>
      </c>
      <c r="O73" s="68">
        <f>'Pop-proportion inputs'!$N$13*'District Population'!$L71/100</f>
        <v>848.53586500169013</v>
      </c>
      <c r="P73" s="68">
        <f>'Pop-proportion inputs'!$O$13*'District Population'!$L71/100</f>
        <v>755.03681874490019</v>
      </c>
      <c r="Q73" s="68">
        <f>'Pop-proportion inputs'!$P$13*'District Population'!$L71/100</f>
        <v>532.60301463628105</v>
      </c>
      <c r="R73" s="68">
        <f>'Pop-proportion inputs'!$Q$13*'District Population'!$L71/100</f>
        <v>410.07230104861554</v>
      </c>
      <c r="S73" s="68">
        <f>'Pop-proportion inputs'!$R$13*'District Population'!$L71/100</f>
        <v>508.9080508588753</v>
      </c>
      <c r="T73" s="68">
        <f>'Pop-proportion inputs'!$S$13*'District Population'!$L71/100</f>
        <v>0.4269362842775799</v>
      </c>
      <c r="U73" s="62">
        <f>'Pop-proportion inputs'!$T$13*'District Population'!$K71/100</f>
        <v>3821.2284481934039</v>
      </c>
      <c r="V73" s="62">
        <f>'Pop-proportion inputs'!$U$13*'District Population'!$K71/100</f>
        <v>4112.9397048320752</v>
      </c>
      <c r="W73" s="62">
        <f>'Pop-proportion inputs'!$V$13*'District Population'!$K71/100</f>
        <v>4825.7316450996432</v>
      </c>
      <c r="X73" s="62">
        <f>'Pop-proportion inputs'!$W$13*'District Population'!$K71/100</f>
        <v>4244.1992695542995</v>
      </c>
      <c r="Y73" s="62">
        <f>'Pop-proportion inputs'!$X$13*'District Population'!$K71/100</f>
        <v>3305.8508932680606</v>
      </c>
      <c r="Z73" s="62">
        <f>'Pop-proportion inputs'!$Y$13*'District Population'!$K71/100</f>
        <v>2701.8468802422717</v>
      </c>
      <c r="AA73" s="62">
        <f>'Pop-proportion inputs'!$Z$13*'District Population'!$K71/100</f>
        <v>2321.7191808067091</v>
      </c>
      <c r="AB73" s="62">
        <f>'Pop-proportion inputs'!$AA$13*'District Population'!$K71/100</f>
        <v>2122.2046424289279</v>
      </c>
      <c r="AC73" s="62">
        <f>'Pop-proportion inputs'!$AB$13*'District Population'!$K71/100</f>
        <v>1864.3058496627009</v>
      </c>
      <c r="AD73" s="62">
        <f>'Pop-proportion inputs'!$AC$13*'District Population'!$K71/100</f>
        <v>1473.0473391386936</v>
      </c>
      <c r="AE73" s="62">
        <f>'Pop-proportion inputs'!$AD$13*'District Population'!$K71/100</f>
        <v>1211.9983168191332</v>
      </c>
      <c r="AF73" s="62">
        <f>'Pop-proportion inputs'!$AE$13*'District Population'!$K71/100</f>
        <v>818.42963795601509</v>
      </c>
      <c r="AG73" s="62">
        <f>'Pop-proportion inputs'!$AF$13*'District Population'!$K71/100</f>
        <v>803.93858201068144</v>
      </c>
      <c r="AH73" s="62">
        <f>'Pop-proportion inputs'!$AG$13*'District Population'!$K71/100</f>
        <v>546.87985045867663</v>
      </c>
      <c r="AI73" s="62">
        <f>'Pop-proportion inputs'!$AH$13*'District Population'!$K71/100</f>
        <v>471.27434117867529</v>
      </c>
      <c r="AJ73" s="62">
        <f>'Pop-proportion inputs'!$AI$13*'District Population'!$K71/100</f>
        <v>555.49047790445468</v>
      </c>
      <c r="AK73" s="62">
        <f>'Pop-proportion inputs'!$AJ$13*'District Population'!$K71/100</f>
        <v>4.4103213746667471</v>
      </c>
      <c r="AL73" s="85">
        <f t="shared" si="14"/>
        <v>71716.232539779201</v>
      </c>
    </row>
    <row r="74" spans="1:39" x14ac:dyDescent="0.25">
      <c r="A74" s="75" t="s">
        <v>167</v>
      </c>
      <c r="B74" s="76" t="s">
        <v>22</v>
      </c>
      <c r="C74" s="76">
        <v>808</v>
      </c>
      <c r="D74" s="68">
        <f>'Pop-proportion inputs'!$C$13*'District Population'!$L72/100</f>
        <v>2354.6031865691207</v>
      </c>
      <c r="E74" s="68">
        <f>'Pop-proportion inputs'!$D$13*'District Population'!$L72/100</f>
        <v>2543.2180626802256</v>
      </c>
      <c r="F74" s="68">
        <f>'Pop-proportion inputs'!$E$13*'District Population'!$L72/100</f>
        <v>3032.6856197664165</v>
      </c>
      <c r="G74" s="68">
        <f>'Pop-proportion inputs'!$F$13*'District Population'!$L72/100</f>
        <v>2574.4231922836643</v>
      </c>
      <c r="H74" s="68">
        <f>'Pop-proportion inputs'!$G$13*'District Population'!$L72/100</f>
        <v>1926.2876173348297</v>
      </c>
      <c r="I74" s="68">
        <f>'Pop-proportion inputs'!$H$13*'District Population'!$L72/100</f>
        <v>1620.4018509398352</v>
      </c>
      <c r="J74" s="68">
        <f>'Pop-proportion inputs'!$I$13*'District Population'!$L72/100</f>
        <v>1370.0058512993419</v>
      </c>
      <c r="K74" s="68">
        <f>'Pop-proportion inputs'!$J$13*'District Population'!$L72/100</f>
        <v>1314.2644302738452</v>
      </c>
      <c r="L74" s="68">
        <f>'Pop-proportion inputs'!$K$13*'District Population'!$L72/100</f>
        <v>1208.9471178622409</v>
      </c>
      <c r="M74" s="68">
        <f>'Pop-proportion inputs'!$L$13*'District Population'!$L72/100</f>
        <v>987.86884079271999</v>
      </c>
      <c r="N74" s="68">
        <f>'Pop-proportion inputs'!$M$13*'District Population'!$L72/100</f>
        <v>787.17455967383216</v>
      </c>
      <c r="O74" s="68">
        <f>'Pop-proportion inputs'!$N$13*'District Population'!$L72/100</f>
        <v>500.16286360349784</v>
      </c>
      <c r="P74" s="68">
        <f>'Pop-proportion inputs'!$O$13*'District Population'!$L72/100</f>
        <v>445.05057825548982</v>
      </c>
      <c r="Q74" s="68">
        <f>'Pop-proportion inputs'!$P$13*'District Population'!$L72/100</f>
        <v>313.9387030668496</v>
      </c>
      <c r="R74" s="68">
        <f>'Pop-proportion inputs'!$Q$13*'District Population'!$L72/100</f>
        <v>241.71392729114953</v>
      </c>
      <c r="S74" s="68">
        <f>'Pop-proportion inputs'!$R$13*'District Population'!$L72/100</f>
        <v>299.97189102660099</v>
      </c>
      <c r="T74" s="68">
        <f>'Pop-proportion inputs'!$S$13*'District Population'!$L72/100</f>
        <v>0.25165427099547061</v>
      </c>
      <c r="U74" s="62">
        <f>'Pop-proportion inputs'!$T$13*'District Population'!$K72/100</f>
        <v>2227.4410865912646</v>
      </c>
      <c r="V74" s="62">
        <f>'Pop-proportion inputs'!$U$13*'District Population'!$K72/100</f>
        <v>2397.4831678924616</v>
      </c>
      <c r="W74" s="62">
        <f>'Pop-proportion inputs'!$V$13*'District Population'!$K72/100</f>
        <v>2812.9783615110787</v>
      </c>
      <c r="X74" s="62">
        <f>'Pop-proportion inputs'!$W$13*'District Population'!$K72/100</f>
        <v>2473.995983452754</v>
      </c>
      <c r="Y74" s="62">
        <f>'Pop-proportion inputs'!$X$13*'District Population'!$K72/100</f>
        <v>1927.021167575328</v>
      </c>
      <c r="Z74" s="62">
        <f>'Pop-proportion inputs'!$Y$13*'District Population'!$K72/100</f>
        <v>1574.9397954930816</v>
      </c>
      <c r="AA74" s="62">
        <f>'Pop-proportion inputs'!$Z$13*'District Population'!$K72/100</f>
        <v>1353.3586816304714</v>
      </c>
      <c r="AB74" s="62">
        <f>'Pop-proportion inputs'!$AA$13*'District Population'!$K72/100</f>
        <v>1237.0592019788255</v>
      </c>
      <c r="AC74" s="62">
        <f>'Pop-proportion inputs'!$AB$13*'District Population'!$K72/100</f>
        <v>1086.7268219659609</v>
      </c>
      <c r="AD74" s="62">
        <f>'Pop-proportion inputs'!$AC$13*'District Population'!$K72/100</f>
        <v>858.65742134383777</v>
      </c>
      <c r="AE74" s="62">
        <f>'Pop-proportion inputs'!$AD$13*'District Population'!$K72/100</f>
        <v>706.48873375752601</v>
      </c>
      <c r="AF74" s="62">
        <f>'Pop-proportion inputs'!$AE$13*'District Population'!$K72/100</f>
        <v>477.07270758154215</v>
      </c>
      <c r="AG74" s="62">
        <f>'Pop-proportion inputs'!$AF$13*'District Population'!$K72/100</f>
        <v>468.6256927436857</v>
      </c>
      <c r="AH74" s="62">
        <f>'Pop-proportion inputs'!$AG$13*'District Population'!$K72/100</f>
        <v>318.78299475040689</v>
      </c>
      <c r="AI74" s="62">
        <f>'Pop-proportion inputs'!$AH$13*'District Population'!$K72/100</f>
        <v>274.71161298767782</v>
      </c>
      <c r="AJ74" s="62">
        <f>'Pop-proportion inputs'!$AI$13*'District Population'!$K72/100</f>
        <v>323.80223545116218</v>
      </c>
      <c r="AK74" s="62">
        <f>'Pop-proportion inputs'!$AJ$13*'District Population'!$K72/100</f>
        <v>2.5708306028258621</v>
      </c>
      <c r="AL74" s="85">
        <f t="shared" si="14"/>
        <v>42042.686444300554</v>
      </c>
    </row>
    <row r="75" spans="1:39" x14ac:dyDescent="0.25">
      <c r="A75" s="75" t="s">
        <v>167</v>
      </c>
      <c r="B75" s="76" t="s">
        <v>23</v>
      </c>
      <c r="C75" s="76">
        <v>809</v>
      </c>
      <c r="D75" s="68">
        <f>'Pop-proportion inputs'!$C$13*'District Population'!$L73/100</f>
        <v>1045.8977868754178</v>
      </c>
      <c r="E75" s="68">
        <f>'Pop-proportion inputs'!$D$13*'District Population'!$L73/100</f>
        <v>1129.6791571808872</v>
      </c>
      <c r="F75" s="68">
        <f>'Pop-proportion inputs'!$E$13*'District Population'!$L73/100</f>
        <v>1347.0971228168291</v>
      </c>
      <c r="G75" s="68">
        <f>'Pop-proportion inputs'!$F$13*'District Population'!$L73/100</f>
        <v>1143.5402511340269</v>
      </c>
      <c r="H75" s="68">
        <f>'Pop-proportion inputs'!$G$13*'District Population'!$L73/100</f>
        <v>855.64309406699988</v>
      </c>
      <c r="I75" s="68">
        <f>'Pop-proportion inputs'!$H$13*'District Population'!$L73/100</f>
        <v>719.77083842150535</v>
      </c>
      <c r="J75" s="68">
        <f>'Pop-proportion inputs'!$I$13*'District Population'!$L73/100</f>
        <v>608.54673774913408</v>
      </c>
      <c r="K75" s="68">
        <f>'Pop-proportion inputs'!$J$13*'District Population'!$L73/100</f>
        <v>583.78679976025956</v>
      </c>
      <c r="L75" s="68">
        <f>'Pop-proportion inputs'!$K$13*'District Population'!$L73/100</f>
        <v>537.00560766841306</v>
      </c>
      <c r="M75" s="68">
        <f>'Pop-proportion inputs'!$L$13*'District Population'!$L73/100</f>
        <v>438.80422833104819</v>
      </c>
      <c r="N75" s="68">
        <f>'Pop-proportion inputs'!$M$13*'District Population'!$L73/100</f>
        <v>349.65727326952452</v>
      </c>
      <c r="O75" s="68">
        <f>'Pop-proportion inputs'!$N$13*'District Population'!$L73/100</f>
        <v>222.16874380536447</v>
      </c>
      <c r="P75" s="68">
        <f>'Pop-proportion inputs'!$O$13*'District Population'!$L73/100</f>
        <v>197.68826335586772</v>
      </c>
      <c r="Q75" s="68">
        <f>'Pop-proportion inputs'!$P$13*'District Population'!$L73/100</f>
        <v>139.44931214953064</v>
      </c>
      <c r="R75" s="68">
        <f>'Pop-proportion inputs'!$Q$13*'District Population'!$L73/100</f>
        <v>107.36758662895727</v>
      </c>
      <c r="S75" s="68">
        <f>'Pop-proportion inputs'!$R$13*'District Population'!$L73/100</f>
        <v>133.24535477534312</v>
      </c>
      <c r="T75" s="68">
        <f>'Pop-proportion inputs'!$S$13*'District Population'!$L73/100</f>
        <v>0.11178301575112677</v>
      </c>
      <c r="U75" s="62">
        <f>'Pop-proportion inputs'!$T$13*'District Population'!$K73/100</f>
        <v>1043.3337267276529</v>
      </c>
      <c r="V75" s="62">
        <f>'Pop-proportion inputs'!$U$13*'District Population'!$K73/100</f>
        <v>1122.9814621728142</v>
      </c>
      <c r="W75" s="62">
        <f>'Pop-proportion inputs'!$V$13*'District Population'!$K73/100</f>
        <v>1317.5994708847488</v>
      </c>
      <c r="X75" s="62">
        <f>'Pop-proportion inputs'!$W$13*'District Population'!$K73/100</f>
        <v>1158.8200760340276</v>
      </c>
      <c r="Y75" s="62">
        <f>'Pop-proportion inputs'!$X$13*'District Population'!$K73/100</f>
        <v>902.61699326298333</v>
      </c>
      <c r="Z75" s="62">
        <f>'Pop-proportion inputs'!$Y$13*'District Population'!$K73/100</f>
        <v>737.70202771922243</v>
      </c>
      <c r="AA75" s="62">
        <f>'Pop-proportion inputs'!$Z$13*'District Population'!$K73/100</f>
        <v>633.91340197714771</v>
      </c>
      <c r="AB75" s="62">
        <f>'Pop-proportion inputs'!$AA$13*'District Population'!$K73/100</f>
        <v>579.43870890810285</v>
      </c>
      <c r="AC75" s="62">
        <f>'Pop-proportion inputs'!$AB$13*'District Population'!$K73/100</f>
        <v>509.02300039359017</v>
      </c>
      <c r="AD75" s="62">
        <f>'Pop-proportion inputs'!$AC$13*'District Population'!$K73/100</f>
        <v>402.1952601960844</v>
      </c>
      <c r="AE75" s="62">
        <f>'Pop-proportion inputs'!$AD$13*'District Population'!$K73/100</f>
        <v>330.91942494890264</v>
      </c>
      <c r="AF75" s="62">
        <f>'Pop-proportion inputs'!$AE$13*'District Population'!$K73/100</f>
        <v>223.46092514743955</v>
      </c>
      <c r="AG75" s="62">
        <f>'Pop-proportion inputs'!$AF$13*'District Population'!$K73/100</f>
        <v>219.50434217716156</v>
      </c>
      <c r="AH75" s="62">
        <f>'Pop-proportion inputs'!$AG$13*'District Population'!$K73/100</f>
        <v>149.31800079136067</v>
      </c>
      <c r="AI75" s="62">
        <f>'Pop-proportion inputs'!$AH$13*'District Population'!$K73/100</f>
        <v>128.67495920730161</v>
      </c>
      <c r="AJ75" s="62">
        <f>'Pop-proportion inputs'!$AI$13*'District Population'!$K73/100</f>
        <v>151.66901386065635</v>
      </c>
      <c r="AK75" s="62">
        <f>'Pop-proportion inputs'!$AJ$13*'District Population'!$K73/100</f>
        <v>1.2041774257367799</v>
      </c>
      <c r="AL75" s="85">
        <f t="shared" si="14"/>
        <v>19171.834912839797</v>
      </c>
    </row>
    <row r="76" spans="1:39" x14ac:dyDescent="0.25">
      <c r="A76" s="75" t="s">
        <v>167</v>
      </c>
      <c r="B76" s="76" t="s">
        <v>24</v>
      </c>
      <c r="C76" s="76">
        <v>810</v>
      </c>
      <c r="D76" s="68">
        <f>'Pop-proportion inputs'!$C$13*'District Population'!$L74/100</f>
        <v>508.11017511360632</v>
      </c>
      <c r="E76" s="68">
        <f>'Pop-proportion inputs'!$D$13*'District Population'!$L74/100</f>
        <v>548.81220859275413</v>
      </c>
      <c r="F76" s="68">
        <f>'Pop-proportion inputs'!$E$13*'District Population'!$L74/100</f>
        <v>654.43656498627377</v>
      </c>
      <c r="G76" s="68">
        <f>'Pop-proportion inputs'!$F$13*'District Population'!$L74/100</f>
        <v>555.54610072272669</v>
      </c>
      <c r="H76" s="68">
        <f>'Pop-proportion inputs'!$G$13*'District Population'!$L74/100</f>
        <v>415.68207507156518</v>
      </c>
      <c r="I76" s="68">
        <f>'Pop-proportion inputs'!$H$13*'District Population'!$L74/100</f>
        <v>349.67364052332721</v>
      </c>
      <c r="J76" s="68">
        <f>'Pop-proportion inputs'!$I$13*'District Population'!$L74/100</f>
        <v>295.63958673846764</v>
      </c>
      <c r="K76" s="68">
        <f>'Pop-proportion inputs'!$J$13*'District Population'!$L74/100</f>
        <v>283.61090039339592</v>
      </c>
      <c r="L76" s="68">
        <f>'Pop-proportion inputs'!$K$13*'District Population'!$L74/100</f>
        <v>260.88401445473892</v>
      </c>
      <c r="M76" s="68">
        <f>'Pop-proportion inputs'!$L$13*'District Population'!$L74/100</f>
        <v>213.17656093715189</v>
      </c>
      <c r="N76" s="68">
        <f>'Pop-proportion inputs'!$M$13*'District Population'!$L74/100</f>
        <v>169.86785953672424</v>
      </c>
      <c r="O76" s="68">
        <f>'Pop-proportion inputs'!$N$13*'District Population'!$L74/100</f>
        <v>107.93234361548575</v>
      </c>
      <c r="P76" s="68">
        <f>'Pop-proportion inputs'!$O$13*'District Population'!$L74/100</f>
        <v>96.039421224647342</v>
      </c>
      <c r="Q76" s="68">
        <f>'Pop-proportion inputs'!$P$13*'District Population'!$L74/100</f>
        <v>67.746213162424397</v>
      </c>
      <c r="R76" s="68">
        <f>'Pop-proportion inputs'!$Q$13*'District Population'!$L74/100</f>
        <v>52.16051121643978</v>
      </c>
      <c r="S76" s="68">
        <f>'Pop-proportion inputs'!$R$13*'District Population'!$L74/100</f>
        <v>64.732253378444796</v>
      </c>
      <c r="T76" s="68">
        <f>'Pop-proportion inputs'!$S$13*'District Population'!$L74/100</f>
        <v>5.4305581693326166E-2</v>
      </c>
      <c r="U76" s="62">
        <f>'Pop-proportion inputs'!$T$13*'District Population'!$K74/100</f>
        <v>515.86354216107861</v>
      </c>
      <c r="V76" s="62">
        <f>'Pop-proportion inputs'!$U$13*'District Population'!$K74/100</f>
        <v>555.24438635243564</v>
      </c>
      <c r="W76" s="62">
        <f>'Pop-proportion inputs'!$V$13*'District Population'!$K74/100</f>
        <v>651.47086956731323</v>
      </c>
      <c r="X76" s="62">
        <f>'Pop-proportion inputs'!$W$13*'District Population'!$K74/100</f>
        <v>572.96434864156288</v>
      </c>
      <c r="Y76" s="62">
        <f>'Pop-proportion inputs'!$X$13*'District Population'!$K74/100</f>
        <v>446.28788222904853</v>
      </c>
      <c r="Z76" s="62">
        <f>'Pop-proportion inputs'!$Y$13*'District Population'!$K74/100</f>
        <v>364.74770375939966</v>
      </c>
      <c r="AA76" s="62">
        <f>'Pop-proportion inputs'!$Z$13*'District Population'!$K74/100</f>
        <v>313.43069297008651</v>
      </c>
      <c r="AB76" s="62">
        <f>'Pop-proportion inputs'!$AA$13*'District Population'!$K74/100</f>
        <v>286.49635029061278</v>
      </c>
      <c r="AC76" s="62">
        <f>'Pop-proportion inputs'!$AB$13*'District Population'!$K74/100</f>
        <v>251.68016838493517</v>
      </c>
      <c r="AD76" s="62">
        <f>'Pop-proportion inputs'!$AC$13*'District Population'!$K74/100</f>
        <v>198.86050479350399</v>
      </c>
      <c r="AE76" s="62">
        <f>'Pop-proportion inputs'!$AD$13*'District Population'!$K74/100</f>
        <v>163.61904379288731</v>
      </c>
      <c r="AF76" s="62">
        <f>'Pop-proportion inputs'!$AE$13*'District Population'!$K74/100</f>
        <v>110.48750886516754</v>
      </c>
      <c r="AG76" s="62">
        <f>'Pop-proportion inputs'!$AF$13*'District Population'!$K74/100</f>
        <v>108.53122502844788</v>
      </c>
      <c r="AH76" s="62">
        <f>'Pop-proportion inputs'!$AG$13*'District Population'!$K74/100</f>
        <v>73.82845088142065</v>
      </c>
      <c r="AI76" s="62">
        <f>'Pop-proportion inputs'!$AH$13*'District Population'!$K74/100</f>
        <v>63.621752602883234</v>
      </c>
      <c r="AJ76" s="62">
        <f>'Pop-proportion inputs'!$AI$13*'District Population'!$K74/100</f>
        <v>74.990880407587426</v>
      </c>
      <c r="AK76" s="62">
        <f>'Pop-proportion inputs'!$AJ$13*'District Population'!$K74/100</f>
        <v>0.5953907329146827</v>
      </c>
      <c r="AL76" s="85">
        <f t="shared" si="14"/>
        <v>9396.8254367111531</v>
      </c>
    </row>
    <row r="77" spans="1:39" x14ac:dyDescent="0.25">
      <c r="A77" s="75" t="s">
        <v>167</v>
      </c>
      <c r="B77" s="76" t="s">
        <v>25</v>
      </c>
      <c r="C77" s="76">
        <v>811</v>
      </c>
      <c r="D77" s="68">
        <f>'Pop-proportion inputs'!$C$13*'District Population'!$L75/100</f>
        <v>813.69503060059378</v>
      </c>
      <c r="E77" s="68">
        <f>'Pop-proportion inputs'!$D$13*'District Population'!$L75/100</f>
        <v>878.87585948266963</v>
      </c>
      <c r="F77" s="68">
        <f>'Pop-proportion inputs'!$E$13*'District Population'!$L75/100</f>
        <v>1048.0242413047354</v>
      </c>
      <c r="G77" s="68">
        <f>'Pop-proportion inputs'!$F$13*'District Population'!$L75/100</f>
        <v>889.65961235975772</v>
      </c>
      <c r="H77" s="68">
        <f>'Pop-proportion inputs'!$G$13*'District Population'!$L75/100</f>
        <v>665.67932578766033</v>
      </c>
      <c r="I77" s="68">
        <f>'Pop-proportion inputs'!$H$13*'District Population'!$L75/100</f>
        <v>559.97245786749556</v>
      </c>
      <c r="J77" s="68">
        <f>'Pop-proportion inputs'!$I$13*'District Population'!$L75/100</f>
        <v>473.44153760376548</v>
      </c>
      <c r="K77" s="68">
        <f>'Pop-proportion inputs'!$J$13*'District Population'!$L75/100</f>
        <v>454.17862419832204</v>
      </c>
      <c r="L77" s="68">
        <f>'Pop-proportion inputs'!$K$13*'District Population'!$L75/100</f>
        <v>417.78345823815022</v>
      </c>
      <c r="M77" s="68">
        <f>'Pop-proportion inputs'!$L$13*'District Population'!$L75/100</f>
        <v>341.38404773394228</v>
      </c>
      <c r="N77" s="68">
        <f>'Pop-proportion inputs'!$M$13*'District Population'!$L75/100</f>
        <v>272.02886289944496</v>
      </c>
      <c r="O77" s="68">
        <f>'Pop-proportion inputs'!$N$13*'District Population'!$L75/100</f>
        <v>172.84442615493828</v>
      </c>
      <c r="P77" s="68">
        <f>'Pop-proportion inputs'!$O$13*'District Population'!$L75/100</f>
        <v>153.79892712201678</v>
      </c>
      <c r="Q77" s="68">
        <f>'Pop-proportion inputs'!$P$13*'District Population'!$L75/100</f>
        <v>108.48977188844555</v>
      </c>
      <c r="R77" s="68">
        <f>'Pop-proportion inputs'!$Q$13*'District Population'!$L75/100</f>
        <v>83.530601922927403</v>
      </c>
      <c r="S77" s="68">
        <f>'Pop-proportion inputs'!$R$13*'District Population'!$L75/100</f>
        <v>103.66317281845858</v>
      </c>
      <c r="T77" s="68">
        <f>'Pop-proportion inputs'!$S$13*'District Population'!$L75/100</f>
        <v>8.6965749008773963E-2</v>
      </c>
      <c r="U77" s="62">
        <f>'Pop-proportion inputs'!$T$13*'District Population'!$K75/100</f>
        <v>845.67605407961196</v>
      </c>
      <c r="V77" s="62">
        <f>'Pop-proportion inputs'!$U$13*'District Population'!$K75/100</f>
        <v>910.23467123358728</v>
      </c>
      <c r="W77" s="62">
        <f>'Pop-proportion inputs'!$V$13*'District Population'!$K75/100</f>
        <v>1067.9826529618751</v>
      </c>
      <c r="X77" s="62">
        <f>'Pop-proportion inputs'!$W$13*'District Population'!$K75/100</f>
        <v>939.28372502857235</v>
      </c>
      <c r="Y77" s="62">
        <f>'Pop-proportion inputs'!$X$13*'District Population'!$K75/100</f>
        <v>731.61784925898155</v>
      </c>
      <c r="Z77" s="62">
        <f>'Pop-proportion inputs'!$Y$13*'District Population'!$K75/100</f>
        <v>597.94572331597726</v>
      </c>
      <c r="AA77" s="62">
        <f>'Pop-proportion inputs'!$Z$13*'District Population'!$K75/100</f>
        <v>513.81966352569987</v>
      </c>
      <c r="AB77" s="62">
        <f>'Pop-proportion inputs'!$AA$13*'District Population'!$K75/100</f>
        <v>469.66510175732219</v>
      </c>
      <c r="AC77" s="62">
        <f>'Pop-proportion inputs'!$AB$13*'District Population'!$K75/100</f>
        <v>412.58952086093518</v>
      </c>
      <c r="AD77" s="62">
        <f>'Pop-proportion inputs'!$AC$13*'District Population'!$K75/100</f>
        <v>326.00010130884294</v>
      </c>
      <c r="AE77" s="62">
        <f>'Pop-proportion inputs'!$AD$13*'District Population'!$K75/100</f>
        <v>268.22734312137618</v>
      </c>
      <c r="AF77" s="62">
        <f>'Pop-proportion inputs'!$AE$13*'District Population'!$K75/100</f>
        <v>181.12666022249232</v>
      </c>
      <c r="AG77" s="62">
        <f>'Pop-proportion inputs'!$AF$13*'District Population'!$K75/100</f>
        <v>177.91964468352592</v>
      </c>
      <c r="AH77" s="62">
        <f>'Pop-proportion inputs'!$AG$13*'District Population'!$K75/100</f>
        <v>121.02997773142671</v>
      </c>
      <c r="AI77" s="62">
        <f>'Pop-proportion inputs'!$AH$13*'District Population'!$K75/100</f>
        <v>104.2977227455152</v>
      </c>
      <c r="AJ77" s="62">
        <f>'Pop-proportion inputs'!$AI$13*'District Population'!$K75/100</f>
        <v>122.93559566037779</v>
      </c>
      <c r="AK77" s="62">
        <f>'Pop-proportion inputs'!$AJ$13*'District Population'!$K75/100</f>
        <v>0.97604820751150578</v>
      </c>
      <c r="AL77" s="85">
        <f t="shared" si="14"/>
        <v>15228.464979435961</v>
      </c>
    </row>
    <row r="78" spans="1:39" s="55" customFormat="1" x14ac:dyDescent="0.25">
      <c r="A78" s="80" t="s">
        <v>167</v>
      </c>
      <c r="B78" s="81"/>
      <c r="C78" s="79" t="s">
        <v>166</v>
      </c>
      <c r="D78" s="70">
        <f>SUM(D67:D77)</f>
        <v>21497.477244556703</v>
      </c>
      <c r="E78" s="70">
        <f t="shared" ref="E78:AL78" si="15">SUM(E67:E77)</f>
        <v>23219.527070324373</v>
      </c>
      <c r="F78" s="70">
        <f t="shared" si="15"/>
        <v>27688.355504104406</v>
      </c>
      <c r="G78" s="70">
        <f t="shared" si="15"/>
        <v>23504.429242966391</v>
      </c>
      <c r="H78" s="70">
        <f t="shared" si="15"/>
        <v>17586.965165228376</v>
      </c>
      <c r="I78" s="70">
        <f t="shared" si="15"/>
        <v>14794.234593886667</v>
      </c>
      <c r="J78" s="70">
        <f t="shared" si="15"/>
        <v>12508.124418251125</v>
      </c>
      <c r="K78" s="70">
        <f t="shared" si="15"/>
        <v>11999.206424378493</v>
      </c>
      <c r="L78" s="70">
        <f t="shared" si="15"/>
        <v>11037.661591711687</v>
      </c>
      <c r="M78" s="70">
        <f t="shared" si="15"/>
        <v>9019.2216024696554</v>
      </c>
      <c r="N78" s="70">
        <f t="shared" si="15"/>
        <v>7186.8870647115236</v>
      </c>
      <c r="O78" s="70">
        <f t="shared" si="15"/>
        <v>4566.4763558549075</v>
      </c>
      <c r="P78" s="70">
        <f t="shared" si="15"/>
        <v>4063.3023573984428</v>
      </c>
      <c r="Q78" s="70">
        <f t="shared" si="15"/>
        <v>2866.253712668678</v>
      </c>
      <c r="R78" s="70">
        <f t="shared" si="15"/>
        <v>2206.8430388923971</v>
      </c>
      <c r="S78" s="70">
        <f t="shared" si="15"/>
        <v>2738.7370144297106</v>
      </c>
      <c r="T78" s="70">
        <f t="shared" si="15"/>
        <v>2.297598166467878</v>
      </c>
      <c r="U78" s="64">
        <f t="shared" si="15"/>
        <v>20910.687841892708</v>
      </c>
      <c r="V78" s="64">
        <f t="shared" si="15"/>
        <v>22507.002511438677</v>
      </c>
      <c r="W78" s="64">
        <f t="shared" si="15"/>
        <v>26407.572697499898</v>
      </c>
      <c r="X78" s="64">
        <f t="shared" si="15"/>
        <v>23225.28665000328</v>
      </c>
      <c r="Y78" s="64">
        <f t="shared" si="15"/>
        <v>18090.417000232646</v>
      </c>
      <c r="Z78" s="64">
        <f t="shared" si="15"/>
        <v>14785.160708213774</v>
      </c>
      <c r="AA78" s="64">
        <f t="shared" si="15"/>
        <v>12705.009842930687</v>
      </c>
      <c r="AB78" s="64">
        <f t="shared" si="15"/>
        <v>11613.217952312492</v>
      </c>
      <c r="AC78" s="64">
        <f t="shared" si="15"/>
        <v>10201.933276860762</v>
      </c>
      <c r="AD78" s="64">
        <f t="shared" si="15"/>
        <v>8060.8719166273941</v>
      </c>
      <c r="AE78" s="64">
        <f t="shared" si="15"/>
        <v>6632.3484218501126</v>
      </c>
      <c r="AF78" s="64">
        <f t="shared" si="15"/>
        <v>4478.6452607780102</v>
      </c>
      <c r="AG78" s="64">
        <f t="shared" si="15"/>
        <v>4399.3466918804761</v>
      </c>
      <c r="AH78" s="64">
        <f t="shared" si="15"/>
        <v>2992.6590349155599</v>
      </c>
      <c r="AI78" s="64">
        <f t="shared" si="15"/>
        <v>2578.9273711023484</v>
      </c>
      <c r="AJ78" s="64">
        <f t="shared" si="15"/>
        <v>3039.7784744053979</v>
      </c>
      <c r="AK78" s="64">
        <f t="shared" si="15"/>
        <v>24.134347055770643</v>
      </c>
      <c r="AL78" s="57">
        <f t="shared" si="15"/>
        <v>389139.00000000006</v>
      </c>
      <c r="AM78" s="60"/>
    </row>
    <row r="79" spans="1:39" x14ac:dyDescent="0.25">
      <c r="A79" s="75" t="s">
        <v>165</v>
      </c>
      <c r="B79" s="76" t="s">
        <v>26</v>
      </c>
      <c r="C79" s="76">
        <v>901</v>
      </c>
      <c r="D79" s="68">
        <f>'Pop-proportion inputs'!$C$14*'District Population'!$L77/100</f>
        <v>5364.2188006468632</v>
      </c>
      <c r="E79" s="68">
        <f>'Pop-proportion inputs'!$D$14*'District Population'!$L77/100</f>
        <v>5828.6635496716817</v>
      </c>
      <c r="F79" s="68">
        <f>'Pop-proportion inputs'!$E$14*'District Population'!$L77/100</f>
        <v>6381.8148847484472</v>
      </c>
      <c r="G79" s="68">
        <f>'Pop-proportion inputs'!$F$14*'District Population'!$L77/100</f>
        <v>4830.2928473380107</v>
      </c>
      <c r="H79" s="68">
        <f>'Pop-proportion inputs'!$G$14*'District Population'!$L77/100</f>
        <v>3039.9713311261426</v>
      </c>
      <c r="I79" s="68">
        <f>'Pop-proportion inputs'!$H$14*'District Population'!$L77/100</f>
        <v>2420.3743783602795</v>
      </c>
      <c r="J79" s="68">
        <f>'Pop-proportion inputs'!$I$14*'District Population'!$L77/100</f>
        <v>2144.1359982213348</v>
      </c>
      <c r="K79" s="68">
        <f>'Pop-proportion inputs'!$J$14*'District Population'!$L77/100</f>
        <v>1830.1214293454402</v>
      </c>
      <c r="L79" s="68">
        <f>'Pop-proportion inputs'!$K$14*'District Population'!$L77/100</f>
        <v>1551.5220374104358</v>
      </c>
      <c r="M79" s="68">
        <f>'Pop-proportion inputs'!$L$14*'District Population'!$L77/100</f>
        <v>1416.9443650350522</v>
      </c>
      <c r="N79" s="68">
        <f>'Pop-proportion inputs'!$M$14*'District Population'!$L77/100</f>
        <v>1064.1417452238966</v>
      </c>
      <c r="O79" s="68">
        <f>'Pop-proportion inputs'!$N$14*'District Population'!$L77/100</f>
        <v>702.23236562794057</v>
      </c>
      <c r="P79" s="68">
        <f>'Pop-proportion inputs'!$O$14*'District Population'!$L77/100</f>
        <v>680.30868466453239</v>
      </c>
      <c r="Q79" s="68">
        <f>'Pop-proportion inputs'!$P$14*'District Population'!$L77/100</f>
        <v>566.30554365480907</v>
      </c>
      <c r="R79" s="68">
        <f>'Pop-proportion inputs'!$Q$14*'District Population'!$L77/100</f>
        <v>461.74644982932318</v>
      </c>
      <c r="S79" s="68">
        <f>'Pop-proportion inputs'!$R$14*'District Population'!$L77/100</f>
        <v>715.72386160542271</v>
      </c>
      <c r="T79" s="68">
        <f>'Pop-proportion inputs'!$S$14*'District Population'!$L77/100</f>
        <v>9.4440471842374354</v>
      </c>
      <c r="U79" s="62">
        <f>'Pop-proportion inputs'!$T$14*'District Population'!$K77/100</f>
        <v>5399.6291379403501</v>
      </c>
      <c r="V79" s="62">
        <f>'Pop-proportion inputs'!$U$14*'District Population'!$K77/100</f>
        <v>5829.2710868011063</v>
      </c>
      <c r="W79" s="62">
        <f>'Pop-proportion inputs'!$V$14*'District Population'!$K77/100</f>
        <v>6186.8440635948973</v>
      </c>
      <c r="X79" s="62">
        <f>'Pop-proportion inputs'!$W$14*'District Population'!$K77/100</f>
        <v>4797.4374386500313</v>
      </c>
      <c r="Y79" s="62">
        <f>'Pop-proportion inputs'!$X$14*'District Population'!$K77/100</f>
        <v>3156.4823823560441</v>
      </c>
      <c r="Z79" s="62">
        <f>'Pop-proportion inputs'!$Y$14*'District Population'!$K77/100</f>
        <v>2484.3006236545375</v>
      </c>
      <c r="AA79" s="62">
        <f>'Pop-proportion inputs'!$Z$14*'District Population'!$K77/100</f>
        <v>2130.5389867296722</v>
      </c>
      <c r="AB79" s="62">
        <f>'Pop-proportion inputs'!$AA$14*'District Population'!$K77/100</f>
        <v>1919.1828667255902</v>
      </c>
      <c r="AC79" s="62">
        <f>'Pop-proportion inputs'!$AB$14*'District Population'!$K77/100</f>
        <v>1740.0498928860648</v>
      </c>
      <c r="AD79" s="62">
        <f>'Pop-proportion inputs'!$AC$14*'District Population'!$K77/100</f>
        <v>1402.2265863221633</v>
      </c>
      <c r="AE79" s="62">
        <f>'Pop-proportion inputs'!$AD$14*'District Population'!$K77/100</f>
        <v>1003.7683272980744</v>
      </c>
      <c r="AF79" s="62">
        <f>'Pop-proportion inputs'!$AE$14*'District Population'!$K77/100</f>
        <v>747.36909975213905</v>
      </c>
      <c r="AG79" s="62">
        <f>'Pop-proportion inputs'!$AF$14*'District Population'!$K77/100</f>
        <v>742.518303555324</v>
      </c>
      <c r="AH79" s="62">
        <f>'Pop-proportion inputs'!$AG$14*'District Population'!$K77/100</f>
        <v>617.09057332339341</v>
      </c>
      <c r="AI79" s="62">
        <f>'Pop-proportion inputs'!$AH$14*'District Population'!$K77/100</f>
        <v>483.69367791098097</v>
      </c>
      <c r="AJ79" s="62">
        <f>'Pop-proportion inputs'!$AI$14*'District Population'!$K77/100</f>
        <v>823.24941168803082</v>
      </c>
      <c r="AK79" s="62">
        <f>'Pop-proportion inputs'!$AJ$14*'District Population'!$K77/100</f>
        <v>16.284815803593204</v>
      </c>
      <c r="AL79" s="85">
        <f>SUM(D79:AK79)</f>
        <v>78487.899594685849</v>
      </c>
    </row>
    <row r="80" spans="1:39" x14ac:dyDescent="0.25">
      <c r="A80" s="75" t="s">
        <v>165</v>
      </c>
      <c r="B80" s="76" t="s">
        <v>27</v>
      </c>
      <c r="C80" s="76">
        <v>902</v>
      </c>
      <c r="D80" s="68">
        <f>'Pop-proportion inputs'!$C$14*'District Population'!$L78/100</f>
        <v>3922.5257117351694</v>
      </c>
      <c r="E80" s="68">
        <f>'Pop-proportion inputs'!$D$14*'District Population'!$L78/100</f>
        <v>4262.1458013390002</v>
      </c>
      <c r="F80" s="68">
        <f>'Pop-proportion inputs'!$E$14*'District Population'!$L78/100</f>
        <v>4666.6316015933817</v>
      </c>
      <c r="G80" s="68">
        <f>'Pop-proportion inputs'!$F$14*'District Population'!$L78/100</f>
        <v>3532.0982594164584</v>
      </c>
      <c r="H80" s="68">
        <f>'Pop-proportion inputs'!$G$14*'District Population'!$L78/100</f>
        <v>2222.9454376175227</v>
      </c>
      <c r="I80" s="68">
        <f>'Pop-proportion inputs'!$H$14*'District Population'!$L78/100</f>
        <v>1769.8720137959992</v>
      </c>
      <c r="J80" s="68">
        <f>'Pop-proportion inputs'!$I$14*'District Population'!$L78/100</f>
        <v>1567.8757513518908</v>
      </c>
      <c r="K80" s="68">
        <f>'Pop-proportion inputs'!$J$14*'District Population'!$L78/100</f>
        <v>1338.256068402605</v>
      </c>
      <c r="L80" s="68">
        <f>'Pop-proportion inputs'!$K$14*'District Population'!$L78/100</f>
        <v>1134.5333421769226</v>
      </c>
      <c r="M80" s="68">
        <f>'Pop-proportion inputs'!$L$14*'District Population'!$L78/100</f>
        <v>1036.1249066272287</v>
      </c>
      <c r="N80" s="68">
        <f>'Pop-proportion inputs'!$M$14*'District Population'!$L78/100</f>
        <v>778.14189012351972</v>
      </c>
      <c r="O80" s="68">
        <f>'Pop-proportion inputs'!$N$14*'District Population'!$L78/100</f>
        <v>513.49965617659848</v>
      </c>
      <c r="P80" s="68">
        <f>'Pop-proportion inputs'!$O$14*'District Population'!$L78/100</f>
        <v>497.46820677627244</v>
      </c>
      <c r="Q80" s="68">
        <f>'Pop-proportion inputs'!$P$14*'District Population'!$L78/100</f>
        <v>414.10466989457677</v>
      </c>
      <c r="R80" s="68">
        <f>'Pop-proportion inputs'!$Q$14*'District Population'!$L78/100</f>
        <v>337.64698813917545</v>
      </c>
      <c r="S80" s="68">
        <f>'Pop-proportion inputs'!$R$14*'District Population'!$L78/100</f>
        <v>523.36516349987596</v>
      </c>
      <c r="T80" s="68">
        <f>'Pop-proportion inputs'!$S$14*'District Population'!$L78/100</f>
        <v>6.9058551262943118</v>
      </c>
      <c r="U80" s="62">
        <f>'Pop-proportion inputs'!$T$14*'District Population'!$K78/100</f>
        <v>3731.5689349278214</v>
      </c>
      <c r="V80" s="62">
        <f>'Pop-proportion inputs'!$U$14*'District Population'!$K78/100</f>
        <v>4028.4853542880942</v>
      </c>
      <c r="W80" s="62">
        <f>'Pop-proportion inputs'!$V$14*'District Population'!$K78/100</f>
        <v>4275.5964387879349</v>
      </c>
      <c r="X80" s="62">
        <f>'Pop-proportion inputs'!$W$14*'District Population'!$K78/100</f>
        <v>3315.4070503728576</v>
      </c>
      <c r="Y80" s="62">
        <f>'Pop-proportion inputs'!$X$14*'District Population'!$K78/100</f>
        <v>2181.3778873968463</v>
      </c>
      <c r="Z80" s="62">
        <f>'Pop-proportion inputs'!$Y$14*'District Population'!$K78/100</f>
        <v>1716.8473603331929</v>
      </c>
      <c r="AA80" s="62">
        <f>'Pop-proportion inputs'!$Z$14*'District Population'!$K78/100</f>
        <v>1472.3702118115484</v>
      </c>
      <c r="AB80" s="62">
        <f>'Pop-proportion inputs'!$AA$14*'District Population'!$K78/100</f>
        <v>1326.3064893843173</v>
      </c>
      <c r="AC80" s="62">
        <f>'Pop-proportion inputs'!$AB$14*'District Population'!$K78/100</f>
        <v>1202.5114984091065</v>
      </c>
      <c r="AD80" s="62">
        <f>'Pop-proportion inputs'!$AC$14*'District Population'!$K78/100</f>
        <v>969.04899125082727</v>
      </c>
      <c r="AE80" s="62">
        <f>'Pop-proportion inputs'!$AD$14*'District Population'!$K78/100</f>
        <v>693.68295716670286</v>
      </c>
      <c r="AF80" s="62">
        <f>'Pop-proportion inputs'!$AE$14*'District Population'!$K78/100</f>
        <v>516.49090045170112</v>
      </c>
      <c r="AG80" s="62">
        <f>'Pop-proportion inputs'!$AF$14*'District Population'!$K78/100</f>
        <v>513.13861829763346</v>
      </c>
      <c r="AH80" s="62">
        <f>'Pop-proportion inputs'!$AG$14*'District Population'!$K78/100</f>
        <v>426.45817974245699</v>
      </c>
      <c r="AI80" s="62">
        <f>'Pop-proportion inputs'!$AH$14*'District Population'!$K78/100</f>
        <v>334.27042050559794</v>
      </c>
      <c r="AJ80" s="62">
        <f>'Pop-proportion inputs'!$AI$14*'District Population'!$K78/100</f>
        <v>568.93017129033012</v>
      </c>
      <c r="AK80" s="62">
        <f>'Pop-proportion inputs'!$AJ$14*'District Population'!$K78/100</f>
        <v>11.254090088655518</v>
      </c>
      <c r="AL80" s="85">
        <f t="shared" ref="AL80:AL86" si="16">SUM(D80:AK80)</f>
        <v>55807.886878298123</v>
      </c>
    </row>
    <row r="81" spans="1:39" x14ac:dyDescent="0.25">
      <c r="A81" s="75" t="s">
        <v>165</v>
      </c>
      <c r="B81" s="76" t="s">
        <v>28</v>
      </c>
      <c r="C81" s="76">
        <v>903</v>
      </c>
      <c r="D81" s="68">
        <f>'Pop-proportion inputs'!$C$14*'District Population'!$L79/100</f>
        <v>2863.9699349275893</v>
      </c>
      <c r="E81" s="68">
        <f>'Pop-proportion inputs'!$D$14*'District Population'!$L79/100</f>
        <v>3111.9381567834298</v>
      </c>
      <c r="F81" s="68">
        <f>'Pop-proportion inputs'!$E$14*'District Population'!$L79/100</f>
        <v>3407.2670484635892</v>
      </c>
      <c r="G81" s="68">
        <f>'Pop-proportion inputs'!$F$14*'District Population'!$L79/100</f>
        <v>2578.9055230192407</v>
      </c>
      <c r="H81" s="68">
        <f>'Pop-proportion inputs'!$G$14*'District Population'!$L79/100</f>
        <v>1623.0483540934586</v>
      </c>
      <c r="I81" s="68">
        <f>'Pop-proportion inputs'!$H$14*'District Population'!$L79/100</f>
        <v>1292.2439796931828</v>
      </c>
      <c r="J81" s="68">
        <f>'Pop-proportion inputs'!$I$14*'District Population'!$L79/100</f>
        <v>1144.7596124455915</v>
      </c>
      <c r="K81" s="68">
        <f>'Pop-proportion inputs'!$J$14*'District Population'!$L79/100</f>
        <v>977.10644283935505</v>
      </c>
      <c r="L81" s="68">
        <f>'Pop-proportion inputs'!$K$14*'District Population'!$L79/100</f>
        <v>828.3615254443481</v>
      </c>
      <c r="M81" s="68">
        <f>'Pop-proportion inputs'!$L$14*'District Population'!$L79/100</f>
        <v>756.51016704167512</v>
      </c>
      <c r="N81" s="68">
        <f>'Pop-proportion inputs'!$M$14*'District Population'!$L79/100</f>
        <v>568.14795929933007</v>
      </c>
      <c r="O81" s="68">
        <f>'Pop-proportion inputs'!$N$14*'District Population'!$L79/100</f>
        <v>374.92362955981145</v>
      </c>
      <c r="P81" s="68">
        <f>'Pop-proportion inputs'!$O$14*'District Population'!$L79/100</f>
        <v>363.21852104809784</v>
      </c>
      <c r="Q81" s="68">
        <f>'Pop-proportion inputs'!$P$14*'District Population'!$L79/100</f>
        <v>302.35195678718708</v>
      </c>
      <c r="R81" s="68">
        <f>'Pop-proportion inputs'!$Q$14*'District Population'!$L79/100</f>
        <v>246.52759311593749</v>
      </c>
      <c r="S81" s="68">
        <f>'Pop-proportion inputs'!$R$14*'District Population'!$L79/100</f>
        <v>382.12677325932748</v>
      </c>
      <c r="T81" s="68">
        <f>'Pop-proportion inputs'!$S$14*'District Population'!$L79/100</f>
        <v>5.042200589661249</v>
      </c>
      <c r="U81" s="62">
        <f>'Pop-proportion inputs'!$T$14*'District Population'!$K79/100</f>
        <v>2727.174523899932</v>
      </c>
      <c r="V81" s="62">
        <f>'Pop-proportion inputs'!$U$14*'District Population'!$K79/100</f>
        <v>2944.1724967975133</v>
      </c>
      <c r="W81" s="62">
        <f>'Pop-proportion inputs'!$V$14*'District Population'!$K79/100</f>
        <v>3124.7708097251784</v>
      </c>
      <c r="X81" s="62">
        <f>'Pop-proportion inputs'!$W$14*'District Population'!$K79/100</f>
        <v>2423.0273651128373</v>
      </c>
      <c r="Y81" s="62">
        <f>'Pop-proportion inputs'!$X$14*'District Population'!$K79/100</f>
        <v>1594.2351073362668</v>
      </c>
      <c r="Z81" s="62">
        <f>'Pop-proportion inputs'!$Y$14*'District Population'!$K79/100</f>
        <v>1254.7382787706949</v>
      </c>
      <c r="AA81" s="62">
        <f>'Pop-proportion inputs'!$Z$14*'District Population'!$K79/100</f>
        <v>1076.0649478606699</v>
      </c>
      <c r="AB81" s="62">
        <f>'Pop-proportion inputs'!$AA$14*'District Population'!$K79/100</f>
        <v>969.31594506427882</v>
      </c>
      <c r="AC81" s="62">
        <f>'Pop-proportion inputs'!$AB$14*'District Population'!$K79/100</f>
        <v>878.84179023520642</v>
      </c>
      <c r="AD81" s="62">
        <f>'Pop-proportion inputs'!$AC$14*'District Population'!$K79/100</f>
        <v>708.2183841262206</v>
      </c>
      <c r="AE81" s="62">
        <f>'Pop-proportion inputs'!$AD$14*'District Population'!$K79/100</f>
        <v>506.9702641002375</v>
      </c>
      <c r="AF81" s="62">
        <f>'Pop-proportion inputs'!$AE$14*'District Population'!$K79/100</f>
        <v>377.47147382264842</v>
      </c>
      <c r="AG81" s="62">
        <f>'Pop-proportion inputs'!$AF$14*'District Population'!$K79/100</f>
        <v>375.02149670928856</v>
      </c>
      <c r="AH81" s="62">
        <f>'Pop-proportion inputs'!$AG$14*'District Population'!$K79/100</f>
        <v>311.67208849241388</v>
      </c>
      <c r="AI81" s="62">
        <f>'Pop-proportion inputs'!$AH$14*'District Population'!$K79/100</f>
        <v>244.29771787501952</v>
      </c>
      <c r="AJ81" s="62">
        <f>'Pop-proportion inputs'!$AI$14*'District Population'!$K79/100</f>
        <v>415.79611581020521</v>
      </c>
      <c r="AK81" s="62">
        <f>'Pop-proportion inputs'!$AJ$14*'District Population'!$K79/100</f>
        <v>8.2249231662793125</v>
      </c>
      <c r="AL81" s="85">
        <f t="shared" si="16"/>
        <v>40766.463107315714</v>
      </c>
    </row>
    <row r="82" spans="1:39" x14ac:dyDescent="0.25">
      <c r="A82" s="75" t="s">
        <v>165</v>
      </c>
      <c r="B82" s="76" t="s">
        <v>29</v>
      </c>
      <c r="C82" s="76">
        <v>904</v>
      </c>
      <c r="D82" s="68">
        <f>'Pop-proportion inputs'!$C$14*'District Population'!$L80/100</f>
        <v>2508.5489390182406</v>
      </c>
      <c r="E82" s="68">
        <f>'Pop-proportion inputs'!$D$14*'District Population'!$L80/100</f>
        <v>2725.7441030667887</v>
      </c>
      <c r="F82" s="68">
        <f>'Pop-proportion inputs'!$E$14*'District Population'!$L80/100</f>
        <v>2984.4224393337604</v>
      </c>
      <c r="G82" s="68">
        <f>'Pop-proportion inputs'!$F$14*'District Population'!$L80/100</f>
        <v>2258.8612522434742</v>
      </c>
      <c r="H82" s="68">
        <f>'Pop-proportion inputs'!$G$14*'District Population'!$L80/100</f>
        <v>1421.6267346184229</v>
      </c>
      <c r="I82" s="68">
        <f>'Pop-proportion inputs'!$H$14*'District Population'!$L80/100</f>
        <v>1131.8754518608457</v>
      </c>
      <c r="J82" s="68">
        <f>'Pop-proportion inputs'!$I$14*'District Population'!$L80/100</f>
        <v>1002.6940144202058</v>
      </c>
      <c r="K82" s="68">
        <f>'Pop-proportion inputs'!$J$14*'District Population'!$L80/100</f>
        <v>855.84673938084586</v>
      </c>
      <c r="L82" s="68">
        <f>'Pop-proportion inputs'!$K$14*'District Population'!$L80/100</f>
        <v>725.56118709028578</v>
      </c>
      <c r="M82" s="68">
        <f>'Pop-proportion inputs'!$L$14*'District Population'!$L80/100</f>
        <v>662.62664064484579</v>
      </c>
      <c r="N82" s="68">
        <f>'Pop-proportion inputs'!$M$14*'District Population'!$L80/100</f>
        <v>497.64033592822858</v>
      </c>
      <c r="O82" s="68">
        <f>'Pop-proportion inputs'!$N$14*'District Population'!$L80/100</f>
        <v>328.39530250477713</v>
      </c>
      <c r="P82" s="68">
        <f>'Pop-proportion inputs'!$O$14*'District Population'!$L80/100</f>
        <v>318.14280746980575</v>
      </c>
      <c r="Q82" s="68">
        <f>'Pop-proportion inputs'!$P$14*'District Population'!$L80/100</f>
        <v>264.82983328795433</v>
      </c>
      <c r="R82" s="68">
        <f>'Pop-proportion inputs'!$Q$14*'District Population'!$L80/100</f>
        <v>215.93331850578289</v>
      </c>
      <c r="S82" s="68">
        <f>'Pop-proportion inputs'!$R$14*'District Population'!$L80/100</f>
        <v>334.70453021860573</v>
      </c>
      <c r="T82" s="68">
        <f>'Pop-proportion inputs'!$S$14*'District Population'!$L80/100</f>
        <v>4.4164593996800008</v>
      </c>
      <c r="U82" s="62">
        <f>'Pop-proportion inputs'!$T$14*'District Population'!$K80/100</f>
        <v>2462.8444675293886</v>
      </c>
      <c r="V82" s="62">
        <f>'Pop-proportion inputs'!$U$14*'District Population'!$K80/100</f>
        <v>2658.8100180771576</v>
      </c>
      <c r="W82" s="62">
        <f>'Pop-proportion inputs'!$V$14*'District Population'!$K80/100</f>
        <v>2821.9039278878818</v>
      </c>
      <c r="X82" s="62">
        <f>'Pop-proportion inputs'!$W$14*'District Population'!$K80/100</f>
        <v>2188.1766232938853</v>
      </c>
      <c r="Y82" s="62">
        <f>'Pop-proportion inputs'!$X$14*'District Population'!$K80/100</f>
        <v>1439.7146495888558</v>
      </c>
      <c r="Z82" s="62">
        <f>'Pop-proportion inputs'!$Y$14*'District Population'!$K80/100</f>
        <v>1133.123385022184</v>
      </c>
      <c r="AA82" s="62">
        <f>'Pop-proportion inputs'!$Z$14*'District Population'!$K80/100</f>
        <v>971.76787928889939</v>
      </c>
      <c r="AB82" s="62">
        <f>'Pop-proportion inputs'!$AA$14*'District Population'!$K80/100</f>
        <v>875.3654713581418</v>
      </c>
      <c r="AC82" s="62">
        <f>'Pop-proportion inputs'!$AB$14*'District Population'!$K80/100</f>
        <v>793.66047971846683</v>
      </c>
      <c r="AD82" s="62">
        <f>'Pop-proportion inputs'!$AC$14*'District Population'!$K80/100</f>
        <v>639.5746637635674</v>
      </c>
      <c r="AE82" s="62">
        <f>'Pop-proportion inputs'!$AD$14*'District Population'!$K80/100</f>
        <v>457.83241930394229</v>
      </c>
      <c r="AF82" s="62">
        <f>'Pop-proportion inputs'!$AE$14*'District Population'!$K80/100</f>
        <v>340.88523591253147</v>
      </c>
      <c r="AG82" s="62">
        <f>'Pop-proportion inputs'!$AF$14*'District Population'!$K80/100</f>
        <v>338.67272163215341</v>
      </c>
      <c r="AH82" s="62">
        <f>'Pop-proportion inputs'!$AG$14*'District Population'!$K80/100</f>
        <v>281.46342381094973</v>
      </c>
      <c r="AI82" s="62">
        <f>'Pop-proportion inputs'!$AH$14*'District Population'!$K80/100</f>
        <v>220.61928110055348</v>
      </c>
      <c r="AJ82" s="62">
        <f>'Pop-proportion inputs'!$AI$14*'District Population'!$K80/100</f>
        <v>375.49528072701668</v>
      </c>
      <c r="AK82" s="62">
        <f>'Pop-proportion inputs'!$AJ$14*'District Population'!$K80/100</f>
        <v>7.4277265126977197</v>
      </c>
      <c r="AL82" s="85">
        <f t="shared" si="16"/>
        <v>36249.207743520827</v>
      </c>
    </row>
    <row r="83" spans="1:39" x14ac:dyDescent="0.25">
      <c r="A83" s="75" t="s">
        <v>165</v>
      </c>
      <c r="B83" s="76" t="s">
        <v>30</v>
      </c>
      <c r="C83" s="76">
        <v>905</v>
      </c>
      <c r="D83" s="68">
        <f>'Pop-proportion inputs'!$C$14*'District Population'!$L81/100</f>
        <v>990.22838768572319</v>
      </c>
      <c r="E83" s="68">
        <f>'Pop-proportion inputs'!$D$14*'District Population'!$L81/100</f>
        <v>1075.9643339786833</v>
      </c>
      <c r="F83" s="68">
        <f>'Pop-proportion inputs'!$E$14*'District Population'!$L81/100</f>
        <v>1178.0754101736397</v>
      </c>
      <c r="G83" s="68">
        <f>'Pop-proportion inputs'!$F$14*'District Population'!$L81/100</f>
        <v>891.66629401705472</v>
      </c>
      <c r="H83" s="68">
        <f>'Pop-proportion inputs'!$G$14*'District Population'!$L81/100</f>
        <v>561.17507911289124</v>
      </c>
      <c r="I83" s="68">
        <f>'Pop-proportion inputs'!$H$14*'District Population'!$L81/100</f>
        <v>446.79822120427241</v>
      </c>
      <c r="J83" s="68">
        <f>'Pop-proportion inputs'!$I$14*'District Population'!$L81/100</f>
        <v>395.80494595813269</v>
      </c>
      <c r="K83" s="68">
        <f>'Pop-proportion inputs'!$J$14*'District Population'!$L81/100</f>
        <v>337.83823136209344</v>
      </c>
      <c r="L83" s="68">
        <f>'Pop-proportion inputs'!$K$14*'District Population'!$L81/100</f>
        <v>286.4091161565849</v>
      </c>
      <c r="M83" s="68">
        <f>'Pop-proportion inputs'!$L$14*'District Population'!$L81/100</f>
        <v>261.5662384725681</v>
      </c>
      <c r="N83" s="68">
        <f>'Pop-proportion inputs'!$M$14*'District Population'!$L81/100</f>
        <v>196.43929597261419</v>
      </c>
      <c r="O83" s="68">
        <f>'Pop-proportion inputs'!$N$14*'District Population'!$L81/100</f>
        <v>129.63125648652385</v>
      </c>
      <c r="P83" s="68">
        <f>'Pop-proportion inputs'!$O$14*'District Population'!$L81/100</f>
        <v>125.58417114952864</v>
      </c>
      <c r="Q83" s="68">
        <f>'Pop-proportion inputs'!$P$14*'District Population'!$L81/100</f>
        <v>104.5393273971535</v>
      </c>
      <c r="R83" s="68">
        <f>'Pop-proportion inputs'!$Q$14*'District Population'!$L81/100</f>
        <v>85.237843482253211</v>
      </c>
      <c r="S83" s="68">
        <f>'Pop-proportion inputs'!$R$14*'District Population'!$L81/100</f>
        <v>132.12177054005937</v>
      </c>
      <c r="T83" s="68">
        <f>'Pop-proportion inputs'!$S$14*'District Population'!$L81/100</f>
        <v>1.7433598374748647</v>
      </c>
      <c r="U83" s="62">
        <f>'Pop-proportion inputs'!$T$14*'District Population'!$K81/100</f>
        <v>957.29940664060427</v>
      </c>
      <c r="V83" s="62">
        <f>'Pop-proportion inputs'!$U$14*'District Population'!$K81/100</f>
        <v>1033.4705606597488</v>
      </c>
      <c r="W83" s="62">
        <f>'Pop-proportion inputs'!$V$14*'District Population'!$K81/100</f>
        <v>1096.8646178756819</v>
      </c>
      <c r="X83" s="62">
        <f>'Pop-proportion inputs'!$W$14*'District Population'!$K81/100</f>
        <v>850.53693431377087</v>
      </c>
      <c r="Y83" s="62">
        <f>'Pop-proportion inputs'!$X$14*'District Population'!$K81/100</f>
        <v>559.612268640651</v>
      </c>
      <c r="Z83" s="62">
        <f>'Pop-proportion inputs'!$Y$14*'District Population'!$K81/100</f>
        <v>440.44126961069895</v>
      </c>
      <c r="AA83" s="62">
        <f>'Pop-proportion inputs'!$Z$14*'District Population'!$K81/100</f>
        <v>377.72292424493554</v>
      </c>
      <c r="AB83" s="62">
        <f>'Pop-proportion inputs'!$AA$14*'District Population'!$K81/100</f>
        <v>340.25163073551761</v>
      </c>
      <c r="AC83" s="62">
        <f>'Pop-proportion inputs'!$AB$14*'District Population'!$K81/100</f>
        <v>308.49317377753556</v>
      </c>
      <c r="AD83" s="62">
        <f>'Pop-proportion inputs'!$AC$14*'District Population'!$K81/100</f>
        <v>248.60053251248235</v>
      </c>
      <c r="AE83" s="62">
        <f>'Pop-proportion inputs'!$AD$14*'District Population'!$K81/100</f>
        <v>177.95792999472727</v>
      </c>
      <c r="AF83" s="62">
        <f>'Pop-proportion inputs'!$AE$14*'District Population'!$K81/100</f>
        <v>132.50095098330232</v>
      </c>
      <c r="AG83" s="62">
        <f>'Pop-proportion inputs'!$AF$14*'District Population'!$K81/100</f>
        <v>131.64095408308617</v>
      </c>
      <c r="AH83" s="62">
        <f>'Pop-proportion inputs'!$AG$14*'District Population'!$K81/100</f>
        <v>109.40389137749719</v>
      </c>
      <c r="AI83" s="62">
        <f>'Pop-proportion inputs'!$AH$14*'District Population'!$K81/100</f>
        <v>85.753976621553079</v>
      </c>
      <c r="AJ83" s="62">
        <f>'Pop-proportion inputs'!$AI$14*'District Population'!$K81/100</f>
        <v>145.95375963668351</v>
      </c>
      <c r="AK83" s="62">
        <f>'Pop-proportion inputs'!$AJ$14*'District Population'!$K81/100</f>
        <v>2.887132450725642</v>
      </c>
      <c r="AL83" s="85">
        <f t="shared" si="16"/>
        <v>14200.21519714645</v>
      </c>
    </row>
    <row r="84" spans="1:39" x14ac:dyDescent="0.25">
      <c r="A84" s="75" t="s">
        <v>165</v>
      </c>
      <c r="B84" s="76" t="s">
        <v>31</v>
      </c>
      <c r="C84" s="76">
        <v>906</v>
      </c>
      <c r="D84" s="68">
        <f>'Pop-proportion inputs'!$C$14*'District Population'!$L82/100</f>
        <v>1794.001557333931</v>
      </c>
      <c r="E84" s="68">
        <f>'Pop-proportion inputs'!$D$14*'District Population'!$L82/100</f>
        <v>1949.3297857323728</v>
      </c>
      <c r="F84" s="68">
        <f>'Pop-proportion inputs'!$E$14*'District Population'!$L82/100</f>
        <v>2134.3249161415561</v>
      </c>
      <c r="G84" s="68">
        <f>'Pop-proportion inputs'!$F$14*'District Population'!$L82/100</f>
        <v>1615.4361357255548</v>
      </c>
      <c r="H84" s="68">
        <f>'Pop-proportion inputs'!$G$14*'District Population'!$L82/100</f>
        <v>1016.683603889004</v>
      </c>
      <c r="I84" s="68">
        <f>'Pop-proportion inputs'!$H$14*'District Population'!$L82/100</f>
        <v>809.46649744896172</v>
      </c>
      <c r="J84" s="68">
        <f>'Pop-proportion inputs'!$I$14*'District Population'!$L82/100</f>
        <v>717.08173415315639</v>
      </c>
      <c r="K84" s="68">
        <f>'Pop-proportion inputs'!$J$14*'District Population'!$L82/100</f>
        <v>612.06315707330918</v>
      </c>
      <c r="L84" s="68">
        <f>'Pop-proportion inputs'!$K$14*'District Population'!$L82/100</f>
        <v>518.88878041600117</v>
      </c>
      <c r="M84" s="68">
        <f>'Pop-proportion inputs'!$L$14*'District Population'!$L82/100</f>
        <v>473.88081881035231</v>
      </c>
      <c r="N84" s="68">
        <f>'Pop-proportion inputs'!$M$14*'District Population'!$L82/100</f>
        <v>355.8900222201051</v>
      </c>
      <c r="O84" s="68">
        <f>'Pop-proportion inputs'!$N$14*'District Population'!$L82/100</f>
        <v>234.85357409263358</v>
      </c>
      <c r="P84" s="68">
        <f>'Pop-proportion inputs'!$O$14*'District Population'!$L82/100</f>
        <v>227.5214500215379</v>
      </c>
      <c r="Q84" s="68">
        <f>'Pop-proportion inputs'!$P$14*'District Population'!$L82/100</f>
        <v>189.39440485184045</v>
      </c>
      <c r="R84" s="68">
        <f>'Pop-proportion inputs'!$Q$14*'District Population'!$L82/100</f>
        <v>154.42581312815338</v>
      </c>
      <c r="S84" s="68">
        <f>'Pop-proportion inputs'!$R$14*'District Population'!$L82/100</f>
        <v>239.36565044407703</v>
      </c>
      <c r="T84" s="68">
        <f>'Pop-proportion inputs'!$S$14*'District Population'!$L82/100</f>
        <v>3.1584534460104421</v>
      </c>
      <c r="U84" s="62">
        <f>'Pop-proportion inputs'!$T$14*'District Population'!$K82/100</f>
        <v>1835.3595995502196</v>
      </c>
      <c r="V84" s="62">
        <f>'Pop-proportion inputs'!$U$14*'District Population'!$K82/100</f>
        <v>1981.39693935016</v>
      </c>
      <c r="W84" s="62">
        <f>'Pop-proportion inputs'!$V$14*'District Population'!$K82/100</f>
        <v>2102.9376931191428</v>
      </c>
      <c r="X84" s="62">
        <f>'Pop-proportion inputs'!$W$14*'District Population'!$K82/100</f>
        <v>1630.6717797338515</v>
      </c>
      <c r="Y84" s="62">
        <f>'Pop-proportion inputs'!$X$14*'District Population'!$K82/100</f>
        <v>1072.9033593366596</v>
      </c>
      <c r="Z84" s="62">
        <f>'Pop-proportion inputs'!$Y$14*'District Population'!$K82/100</f>
        <v>844.42558577868806</v>
      </c>
      <c r="AA84" s="62">
        <f>'Pop-proportion inputs'!$Z$14*'District Population'!$K82/100</f>
        <v>724.18032454018874</v>
      </c>
      <c r="AB84" s="62">
        <f>'Pop-proportion inputs'!$AA$14*'District Population'!$K82/100</f>
        <v>652.3393751224761</v>
      </c>
      <c r="AC84" s="62">
        <f>'Pop-proportion inputs'!$AB$14*'District Population'!$K82/100</f>
        <v>591.45122618975893</v>
      </c>
      <c r="AD84" s="62">
        <f>'Pop-proportion inputs'!$AC$14*'District Population'!$K82/100</f>
        <v>476.62347916964444</v>
      </c>
      <c r="AE84" s="62">
        <f>'Pop-proportion inputs'!$AD$14*'District Population'!$K82/100</f>
        <v>341.18562371002218</v>
      </c>
      <c r="AF84" s="62">
        <f>'Pop-proportion inputs'!$AE$14*'District Population'!$K82/100</f>
        <v>254.03430802296097</v>
      </c>
      <c r="AG84" s="62">
        <f>'Pop-proportion inputs'!$AF$14*'District Population'!$K82/100</f>
        <v>252.38549934780033</v>
      </c>
      <c r="AH84" s="62">
        <f>'Pop-proportion inputs'!$AG$14*'District Population'!$K82/100</f>
        <v>209.75201789007579</v>
      </c>
      <c r="AI84" s="62">
        <f>'Pop-proportion inputs'!$AH$14*'District Population'!$K82/100</f>
        <v>164.4097793231588</v>
      </c>
      <c r="AJ84" s="62">
        <f>'Pop-proportion inputs'!$AI$14*'District Population'!$K82/100</f>
        <v>279.82638658440214</v>
      </c>
      <c r="AK84" s="62">
        <f>'Pop-proportion inputs'!$AJ$14*'District Population'!$K82/100</f>
        <v>5.5352862666106475</v>
      </c>
      <c r="AL84" s="85">
        <f t="shared" si="16"/>
        <v>26465.184617964376</v>
      </c>
    </row>
    <row r="85" spans="1:39" x14ac:dyDescent="0.25">
      <c r="A85" s="75" t="s">
        <v>165</v>
      </c>
      <c r="B85" s="76" t="s">
        <v>32</v>
      </c>
      <c r="C85" s="76">
        <v>907</v>
      </c>
      <c r="D85" s="68">
        <f>'Pop-proportion inputs'!$C$14*'District Population'!$L83/100</f>
        <v>1029.3573046665688</v>
      </c>
      <c r="E85" s="68">
        <f>'Pop-proportion inputs'!$D$14*'District Population'!$L83/100</f>
        <v>1118.4811105346437</v>
      </c>
      <c r="F85" s="68">
        <f>'Pop-proportion inputs'!$E$14*'District Population'!$L83/100</f>
        <v>1224.6271102613273</v>
      </c>
      <c r="G85" s="68">
        <f>'Pop-proportion inputs'!$F$14*'District Population'!$L83/100</f>
        <v>926.90052566209329</v>
      </c>
      <c r="H85" s="68">
        <f>'Pop-proportion inputs'!$G$14*'District Population'!$L83/100</f>
        <v>583.34993630280337</v>
      </c>
      <c r="I85" s="68">
        <f>'Pop-proportion inputs'!$H$14*'District Population'!$L83/100</f>
        <v>464.45347197480493</v>
      </c>
      <c r="J85" s="68">
        <f>'Pop-proportion inputs'!$I$14*'District Population'!$L83/100</f>
        <v>411.44519528202829</v>
      </c>
      <c r="K85" s="68">
        <f>'Pop-proportion inputs'!$J$14*'District Population'!$L83/100</f>
        <v>351.18792348596594</v>
      </c>
      <c r="L85" s="68">
        <f>'Pop-proportion inputs'!$K$14*'District Population'!$L83/100</f>
        <v>297.72658459923395</v>
      </c>
      <c r="M85" s="68">
        <f>'Pop-proportion inputs'!$L$14*'District Population'!$L83/100</f>
        <v>271.90203954377864</v>
      </c>
      <c r="N85" s="68">
        <f>'Pop-proportion inputs'!$M$14*'District Population'!$L83/100</f>
        <v>204.20160313273544</v>
      </c>
      <c r="O85" s="68">
        <f>'Pop-proportion inputs'!$N$14*'District Population'!$L83/100</f>
        <v>134.75364111643589</v>
      </c>
      <c r="P85" s="68">
        <f>'Pop-proportion inputs'!$O$14*'District Population'!$L83/100</f>
        <v>130.54663502970757</v>
      </c>
      <c r="Q85" s="68">
        <f>'Pop-proportion inputs'!$P$14*'District Population'!$L83/100</f>
        <v>108.6702033787204</v>
      </c>
      <c r="R85" s="68">
        <f>'Pop-proportion inputs'!$Q$14*'District Population'!$L83/100</f>
        <v>88.606020503554632</v>
      </c>
      <c r="S85" s="68">
        <f>'Pop-proportion inputs'!$R$14*'District Population'!$L83/100</f>
        <v>137.34256793903791</v>
      </c>
      <c r="T85" s="68">
        <f>'Pop-proportion inputs'!$S$14*'District Population'!$L83/100</f>
        <v>1.8122487758214241</v>
      </c>
      <c r="U85" s="62">
        <f>'Pop-proportion inputs'!$T$14*'District Population'!$K83/100</f>
        <v>945.18926265530217</v>
      </c>
      <c r="V85" s="62">
        <f>'Pop-proportion inputs'!$U$14*'District Population'!$K83/100</f>
        <v>1020.3968271889632</v>
      </c>
      <c r="W85" s="62">
        <f>'Pop-proportion inputs'!$V$14*'District Population'!$K83/100</f>
        <v>1082.9889292847199</v>
      </c>
      <c r="X85" s="62">
        <f>'Pop-proportion inputs'!$W$14*'District Population'!$K83/100</f>
        <v>839.77736978473524</v>
      </c>
      <c r="Y85" s="62">
        <f>'Pop-proportion inputs'!$X$14*'District Population'!$K83/100</f>
        <v>552.53299427552645</v>
      </c>
      <c r="Z85" s="62">
        <f>'Pop-proportion inputs'!$Y$14*'District Population'!$K83/100</f>
        <v>434.86954653737916</v>
      </c>
      <c r="AA85" s="62">
        <f>'Pop-proportion inputs'!$Z$14*'District Population'!$K83/100</f>
        <v>372.94460832055012</v>
      </c>
      <c r="AB85" s="62">
        <f>'Pop-proportion inputs'!$AA$14*'District Population'!$K83/100</f>
        <v>335.94733867092646</v>
      </c>
      <c r="AC85" s="62">
        <f>'Pop-proportion inputs'!$AB$14*'District Population'!$K83/100</f>
        <v>304.59063636132743</v>
      </c>
      <c r="AD85" s="62">
        <f>'Pop-proportion inputs'!$AC$14*'District Population'!$K83/100</f>
        <v>245.45565618365038</v>
      </c>
      <c r="AE85" s="62">
        <f>'Pop-proportion inputs'!$AD$14*'District Population'!$K83/100</f>
        <v>175.7067052048518</v>
      </c>
      <c r="AF85" s="62">
        <f>'Pop-proportion inputs'!$AE$14*'District Population'!$K83/100</f>
        <v>130.82477153153789</v>
      </c>
      <c r="AG85" s="62">
        <f>'Pop-proportion inputs'!$AF$14*'District Population'!$K83/100</f>
        <v>129.97565386744819</v>
      </c>
      <c r="AH85" s="62">
        <f>'Pop-proportion inputs'!$AG$14*'District Population'!$K83/100</f>
        <v>108.01989712455681</v>
      </c>
      <c r="AI85" s="62">
        <f>'Pop-proportion inputs'!$AH$14*'District Population'!$K83/100</f>
        <v>84.66916136208944</v>
      </c>
      <c r="AJ85" s="62">
        <f>'Pop-proportion inputs'!$AI$14*'District Population'!$K83/100</f>
        <v>144.10739784837003</v>
      </c>
      <c r="AK85" s="62">
        <f>'Pop-proportion inputs'!$AJ$14*'District Population'!$K83/100</f>
        <v>2.8506093008726392</v>
      </c>
      <c r="AL85" s="85">
        <f t="shared" si="16"/>
        <v>14396.211487692066</v>
      </c>
    </row>
    <row r="86" spans="1:39" x14ac:dyDescent="0.25">
      <c r="A86" s="75" t="s">
        <v>165</v>
      </c>
      <c r="B86" s="76" t="s">
        <v>33</v>
      </c>
      <c r="C86" s="76">
        <v>908</v>
      </c>
      <c r="D86" s="68">
        <f>'Pop-proportion inputs'!$C$14*'District Population'!$L84/100</f>
        <v>1163.1959866124166</v>
      </c>
      <c r="E86" s="68">
        <f>'Pop-proportion inputs'!$D$14*'District Population'!$L84/100</f>
        <v>1263.9078121635544</v>
      </c>
      <c r="F86" s="68">
        <f>'Pop-proportion inputs'!$E$14*'District Population'!$L84/100</f>
        <v>1383.8550844248955</v>
      </c>
      <c r="G86" s="68">
        <f>'Pop-proportion inputs'!$F$14*'District Population'!$L84/100</f>
        <v>1047.4176134479637</v>
      </c>
      <c r="H86" s="68">
        <f>'Pop-proportion inputs'!$G$14*'District Population'!$L84/100</f>
        <v>659.19802737284397</v>
      </c>
      <c r="I86" s="68">
        <f>'Pop-proportion inputs'!$H$14*'District Population'!$L84/100</f>
        <v>524.8424547240129</v>
      </c>
      <c r="J86" s="68">
        <f>'Pop-proportion inputs'!$I$14*'District Population'!$L84/100</f>
        <v>464.94195717398975</v>
      </c>
      <c r="K86" s="68">
        <f>'Pop-proportion inputs'!$J$14*'District Population'!$L84/100</f>
        <v>396.84993859148466</v>
      </c>
      <c r="L86" s="68">
        <f>'Pop-proportion inputs'!$K$14*'District Population'!$L84/100</f>
        <v>336.43747097693137</v>
      </c>
      <c r="M86" s="68">
        <f>'Pop-proportion inputs'!$L$14*'District Population'!$L84/100</f>
        <v>307.2551772987149</v>
      </c>
      <c r="N86" s="68">
        <f>'Pop-proportion inputs'!$M$14*'District Population'!$L84/100</f>
        <v>230.75222194178659</v>
      </c>
      <c r="O86" s="68">
        <f>'Pop-proportion inputs'!$N$14*'District Population'!$L84/100</f>
        <v>152.274524907385</v>
      </c>
      <c r="P86" s="68">
        <f>'Pop-proportion inputs'!$O$14*'District Population'!$L84/100</f>
        <v>147.52051716531969</v>
      </c>
      <c r="Q86" s="68">
        <f>'Pop-proportion inputs'!$P$14*'District Population'!$L84/100</f>
        <v>122.79967690657995</v>
      </c>
      <c r="R86" s="68">
        <f>'Pop-proportion inputs'!$Q$14*'District Population'!$L84/100</f>
        <v>100.12671690596066</v>
      </c>
      <c r="S86" s="68">
        <f>'Pop-proportion inputs'!$R$14*'District Population'!$L84/100</f>
        <v>155.20006813327137</v>
      </c>
      <c r="T86" s="68">
        <f>'Pop-proportion inputs'!$S$14*'District Population'!$L84/100</f>
        <v>2.0478802581204518</v>
      </c>
      <c r="U86" s="62">
        <f>'Pop-proportion inputs'!$T$14*'District Population'!$K84/100</f>
        <v>1085.5772281145444</v>
      </c>
      <c r="V86" s="62">
        <f>'Pop-proportion inputs'!$U$14*'District Population'!$K84/100</f>
        <v>1171.9552929799213</v>
      </c>
      <c r="W86" s="62">
        <f>'Pop-proportion inputs'!$V$14*'District Population'!$K84/100</f>
        <v>1243.8441340614286</v>
      </c>
      <c r="X86" s="62">
        <f>'Pop-proportion inputs'!$W$14*'District Population'!$K84/100</f>
        <v>964.50861784355629</v>
      </c>
      <c r="Y86" s="62">
        <f>'Pop-proportion inputs'!$X$14*'District Population'!$K84/100</f>
        <v>634.60013784160037</v>
      </c>
      <c r="Z86" s="62">
        <f>'Pop-proportion inputs'!$Y$14*'District Population'!$K84/100</f>
        <v>499.46026216512342</v>
      </c>
      <c r="AA86" s="62">
        <f>'Pop-proportion inputs'!$Z$14*'District Population'!$K84/100</f>
        <v>428.33767811064769</v>
      </c>
      <c r="AB86" s="62">
        <f>'Pop-proportion inputs'!$AA$14*'District Population'!$K84/100</f>
        <v>385.84524297526065</v>
      </c>
      <c r="AC86" s="62">
        <f>'Pop-proportion inputs'!$AB$14*'District Population'!$K84/100</f>
        <v>349.83116270477677</v>
      </c>
      <c r="AD86" s="62">
        <f>'Pop-proportion inputs'!$AC$14*'District Population'!$K84/100</f>
        <v>281.91292621788767</v>
      </c>
      <c r="AE86" s="62">
        <f>'Pop-proportion inputs'!$AD$14*'District Population'!$K84/100</f>
        <v>201.80423702822347</v>
      </c>
      <c r="AF86" s="62">
        <f>'Pop-proportion inputs'!$AE$14*'District Population'!$K84/100</f>
        <v>150.25603702791787</v>
      </c>
      <c r="AG86" s="62">
        <f>'Pop-proportion inputs'!$AF$14*'District Population'!$K84/100</f>
        <v>149.28080081169585</v>
      </c>
      <c r="AH86" s="62">
        <f>'Pop-proportion inputs'!$AG$14*'District Population'!$K84/100</f>
        <v>124.06397864938421</v>
      </c>
      <c r="AI86" s="62">
        <f>'Pop-proportion inputs'!$AH$14*'District Population'!$K84/100</f>
        <v>97.244982703279263</v>
      </c>
      <c r="AJ86" s="62">
        <f>'Pop-proportion inputs'!$AI$14*'District Population'!$K84/100</f>
        <v>165.51151783881917</v>
      </c>
      <c r="AK86" s="62">
        <f>'Pop-proportion inputs'!$AJ$14*'District Population'!$K84/100</f>
        <v>3.2740072973167087</v>
      </c>
      <c r="AL86" s="85">
        <f t="shared" si="16"/>
        <v>16395.931373376618</v>
      </c>
    </row>
    <row r="87" spans="1:39" s="56" customFormat="1" x14ac:dyDescent="0.25">
      <c r="A87" s="80" t="s">
        <v>165</v>
      </c>
      <c r="B87" s="82"/>
      <c r="C87" s="79" t="s">
        <v>164</v>
      </c>
      <c r="D87" s="72">
        <f>SUM(D79:D86)</f>
        <v>19636.046622626502</v>
      </c>
      <c r="E87" s="70">
        <f t="shared" ref="E87:AL87" si="17">SUM(E79:E86)</f>
        <v>21336.174653270155</v>
      </c>
      <c r="F87" s="70">
        <f t="shared" si="17"/>
        <v>23361.018495140597</v>
      </c>
      <c r="G87" s="70">
        <f t="shared" si="17"/>
        <v>17681.578450869853</v>
      </c>
      <c r="H87" s="70">
        <f t="shared" si="17"/>
        <v>11127.998504133089</v>
      </c>
      <c r="I87" s="70">
        <f t="shared" si="17"/>
        <v>8859.9264690623604</v>
      </c>
      <c r="J87" s="70">
        <f t="shared" si="17"/>
        <v>7848.7392090063295</v>
      </c>
      <c r="K87" s="70">
        <f t="shared" si="17"/>
        <v>6699.2699304810994</v>
      </c>
      <c r="L87" s="70">
        <f t="shared" si="17"/>
        <v>5679.4400442707438</v>
      </c>
      <c r="M87" s="70">
        <f t="shared" si="17"/>
        <v>5186.8103534742149</v>
      </c>
      <c r="N87" s="70">
        <f t="shared" si="17"/>
        <v>3895.3550738422159</v>
      </c>
      <c r="O87" s="70">
        <f t="shared" si="17"/>
        <v>2570.5639504721062</v>
      </c>
      <c r="P87" s="70">
        <f t="shared" si="17"/>
        <v>2490.310993324802</v>
      </c>
      <c r="Q87" s="70">
        <f t="shared" si="17"/>
        <v>2072.9956161588216</v>
      </c>
      <c r="R87" s="70">
        <f t="shared" si="17"/>
        <v>1690.2507436101407</v>
      </c>
      <c r="S87" s="70">
        <f t="shared" si="17"/>
        <v>2619.9503856396777</v>
      </c>
      <c r="T87" s="70">
        <f t="shared" si="17"/>
        <v>34.57050461730018</v>
      </c>
      <c r="U87" s="64">
        <f t="shared" si="17"/>
        <v>19144.642561258162</v>
      </c>
      <c r="V87" s="64">
        <f t="shared" si="17"/>
        <v>20667.958576142668</v>
      </c>
      <c r="W87" s="64">
        <f t="shared" si="17"/>
        <v>21935.750614336866</v>
      </c>
      <c r="X87" s="64">
        <f t="shared" si="17"/>
        <v>17009.543179105527</v>
      </c>
      <c r="Y87" s="64">
        <f t="shared" si="17"/>
        <v>11191.458786772451</v>
      </c>
      <c r="Z87" s="64">
        <f t="shared" si="17"/>
        <v>8808.2063118724982</v>
      </c>
      <c r="AA87" s="64">
        <f t="shared" si="17"/>
        <v>7553.9275609071128</v>
      </c>
      <c r="AB87" s="64">
        <f t="shared" si="17"/>
        <v>6804.5543600365081</v>
      </c>
      <c r="AC87" s="64">
        <f t="shared" si="17"/>
        <v>6169.4298602822446</v>
      </c>
      <c r="AD87" s="64">
        <f t="shared" si="17"/>
        <v>4971.661219546444</v>
      </c>
      <c r="AE87" s="64">
        <f t="shared" si="17"/>
        <v>3558.908463806782</v>
      </c>
      <c r="AF87" s="64">
        <f t="shared" si="17"/>
        <v>2649.8327775047392</v>
      </c>
      <c r="AG87" s="64">
        <f t="shared" si="17"/>
        <v>2632.6340483044305</v>
      </c>
      <c r="AH87" s="64">
        <f t="shared" si="17"/>
        <v>2187.9240504107283</v>
      </c>
      <c r="AI87" s="64">
        <f t="shared" si="17"/>
        <v>1714.9589974022324</v>
      </c>
      <c r="AJ87" s="64">
        <f t="shared" si="17"/>
        <v>2918.8700414238579</v>
      </c>
      <c r="AK87" s="64">
        <f t="shared" si="17"/>
        <v>57.738590886751389</v>
      </c>
      <c r="AL87" s="57">
        <f t="shared" si="17"/>
        <v>282769.00000000006</v>
      </c>
      <c r="AM87" s="90"/>
    </row>
    <row r="88" spans="1:39" x14ac:dyDescent="0.25">
      <c r="A88" s="75" t="s">
        <v>163</v>
      </c>
      <c r="B88" s="76" t="s">
        <v>34</v>
      </c>
      <c r="C88" s="76">
        <v>1001</v>
      </c>
      <c r="D88" s="68">
        <f>'Pop-proportion inputs'!$C$15*'District Population'!$L86/100</f>
        <v>4045.7597231332024</v>
      </c>
      <c r="E88" s="68">
        <f>'Pop-proportion inputs'!$D$15*'District Population'!$L86/100</f>
        <v>4257.3061632135796</v>
      </c>
      <c r="F88" s="68">
        <f>'Pop-proportion inputs'!$E$15*'District Population'!$L86/100</f>
        <v>4721.020180247624</v>
      </c>
      <c r="G88" s="68">
        <f>'Pop-proportion inputs'!$F$15*'District Population'!$L86/100</f>
        <v>4625.0065840016669</v>
      </c>
      <c r="H88" s="68">
        <f>'Pop-proportion inputs'!$G$15*'District Population'!$L86/100</f>
        <v>3304.5558620037009</v>
      </c>
      <c r="I88" s="68">
        <f>'Pop-proportion inputs'!$H$15*'District Population'!$L86/100</f>
        <v>2689.2599402736587</v>
      </c>
      <c r="J88" s="68">
        <f>'Pop-proportion inputs'!$I$15*'District Population'!$L86/100</f>
        <v>2156.6130849091837</v>
      </c>
      <c r="K88" s="68">
        <f>'Pop-proportion inputs'!$J$15*'District Population'!$L86/100</f>
        <v>2014.7028794687315</v>
      </c>
      <c r="L88" s="68">
        <f>'Pop-proportion inputs'!$K$15*'District Population'!$L86/100</f>
        <v>1749.3466217120481</v>
      </c>
      <c r="M88" s="68">
        <f>'Pop-proportion inputs'!$L$15*'District Population'!$L86/100</f>
        <v>1468.8673433012405</v>
      </c>
      <c r="N88" s="68">
        <f>'Pop-proportion inputs'!$M$15*'District Population'!$L86/100</f>
        <v>1101.1669225131532</v>
      </c>
      <c r="O88" s="68">
        <f>'Pop-proportion inputs'!$N$15*'District Population'!$L86/100</f>
        <v>779.5389599969352</v>
      </c>
      <c r="P88" s="68">
        <f>'Pop-proportion inputs'!$O$15*'District Population'!$L86/100</f>
        <v>681.06347666774866</v>
      </c>
      <c r="Q88" s="68">
        <f>'Pop-proportion inputs'!$P$15*'District Population'!$L86/100</f>
        <v>548.82497048284097</v>
      </c>
      <c r="R88" s="68">
        <f>'Pop-proportion inputs'!$Q$15*'District Population'!$L86/100</f>
        <v>232.47248028782948</v>
      </c>
      <c r="S88" s="68">
        <f>'Pop-proportion inputs'!$R$15*'District Population'!$L86/100</f>
        <v>521.39251441256772</v>
      </c>
      <c r="T88" s="68">
        <f>'Pop-proportion inputs'!$S$15*'District Population'!$L86/100</f>
        <v>2.4618870832296618</v>
      </c>
      <c r="U88" s="62">
        <f>'Pop-proportion inputs'!$T$15*'District Population'!$K86/100</f>
        <v>3951.3393696653079</v>
      </c>
      <c r="V88" s="62">
        <f>'Pop-proportion inputs'!$U$15*'District Population'!$K86/100</f>
        <v>4154.4554772544343</v>
      </c>
      <c r="W88" s="62">
        <f>'Pop-proportion inputs'!$V$15*'District Population'!$K86/100</f>
        <v>4530.2114681370058</v>
      </c>
      <c r="X88" s="62">
        <f>'Pop-proportion inputs'!$W$15*'District Population'!$K86/100</f>
        <v>4034.4883746801106</v>
      </c>
      <c r="Y88" s="62">
        <f>'Pop-proportion inputs'!$X$15*'District Population'!$K86/100</f>
        <v>3265.7124045856208</v>
      </c>
      <c r="Z88" s="62">
        <f>'Pop-proportion inputs'!$Y$15*'District Population'!$K86/100</f>
        <v>2626.5925101074336</v>
      </c>
      <c r="AA88" s="62">
        <f>'Pop-proportion inputs'!$Z$15*'District Population'!$K86/100</f>
        <v>2190.2363969259372</v>
      </c>
      <c r="AB88" s="62">
        <f>'Pop-proportion inputs'!$AA$15*'District Population'!$K86/100</f>
        <v>1984.3016789973262</v>
      </c>
      <c r="AC88" s="62">
        <f>'Pop-proportion inputs'!$AB$15*'District Population'!$K86/100</f>
        <v>1662.6277740036194</v>
      </c>
      <c r="AD88" s="62">
        <f>'Pop-proportion inputs'!$AC$15*'District Population'!$K86/100</f>
        <v>1328.7986119208833</v>
      </c>
      <c r="AE88" s="62">
        <f>'Pop-proportion inputs'!$AD$15*'District Population'!$K86/100</f>
        <v>1075.6521708059015</v>
      </c>
      <c r="AF88" s="62">
        <f>'Pop-proportion inputs'!$AE$15*'District Population'!$K86/100</f>
        <v>769.65678582557871</v>
      </c>
      <c r="AG88" s="62">
        <f>'Pop-proportion inputs'!$AF$15*'District Population'!$K86/100</f>
        <v>690.20720688134986</v>
      </c>
      <c r="AH88" s="62">
        <f>'Pop-proportion inputs'!$AG$15*'District Population'!$K86/100</f>
        <v>532.89351730885232</v>
      </c>
      <c r="AI88" s="62">
        <f>'Pop-proportion inputs'!$AH$15*'District Population'!$K86/100</f>
        <v>399.36185247575804</v>
      </c>
      <c r="AJ88" s="62">
        <f>'Pop-proportion inputs'!$AI$15*'District Population'!$K86/100</f>
        <v>518.4481393189925</v>
      </c>
      <c r="AK88" s="62">
        <f>'Pop-proportion inputs'!$AJ$15*'District Population'!$K86/100</f>
        <v>8.4558310184545142</v>
      </c>
      <c r="AL88" s="85">
        <f>SUM(D88:AK88)</f>
        <v>68622.799163621487</v>
      </c>
    </row>
    <row r="89" spans="1:39" x14ac:dyDescent="0.25">
      <c r="A89" s="75" t="s">
        <v>163</v>
      </c>
      <c r="B89" s="76" t="s">
        <v>35</v>
      </c>
      <c r="C89" s="76">
        <v>1002</v>
      </c>
      <c r="D89" s="68">
        <f>'Pop-proportion inputs'!$C$15*'District Population'!$L87/100</f>
        <v>3516.0550263286259</v>
      </c>
      <c r="E89" s="68">
        <f>'Pop-proportion inputs'!$D$15*'District Population'!$L87/100</f>
        <v>3699.9040373545458</v>
      </c>
      <c r="F89" s="68">
        <f>'Pop-proportion inputs'!$E$15*'District Population'!$L87/100</f>
        <v>4102.9047373340554</v>
      </c>
      <c r="G89" s="68">
        <f>'Pop-proportion inputs'!$F$15*'District Population'!$L87/100</f>
        <v>4019.4620440504705</v>
      </c>
      <c r="H89" s="68">
        <f>'Pop-proportion inputs'!$G$15*'District Population'!$L87/100</f>
        <v>2871.8957732328226</v>
      </c>
      <c r="I89" s="68">
        <f>'Pop-proportion inputs'!$H$15*'District Population'!$L87/100</f>
        <v>2337.1595391682395</v>
      </c>
      <c r="J89" s="68">
        <f>'Pop-proportion inputs'!$I$15*'District Population'!$L87/100</f>
        <v>1874.2512645235913</v>
      </c>
      <c r="K89" s="68">
        <f>'Pop-proportion inputs'!$J$15*'District Population'!$L87/100</f>
        <v>1750.9211299451065</v>
      </c>
      <c r="L89" s="68">
        <f>'Pop-proportion inputs'!$K$15*'District Population'!$L87/100</f>
        <v>1520.3075325734417</v>
      </c>
      <c r="M89" s="68">
        <f>'Pop-proportion inputs'!$L$15*'District Population'!$L87/100</f>
        <v>1276.5509468823841</v>
      </c>
      <c r="N89" s="68">
        <f>'Pop-proportion inputs'!$M$15*'District Population'!$L87/100</f>
        <v>956.99294018645878</v>
      </c>
      <c r="O89" s="68">
        <f>'Pop-proportion inputs'!$N$15*'District Population'!$L87/100</f>
        <v>677.47520023100788</v>
      </c>
      <c r="P89" s="68">
        <f>'Pop-proportion inputs'!$O$15*'District Population'!$L87/100</f>
        <v>591.89295070938272</v>
      </c>
      <c r="Q89" s="68">
        <f>'Pop-proportion inputs'!$P$15*'District Population'!$L87/100</f>
        <v>476.96821563748597</v>
      </c>
      <c r="R89" s="68">
        <f>'Pop-proportion inputs'!$Q$15*'District Population'!$L87/100</f>
        <v>202.03523904926516</v>
      </c>
      <c r="S89" s="68">
        <f>'Pop-proportion inputs'!$R$15*'District Population'!$L87/100</f>
        <v>453.12744612789044</v>
      </c>
      <c r="T89" s="68">
        <f>'Pop-proportion inputs'!$S$15*'District Population'!$L87/100</f>
        <v>2.1395562380406297</v>
      </c>
      <c r="U89" s="62">
        <f>'Pop-proportion inputs'!$T$15*'District Population'!$K87/100</f>
        <v>3466.9600278380285</v>
      </c>
      <c r="V89" s="62">
        <f>'Pop-proportion inputs'!$U$15*'District Population'!$K87/100</f>
        <v>3645.1769209319768</v>
      </c>
      <c r="W89" s="62">
        <f>'Pop-proportion inputs'!$V$15*'District Population'!$K87/100</f>
        <v>3974.8704447562523</v>
      </c>
      <c r="X89" s="62">
        <f>'Pop-proportion inputs'!$W$15*'District Population'!$K87/100</f>
        <v>3539.9161193734526</v>
      </c>
      <c r="Y89" s="62">
        <f>'Pop-proportion inputs'!$X$15*'District Population'!$K87/100</f>
        <v>2865.3814086518669</v>
      </c>
      <c r="Z89" s="62">
        <f>'Pop-proportion inputs'!$Y$15*'District Population'!$K87/100</f>
        <v>2304.608738968569</v>
      </c>
      <c r="AA89" s="62">
        <f>'Pop-proportion inputs'!$Z$15*'District Population'!$K87/100</f>
        <v>1921.7438263981367</v>
      </c>
      <c r="AB89" s="62">
        <f>'Pop-proportion inputs'!$AA$15*'District Population'!$K87/100</f>
        <v>1741.0538454555303</v>
      </c>
      <c r="AC89" s="62">
        <f>'Pop-proportion inputs'!$AB$15*'District Population'!$K87/100</f>
        <v>1458.8126947273881</v>
      </c>
      <c r="AD89" s="62">
        <f>'Pop-proportion inputs'!$AC$15*'District Population'!$K87/100</f>
        <v>1165.906352651906</v>
      </c>
      <c r="AE89" s="62">
        <f>'Pop-proportion inputs'!$AD$15*'District Population'!$K87/100</f>
        <v>943.79215024427117</v>
      </c>
      <c r="AF89" s="62">
        <f>'Pop-proportion inputs'!$AE$15*'District Population'!$K87/100</f>
        <v>675.30755067429095</v>
      </c>
      <c r="AG89" s="62">
        <f>'Pop-proportion inputs'!$AF$15*'District Population'!$K87/100</f>
        <v>605.59738694023167</v>
      </c>
      <c r="AH89" s="62">
        <f>'Pop-proportion inputs'!$AG$15*'District Population'!$K87/100</f>
        <v>467.56817138698335</v>
      </c>
      <c r="AI89" s="62">
        <f>'Pop-proportion inputs'!$AH$15*'District Population'!$K87/100</f>
        <v>350.40563455679046</v>
      </c>
      <c r="AJ89" s="62">
        <f>'Pop-proportion inputs'!$AI$15*'District Population'!$K87/100</f>
        <v>454.8935961626089</v>
      </c>
      <c r="AK89" s="62">
        <f>'Pop-proportion inputs'!$AJ$15*'District Population'!$K87/100</f>
        <v>7.4192635459752729</v>
      </c>
      <c r="AL89" s="85">
        <f t="shared" ref="AL89:AL100" si="18">SUM(D89:AK89)</f>
        <v>59919.45771283708</v>
      </c>
    </row>
    <row r="90" spans="1:39" x14ac:dyDescent="0.25">
      <c r="A90" s="75" t="s">
        <v>163</v>
      </c>
      <c r="B90" s="76" t="s">
        <v>36</v>
      </c>
      <c r="C90" s="76">
        <v>1003</v>
      </c>
      <c r="D90" s="68">
        <f>'Pop-proportion inputs'!$C$15*'District Population'!$L88/100</f>
        <v>1160.8914571873972</v>
      </c>
      <c r="E90" s="68">
        <f>'Pop-proportion inputs'!$D$15*'District Population'!$L88/100</f>
        <v>1221.5926534753287</v>
      </c>
      <c r="F90" s="68">
        <f>'Pop-proportion inputs'!$E$15*'District Population'!$L88/100</f>
        <v>1354.6508867349091</v>
      </c>
      <c r="G90" s="68">
        <f>'Pop-proportion inputs'!$F$15*'District Population'!$L88/100</f>
        <v>1327.1007178461223</v>
      </c>
      <c r="H90" s="68">
        <f>'Pop-proportion inputs'!$G$15*'District Population'!$L88/100</f>
        <v>948.21020834813623</v>
      </c>
      <c r="I90" s="68">
        <f>'Pop-proportion inputs'!$H$15*'District Population'!$L88/100</f>
        <v>771.65701980992162</v>
      </c>
      <c r="J90" s="68">
        <f>'Pop-proportion inputs'!$I$15*'District Population'!$L88/100</f>
        <v>618.81917811736594</v>
      </c>
      <c r="K90" s="68">
        <f>'Pop-proportion inputs'!$J$15*'District Population'!$L88/100</f>
        <v>578.0994230015217</v>
      </c>
      <c r="L90" s="68">
        <f>'Pop-proportion inputs'!$K$15*'District Population'!$L88/100</f>
        <v>501.95802217152288</v>
      </c>
      <c r="M90" s="68">
        <f>'Pop-proportion inputs'!$L$15*'District Population'!$L88/100</f>
        <v>421.47721745061631</v>
      </c>
      <c r="N90" s="68">
        <f>'Pop-proportion inputs'!$M$15*'District Population'!$L88/100</f>
        <v>315.96915307982277</v>
      </c>
      <c r="O90" s="68">
        <f>'Pop-proportion inputs'!$N$15*'District Population'!$L88/100</f>
        <v>223.68113312086462</v>
      </c>
      <c r="P90" s="68">
        <f>'Pop-proportion inputs'!$O$15*'District Population'!$L88/100</f>
        <v>195.42454964518581</v>
      </c>
      <c r="Q90" s="68">
        <f>'Pop-proportion inputs'!$P$15*'District Population'!$L88/100</f>
        <v>157.47999469213136</v>
      </c>
      <c r="R90" s="68">
        <f>'Pop-proportion inputs'!$Q$15*'District Population'!$L88/100</f>
        <v>66.70572027651319</v>
      </c>
      <c r="S90" s="68">
        <f>'Pop-proportion inputs'!$R$15*'District Population'!$L88/100</f>
        <v>149.60851786676372</v>
      </c>
      <c r="T90" s="68">
        <f>'Pop-proportion inputs'!$S$15*'District Population'!$L88/100</f>
        <v>0.70641458689197034</v>
      </c>
      <c r="U90" s="62">
        <f>'Pop-proportion inputs'!$T$15*'District Population'!$K88/100</f>
        <v>1152.2620254994729</v>
      </c>
      <c r="V90" s="62">
        <f>'Pop-proportion inputs'!$U$15*'District Population'!$K88/100</f>
        <v>1211.4933280140021</v>
      </c>
      <c r="W90" s="62">
        <f>'Pop-proportion inputs'!$V$15*'District Population'!$K88/100</f>
        <v>1321.0686690924849</v>
      </c>
      <c r="X90" s="62">
        <f>'Pop-proportion inputs'!$W$15*'District Population'!$K88/100</f>
        <v>1176.5093583588466</v>
      </c>
      <c r="Y90" s="62">
        <f>'Pop-proportion inputs'!$X$15*'District Population'!$K88/100</f>
        <v>952.32427234548493</v>
      </c>
      <c r="Z90" s="62">
        <f>'Pop-proportion inputs'!$Y$15*'District Population'!$K88/100</f>
        <v>765.94858672301109</v>
      </c>
      <c r="AA90" s="62">
        <f>'Pop-proportion inputs'!$Z$15*'District Population'!$K88/100</f>
        <v>638.70146067922178</v>
      </c>
      <c r="AB90" s="62">
        <f>'Pop-proportion inputs'!$AA$15*'District Population'!$K88/100</f>
        <v>578.64821467793399</v>
      </c>
      <c r="AC90" s="62">
        <f>'Pop-proportion inputs'!$AB$15*'District Population'!$K88/100</f>
        <v>484.84391425162835</v>
      </c>
      <c r="AD90" s="62">
        <f>'Pop-proportion inputs'!$AC$15*'District Population'!$K88/100</f>
        <v>387.49498253867694</v>
      </c>
      <c r="AE90" s="62">
        <f>'Pop-proportion inputs'!$AD$15*'District Population'!$K88/100</f>
        <v>313.67418313418551</v>
      </c>
      <c r="AF90" s="62">
        <f>'Pop-proportion inputs'!$AE$15*'District Population'!$K88/100</f>
        <v>224.44194335297357</v>
      </c>
      <c r="AG90" s="62">
        <f>'Pop-proportion inputs'!$AF$15*'District Population'!$K88/100</f>
        <v>201.27341131997034</v>
      </c>
      <c r="AH90" s="62">
        <f>'Pop-proportion inputs'!$AG$15*'District Population'!$K88/100</f>
        <v>155.39869046526553</v>
      </c>
      <c r="AI90" s="62">
        <f>'Pop-proportion inputs'!$AH$15*'District Population'!$K88/100</f>
        <v>116.45911778008492</v>
      </c>
      <c r="AJ90" s="62">
        <f>'Pop-proportion inputs'!$AI$15*'District Population'!$K88/100</f>
        <v>151.18623009562856</v>
      </c>
      <c r="AK90" s="62">
        <f>'Pop-proportion inputs'!$AJ$15*'District Population'!$K88/100</f>
        <v>2.4658304602752872</v>
      </c>
      <c r="AL90" s="85">
        <f t="shared" si="18"/>
        <v>19848.226486200161</v>
      </c>
    </row>
    <row r="91" spans="1:39" x14ac:dyDescent="0.25">
      <c r="A91" s="75" t="s">
        <v>163</v>
      </c>
      <c r="B91" s="76" t="s">
        <v>37</v>
      </c>
      <c r="C91" s="76">
        <v>1004</v>
      </c>
      <c r="D91" s="68">
        <f>'Pop-proportion inputs'!$C$15*'District Population'!$L89/100</f>
        <v>2209.4582293578169</v>
      </c>
      <c r="E91" s="68">
        <f>'Pop-proportion inputs'!$D$15*'District Population'!$L89/100</f>
        <v>2324.9873400596666</v>
      </c>
      <c r="F91" s="68">
        <f>'Pop-proportion inputs'!$E$15*'District Population'!$L89/100</f>
        <v>2578.2294555382846</v>
      </c>
      <c r="G91" s="68">
        <f>'Pop-proportion inputs'!$F$15*'District Population'!$L89/100</f>
        <v>2525.7947968157491</v>
      </c>
      <c r="H91" s="68">
        <f>'Pop-proportion inputs'!$G$15*'District Population'!$L89/100</f>
        <v>1804.6741881206635</v>
      </c>
      <c r="I91" s="68">
        <f>'Pop-proportion inputs'!$H$15*'District Population'!$L89/100</f>
        <v>1468.6506150984092</v>
      </c>
      <c r="J91" s="68">
        <f>'Pop-proportion inputs'!$I$15*'District Population'!$L89/100</f>
        <v>1177.7631036138682</v>
      </c>
      <c r="K91" s="68">
        <f>'Pop-proportion inputs'!$J$15*'District Population'!$L89/100</f>
        <v>1100.2635256118795</v>
      </c>
      <c r="L91" s="68">
        <f>'Pop-proportion inputs'!$K$15*'District Population'!$L89/100</f>
        <v>955.34795782377375</v>
      </c>
      <c r="M91" s="68">
        <f>'Pop-proportion inputs'!$L$15*'District Population'!$L89/100</f>
        <v>802.17345111600139</v>
      </c>
      <c r="N91" s="68">
        <f>'Pop-proportion inputs'!$M$15*'District Population'!$L89/100</f>
        <v>601.36599435991877</v>
      </c>
      <c r="O91" s="68">
        <f>'Pop-proportion inputs'!$N$15*'District Population'!$L89/100</f>
        <v>425.71949105677413</v>
      </c>
      <c r="P91" s="68">
        <f>'Pop-proportion inputs'!$O$15*'District Population'!$L89/100</f>
        <v>371.94035390545594</v>
      </c>
      <c r="Q91" s="68">
        <f>'Pop-proportion inputs'!$P$15*'District Population'!$L89/100</f>
        <v>299.72265544511436</v>
      </c>
      <c r="R91" s="68">
        <f>'Pop-proportion inputs'!$Q$15*'District Population'!$L89/100</f>
        <v>126.95717734650472</v>
      </c>
      <c r="S91" s="68">
        <f>'Pop-proportion inputs'!$R$15*'District Population'!$L89/100</f>
        <v>284.74132438153288</v>
      </c>
      <c r="T91" s="68">
        <f>'Pop-proportion inputs'!$S$15*'District Population'!$L89/100</f>
        <v>1.3444784287829545</v>
      </c>
      <c r="U91" s="62">
        <f>'Pop-proportion inputs'!$T$15*'District Population'!$K89/100</f>
        <v>2221.2713516223821</v>
      </c>
      <c r="V91" s="62">
        <f>'Pop-proportion inputs'!$U$15*'District Population'!$K89/100</f>
        <v>2335.4544041600825</v>
      </c>
      <c r="W91" s="62">
        <f>'Pop-proportion inputs'!$V$15*'District Population'!$K89/100</f>
        <v>2546.6880997914031</v>
      </c>
      <c r="X91" s="62">
        <f>'Pop-proportion inputs'!$W$15*'District Population'!$K89/100</f>
        <v>2268.0141103368614</v>
      </c>
      <c r="Y91" s="62">
        <f>'Pop-proportion inputs'!$X$15*'District Population'!$K89/100</f>
        <v>1835.8416547648562</v>
      </c>
      <c r="Z91" s="62">
        <f>'Pop-proportion inputs'!$Y$15*'District Population'!$K89/100</f>
        <v>1476.5562127815301</v>
      </c>
      <c r="AA91" s="62">
        <f>'Pop-proportion inputs'!$Z$15*'District Population'!$K89/100</f>
        <v>1231.2557607989779</v>
      </c>
      <c r="AB91" s="62">
        <f>'Pop-proportion inputs'!$AA$15*'District Population'!$K89/100</f>
        <v>1115.4882079658721</v>
      </c>
      <c r="AC91" s="62">
        <f>'Pop-proportion inputs'!$AB$15*'District Population'!$K89/100</f>
        <v>934.65711175265471</v>
      </c>
      <c r="AD91" s="62">
        <f>'Pop-proportion inputs'!$AC$15*'District Population'!$K89/100</f>
        <v>746.99285801549831</v>
      </c>
      <c r="AE91" s="62">
        <f>'Pop-proportion inputs'!$AD$15*'District Population'!$K89/100</f>
        <v>604.68492523434088</v>
      </c>
      <c r="AF91" s="62">
        <f>'Pop-proportion inputs'!$AE$15*'District Population'!$K89/100</f>
        <v>432.66761191431965</v>
      </c>
      <c r="AG91" s="62">
        <f>'Pop-proportion inputs'!$AF$15*'District Population'!$K89/100</f>
        <v>388.00450983756099</v>
      </c>
      <c r="AH91" s="62">
        <f>'Pop-proportion inputs'!$AG$15*'District Population'!$K89/100</f>
        <v>299.56958710020984</v>
      </c>
      <c r="AI91" s="62">
        <f>'Pop-proportion inputs'!$AH$15*'District Population'!$K89/100</f>
        <v>224.50388560534731</v>
      </c>
      <c r="AJ91" s="62">
        <f>'Pop-proportion inputs'!$AI$15*'District Population'!$K89/100</f>
        <v>291.4490230862537</v>
      </c>
      <c r="AK91" s="62">
        <f>'Pop-proportion inputs'!$AJ$15*'District Population'!$K89/100</f>
        <v>4.7535008862182053</v>
      </c>
      <c r="AL91" s="85">
        <f t="shared" si="18"/>
        <v>38016.986953734558</v>
      </c>
    </row>
    <row r="92" spans="1:39" x14ac:dyDescent="0.25">
      <c r="A92" s="75" t="s">
        <v>163</v>
      </c>
      <c r="B92" s="76" t="s">
        <v>38</v>
      </c>
      <c r="C92" s="76">
        <v>1005</v>
      </c>
      <c r="D92" s="68">
        <f>'Pop-proportion inputs'!$C$15*'District Population'!$L90/100</f>
        <v>3513.4966549779137</v>
      </c>
      <c r="E92" s="68">
        <f>'Pop-proportion inputs'!$D$15*'District Population'!$L90/100</f>
        <v>3697.21189277243</v>
      </c>
      <c r="F92" s="68">
        <f>'Pop-proportion inputs'!$E$15*'District Population'!$L90/100</f>
        <v>4099.9193591599105</v>
      </c>
      <c r="G92" s="68">
        <f>'Pop-proportion inputs'!$F$15*'District Population'!$L90/100</f>
        <v>4016.537380909032</v>
      </c>
      <c r="H92" s="68">
        <f>'Pop-proportion inputs'!$G$15*'District Population'!$L90/100</f>
        <v>2869.8061085906443</v>
      </c>
      <c r="I92" s="68">
        <f>'Pop-proportion inputs'!$H$15*'District Population'!$L90/100</f>
        <v>2335.4589622539766</v>
      </c>
      <c r="J92" s="68">
        <f>'Pop-proportion inputs'!$I$15*'District Population'!$L90/100</f>
        <v>1872.8875114812504</v>
      </c>
      <c r="K92" s="68">
        <f>'Pop-proportion inputs'!$J$15*'District Population'!$L90/100</f>
        <v>1749.647115055503</v>
      </c>
      <c r="L92" s="68">
        <f>'Pop-proportion inputs'!$K$15*'District Population'!$L90/100</f>
        <v>1519.201318021484</v>
      </c>
      <c r="M92" s="68">
        <f>'Pop-proportion inputs'!$L$15*'District Population'!$L90/100</f>
        <v>1275.6220958417225</v>
      </c>
      <c r="N92" s="68">
        <f>'Pop-proportion inputs'!$M$15*'District Population'!$L90/100</f>
        <v>956.2966077051201</v>
      </c>
      <c r="O92" s="68">
        <f>'Pop-proportion inputs'!$N$15*'District Population'!$L90/100</f>
        <v>676.98225198926809</v>
      </c>
      <c r="P92" s="68">
        <f>'Pop-proportion inputs'!$O$15*'District Population'!$L90/100</f>
        <v>591.46227429606029</v>
      </c>
      <c r="Q92" s="68">
        <f>'Pop-proportion inputs'!$P$15*'District Population'!$L90/100</f>
        <v>476.62116139375263</v>
      </c>
      <c r="R92" s="68">
        <f>'Pop-proportion inputs'!$Q$15*'District Population'!$L90/100</f>
        <v>201.88823305432265</v>
      </c>
      <c r="S92" s="68">
        <f>'Pop-proportion inputs'!$R$15*'District Population'!$L90/100</f>
        <v>452.79773903635913</v>
      </c>
      <c r="T92" s="68">
        <f>'Pop-proportion inputs'!$S$15*'District Population'!$L90/100</f>
        <v>2.1379994423301949</v>
      </c>
      <c r="U92" s="62">
        <f>'Pop-proportion inputs'!$T$15*'District Population'!$K90/100</f>
        <v>3463.9822859825326</v>
      </c>
      <c r="V92" s="62">
        <f>'Pop-proportion inputs'!$U$15*'District Population'!$K90/100</f>
        <v>3642.0461101349119</v>
      </c>
      <c r="W92" s="62">
        <f>'Pop-proportion inputs'!$V$15*'District Population'!$K90/100</f>
        <v>3971.4564630551404</v>
      </c>
      <c r="X92" s="62">
        <f>'Pop-proportion inputs'!$W$15*'District Population'!$K90/100</f>
        <v>3536.8757161645995</v>
      </c>
      <c r="Y92" s="62">
        <f>'Pop-proportion inputs'!$X$15*'District Population'!$K90/100</f>
        <v>2862.9203574473563</v>
      </c>
      <c r="Z92" s="62">
        <f>'Pop-proportion inputs'!$Y$15*'District Population'!$K90/100</f>
        <v>2302.6293305394365</v>
      </c>
      <c r="AA92" s="62">
        <f>'Pop-proportion inputs'!$Z$15*'District Population'!$K90/100</f>
        <v>1920.093257317023</v>
      </c>
      <c r="AB92" s="62">
        <f>'Pop-proportion inputs'!$AA$15*'District Population'!$K90/100</f>
        <v>1739.5584694296588</v>
      </c>
      <c r="AC92" s="62">
        <f>'Pop-proportion inputs'!$AB$15*'District Population'!$K90/100</f>
        <v>1457.5597331744605</v>
      </c>
      <c r="AD92" s="62">
        <f>'Pop-proportion inputs'!$AC$15*'District Population'!$K90/100</f>
        <v>1164.9049658121376</v>
      </c>
      <c r="AE92" s="62">
        <f>'Pop-proportion inputs'!$AD$15*'District Population'!$K90/100</f>
        <v>942.98153536376935</v>
      </c>
      <c r="AF92" s="62">
        <f>'Pop-proportion inputs'!$AE$15*'District Population'!$K90/100</f>
        <v>674.72753488442652</v>
      </c>
      <c r="AG92" s="62">
        <f>'Pop-proportion inputs'!$AF$15*'District Population'!$K90/100</f>
        <v>605.077244604528</v>
      </c>
      <c r="AH92" s="62">
        <f>'Pop-proportion inputs'!$AG$15*'District Population'!$K90/100</f>
        <v>467.16658114566036</v>
      </c>
      <c r="AI92" s="62">
        <f>'Pop-proportion inputs'!$AH$15*'District Population'!$K90/100</f>
        <v>350.10467420073127</v>
      </c>
      <c r="AJ92" s="62">
        <f>'Pop-proportion inputs'!$AI$15*'District Population'!$K90/100</f>
        <v>454.50289200386061</v>
      </c>
      <c r="AK92" s="62">
        <f>'Pop-proportion inputs'!$AJ$15*'District Population'!$K90/100</f>
        <v>7.4128912049559323</v>
      </c>
      <c r="AL92" s="85">
        <f t="shared" si="18"/>
        <v>59871.974708446265</v>
      </c>
    </row>
    <row r="93" spans="1:39" x14ac:dyDescent="0.25">
      <c r="A93" s="75" t="s">
        <v>163</v>
      </c>
      <c r="B93" s="76" t="s">
        <v>39</v>
      </c>
      <c r="C93" s="76">
        <v>1006</v>
      </c>
      <c r="D93" s="68">
        <f>'Pop-proportion inputs'!$C$15*'District Population'!$L91/100</f>
        <v>2667.6503555496315</v>
      </c>
      <c r="E93" s="68">
        <f>'Pop-proportion inputs'!$D$15*'District Population'!$L91/100</f>
        <v>2807.1376149805092</v>
      </c>
      <c r="F93" s="68">
        <f>'Pop-proportion inputs'!$E$15*'District Population'!$L91/100</f>
        <v>3112.8964704412119</v>
      </c>
      <c r="G93" s="68">
        <f>'Pop-proportion inputs'!$F$15*'District Population'!$L91/100</f>
        <v>3049.5880384800648</v>
      </c>
      <c r="H93" s="68">
        <f>'Pop-proportion inputs'!$G$15*'District Population'!$L91/100</f>
        <v>2178.9231747506706</v>
      </c>
      <c r="I93" s="68">
        <f>'Pop-proportion inputs'!$H$15*'District Population'!$L91/100</f>
        <v>1773.2158424575352</v>
      </c>
      <c r="J93" s="68">
        <f>'Pop-proportion inputs'!$I$15*'District Population'!$L91/100</f>
        <v>1422.0047794349841</v>
      </c>
      <c r="K93" s="68">
        <f>'Pop-proportion inputs'!$J$15*'District Population'!$L91/100</f>
        <v>1328.4335256023007</v>
      </c>
      <c r="L93" s="68">
        <f>'Pop-proportion inputs'!$K$15*'District Population'!$L91/100</f>
        <v>1153.4657163909997</v>
      </c>
      <c r="M93" s="68">
        <f>'Pop-proportion inputs'!$L$15*'District Population'!$L91/100</f>
        <v>968.52624939827319</v>
      </c>
      <c r="N93" s="68">
        <f>'Pop-proportion inputs'!$M$15*'District Population'!$L91/100</f>
        <v>726.07582589871754</v>
      </c>
      <c r="O93" s="68">
        <f>'Pop-proportion inputs'!$N$15*'District Population'!$L91/100</f>
        <v>514.00417377978511</v>
      </c>
      <c r="P93" s="68">
        <f>'Pop-proportion inputs'!$O$15*'District Population'!$L91/100</f>
        <v>449.07244869142966</v>
      </c>
      <c r="Q93" s="68">
        <f>'Pop-proportion inputs'!$P$15*'District Population'!$L91/100</f>
        <v>361.87841785849514</v>
      </c>
      <c r="R93" s="68">
        <f>'Pop-proportion inputs'!$Q$15*'District Population'!$L91/100</f>
        <v>153.28525101215337</v>
      </c>
      <c r="S93" s="68">
        <f>'Pop-proportion inputs'!$R$15*'District Population'!$L91/100</f>
        <v>343.7902944410248</v>
      </c>
      <c r="T93" s="68">
        <f>'Pop-proportion inputs'!$S$15*'District Population'!$L91/100</f>
        <v>1.623293127208886</v>
      </c>
      <c r="U93" s="62">
        <f>'Pop-proportion inputs'!$T$15*'District Population'!$K91/100</f>
        <v>2631.4552922168964</v>
      </c>
      <c r="V93" s="62">
        <f>'Pop-proportion inputs'!$U$15*'District Population'!$K91/100</f>
        <v>2766.7235914556882</v>
      </c>
      <c r="W93" s="62">
        <f>'Pop-proportion inputs'!$V$15*'District Population'!$K91/100</f>
        <v>3016.9640791194702</v>
      </c>
      <c r="X93" s="62">
        <f>'Pop-proportion inputs'!$W$15*'District Population'!$K91/100</f>
        <v>2686.8296523562803</v>
      </c>
      <c r="Y93" s="62">
        <f>'Pop-proportion inputs'!$X$15*'District Population'!$K91/100</f>
        <v>2174.8514581862164</v>
      </c>
      <c r="Z93" s="62">
        <f>'Pop-proportion inputs'!$Y$15*'District Population'!$K91/100</f>
        <v>1749.2197238945132</v>
      </c>
      <c r="AA93" s="62">
        <f>'Pop-proportion inputs'!$Z$15*'District Population'!$K91/100</f>
        <v>1458.6216517223663</v>
      </c>
      <c r="AB93" s="62">
        <f>'Pop-proportion inputs'!$AA$15*'District Population'!$K91/100</f>
        <v>1321.4762555296977</v>
      </c>
      <c r="AC93" s="62">
        <f>'Pop-proportion inputs'!$AB$15*'District Population'!$K91/100</f>
        <v>1107.2525656684384</v>
      </c>
      <c r="AD93" s="62">
        <f>'Pop-proportion inputs'!$AC$15*'District Population'!$K91/100</f>
        <v>884.93389519358232</v>
      </c>
      <c r="AE93" s="62">
        <f>'Pop-proportion inputs'!$AD$15*'District Population'!$K91/100</f>
        <v>716.34712502346724</v>
      </c>
      <c r="AF93" s="62">
        <f>'Pop-proportion inputs'!$AE$15*'District Population'!$K91/100</f>
        <v>512.56478696815077</v>
      </c>
      <c r="AG93" s="62">
        <f>'Pop-proportion inputs'!$AF$15*'District Population'!$K91/100</f>
        <v>459.65411658073123</v>
      </c>
      <c r="AH93" s="62">
        <f>'Pop-proportion inputs'!$AG$15*'District Population'!$K91/100</f>
        <v>354.88864284244818</v>
      </c>
      <c r="AI93" s="62">
        <f>'Pop-proportion inputs'!$AH$15*'District Population'!$K91/100</f>
        <v>265.96117465250575</v>
      </c>
      <c r="AJ93" s="62">
        <f>'Pop-proportion inputs'!$AI$15*'District Population'!$K91/100</f>
        <v>345.26852095382645</v>
      </c>
      <c r="AK93" s="62">
        <f>'Pop-proportion inputs'!$AJ$15*'District Population'!$K91/100</f>
        <v>5.6312908616322348</v>
      </c>
      <c r="AL93" s="85">
        <f t="shared" si="18"/>
        <v>45470.215295520888</v>
      </c>
    </row>
    <row r="94" spans="1:39" x14ac:dyDescent="0.25">
      <c r="A94" s="75" t="s">
        <v>163</v>
      </c>
      <c r="B94" s="76" t="s">
        <v>40</v>
      </c>
      <c r="C94" s="76">
        <v>1007</v>
      </c>
      <c r="D94" s="68">
        <f>'Pop-proportion inputs'!$C$15*'District Population'!$L92/100</f>
        <v>2286.331197086356</v>
      </c>
      <c r="E94" s="68">
        <f>'Pop-proportion inputs'!$D$15*'District Population'!$L92/100</f>
        <v>2405.8798748841955</v>
      </c>
      <c r="F94" s="68">
        <f>'Pop-proportion inputs'!$E$15*'District Population'!$L92/100</f>
        <v>2667.932961628087</v>
      </c>
      <c r="G94" s="68">
        <f>'Pop-proportion inputs'!$F$15*'District Population'!$L92/100</f>
        <v>2613.6739607323093</v>
      </c>
      <c r="H94" s="68">
        <f>'Pop-proportion inputs'!$G$15*'District Population'!$L92/100</f>
        <v>1867.4636352260966</v>
      </c>
      <c r="I94" s="68">
        <f>'Pop-proportion inputs'!$H$15*'District Population'!$L92/100</f>
        <v>1519.7489023793473</v>
      </c>
      <c r="J94" s="68">
        <f>'Pop-proportion inputs'!$I$15*'District Population'!$L92/100</f>
        <v>1218.7406355051537</v>
      </c>
      <c r="K94" s="68">
        <f>'Pop-proportion inputs'!$J$15*'District Population'!$L92/100</f>
        <v>1138.5446396756806</v>
      </c>
      <c r="L94" s="68">
        <f>'Pop-proportion inputs'!$K$15*'District Population'!$L92/100</f>
        <v>988.58707126592196</v>
      </c>
      <c r="M94" s="68">
        <f>'Pop-proportion inputs'!$L$15*'District Population'!$L92/100</f>
        <v>830.08321333778122</v>
      </c>
      <c r="N94" s="68">
        <f>'Pop-proportion inputs'!$M$15*'District Population'!$L92/100</f>
        <v>622.28912748966684</v>
      </c>
      <c r="O94" s="68">
        <f>'Pop-proportion inputs'!$N$15*'District Population'!$L92/100</f>
        <v>440.53141203476406</v>
      </c>
      <c r="P94" s="68">
        <f>'Pop-proportion inputs'!$O$15*'District Population'!$L92/100</f>
        <v>384.88115470576156</v>
      </c>
      <c r="Q94" s="68">
        <f>'Pop-proportion inputs'!$P$15*'District Population'!$L92/100</f>
        <v>310.15080914967257</v>
      </c>
      <c r="R94" s="68">
        <f>'Pop-proportion inputs'!$Q$15*'District Population'!$L92/100</f>
        <v>131.3743574802522</v>
      </c>
      <c r="S94" s="68">
        <f>'Pop-proportion inputs'!$R$15*'District Population'!$L92/100</f>
        <v>294.64823746516475</v>
      </c>
      <c r="T94" s="68">
        <f>'Pop-proportion inputs'!$S$15*'District Population'!$L92/100</f>
        <v>1.3912564332250614</v>
      </c>
      <c r="U94" s="62">
        <f>'Pop-proportion inputs'!$T$15*'District Population'!$K92/100</f>
        <v>2289.8834868760923</v>
      </c>
      <c r="V94" s="62">
        <f>'Pop-proportion inputs'!$U$15*'District Population'!$K92/100</f>
        <v>2407.5935029424381</v>
      </c>
      <c r="W94" s="62">
        <f>'Pop-proportion inputs'!$V$15*'District Population'!$K92/100</f>
        <v>2625.3519281545068</v>
      </c>
      <c r="X94" s="62">
        <f>'Pop-proportion inputs'!$W$15*'District Population'!$K92/100</f>
        <v>2338.0700676075021</v>
      </c>
      <c r="Y94" s="62">
        <f>'Pop-proportion inputs'!$X$15*'District Population'!$K92/100</f>
        <v>1892.5483762687918</v>
      </c>
      <c r="Z94" s="62">
        <f>'Pop-proportion inputs'!$Y$15*'District Population'!$K92/100</f>
        <v>1522.1650820027883</v>
      </c>
      <c r="AA94" s="62">
        <f>'Pop-proportion inputs'!$Z$15*'District Population'!$K92/100</f>
        <v>1269.287623376302</v>
      </c>
      <c r="AB94" s="62">
        <f>'Pop-proportion inputs'!$AA$15*'District Population'!$K92/100</f>
        <v>1149.9441638953324</v>
      </c>
      <c r="AC94" s="62">
        <f>'Pop-proportion inputs'!$AB$15*'District Population'!$K92/100</f>
        <v>963.52743420136267</v>
      </c>
      <c r="AD94" s="62">
        <f>'Pop-proportion inputs'!$AC$15*'District Population'!$K92/100</f>
        <v>770.06647978182639</v>
      </c>
      <c r="AE94" s="62">
        <f>'Pop-proportion inputs'!$AD$15*'District Population'!$K92/100</f>
        <v>623.36284310590372</v>
      </c>
      <c r="AF94" s="62">
        <f>'Pop-proportion inputs'!$AE$15*'District Population'!$K92/100</f>
        <v>446.03214240578018</v>
      </c>
      <c r="AG94" s="62">
        <f>'Pop-proportion inputs'!$AF$15*'District Population'!$K92/100</f>
        <v>399.98945615606465</v>
      </c>
      <c r="AH94" s="62">
        <f>'Pop-proportion inputs'!$AG$15*'District Population'!$K92/100</f>
        <v>308.82289557735976</v>
      </c>
      <c r="AI94" s="62">
        <f>'Pop-proportion inputs'!$AH$15*'District Population'!$K92/100</f>
        <v>231.43851380954533</v>
      </c>
      <c r="AJ94" s="62">
        <f>'Pop-proportion inputs'!$AI$15*'District Population'!$K92/100</f>
        <v>300.45149807741154</v>
      </c>
      <c r="AK94" s="62">
        <f>'Pop-proportion inputs'!$AJ$15*'District Population'!$K92/100</f>
        <v>4.9003302438721548</v>
      </c>
      <c r="AL94" s="85">
        <f t="shared" si="18"/>
        <v>39265.688270962324</v>
      </c>
    </row>
    <row r="95" spans="1:39" x14ac:dyDescent="0.25">
      <c r="A95" s="75" t="s">
        <v>163</v>
      </c>
      <c r="B95" s="76" t="s">
        <v>41</v>
      </c>
      <c r="C95" s="76">
        <v>1008</v>
      </c>
      <c r="D95" s="68">
        <f>'Pop-proportion inputs'!$C$15*'District Population'!$L93/100</f>
        <v>1329.7439663343944</v>
      </c>
      <c r="E95" s="68">
        <f>'Pop-proportion inputs'!$D$15*'District Population'!$L93/100</f>
        <v>1399.274195894975</v>
      </c>
      <c r="F95" s="68">
        <f>'Pop-proportion inputs'!$E$15*'District Population'!$L93/100</f>
        <v>1551.685846228517</v>
      </c>
      <c r="G95" s="68">
        <f>'Pop-proportion inputs'!$F$15*'District Population'!$L93/100</f>
        <v>1520.1284851810713</v>
      </c>
      <c r="H95" s="68">
        <f>'Pop-proportion inputs'!$G$15*'District Population'!$L93/100</f>
        <v>1086.1280747318615</v>
      </c>
      <c r="I95" s="68">
        <f>'Pop-proportion inputs'!$H$15*'District Population'!$L93/100</f>
        <v>883.89509615125371</v>
      </c>
      <c r="J95" s="68">
        <f>'Pop-proportion inputs'!$I$15*'District Population'!$L93/100</f>
        <v>708.82687891185344</v>
      </c>
      <c r="K95" s="68">
        <f>'Pop-proportion inputs'!$J$15*'District Population'!$L93/100</f>
        <v>662.18440571535427</v>
      </c>
      <c r="L95" s="68">
        <f>'Pop-proportion inputs'!$K$15*'District Population'!$L93/100</f>
        <v>574.96818260071075</v>
      </c>
      <c r="M95" s="68">
        <f>'Pop-proportion inputs'!$L$15*'District Population'!$L93/100</f>
        <v>482.78138613427194</v>
      </c>
      <c r="N95" s="68">
        <f>'Pop-proportion inputs'!$M$15*'District Population'!$L93/100</f>
        <v>361.92709684817572</v>
      </c>
      <c r="O95" s="68">
        <f>'Pop-proportion inputs'!$N$15*'District Population'!$L93/100</f>
        <v>256.2157170756887</v>
      </c>
      <c r="P95" s="68">
        <f>'Pop-proportion inputs'!$O$15*'District Population'!$L93/100</f>
        <v>223.8491929244625</v>
      </c>
      <c r="Q95" s="68">
        <f>'Pop-proportion inputs'!$P$15*'District Population'!$L93/100</f>
        <v>180.38557477853021</v>
      </c>
      <c r="R95" s="68">
        <f>'Pop-proportion inputs'!$Q$15*'District Population'!$L93/100</f>
        <v>76.408115942716094</v>
      </c>
      <c r="S95" s="68">
        <f>'Pop-proportion inputs'!$R$15*'District Population'!$L93/100</f>
        <v>171.36918590783148</v>
      </c>
      <c r="T95" s="68">
        <f>'Pop-proportion inputs'!$S$15*'District Population'!$L93/100</f>
        <v>0.80916310378065459</v>
      </c>
      <c r="U95" s="62">
        <f>'Pop-proportion inputs'!$T$15*'District Population'!$K93/100</f>
        <v>1283.0345219866531</v>
      </c>
      <c r="V95" s="62">
        <f>'Pop-proportion inputs'!$U$15*'District Population'!$K93/100</f>
        <v>1348.9881021850754</v>
      </c>
      <c r="W95" s="62">
        <f>'Pop-proportion inputs'!$V$15*'District Population'!$K93/100</f>
        <v>1470.9993654662849</v>
      </c>
      <c r="X95" s="62">
        <f>'Pop-proportion inputs'!$W$15*'District Population'!$K93/100</f>
        <v>1310.0337326142815</v>
      </c>
      <c r="Y95" s="62">
        <f>'Pop-proportion inputs'!$X$15*'District Population'!$K93/100</f>
        <v>1060.4054377435834</v>
      </c>
      <c r="Z95" s="62">
        <f>'Pop-proportion inputs'!$Y$15*'District Population'!$K93/100</f>
        <v>852.87760690240748</v>
      </c>
      <c r="AA95" s="62">
        <f>'Pop-proportion inputs'!$Z$15*'District Population'!$K93/100</f>
        <v>711.1889528247907</v>
      </c>
      <c r="AB95" s="62">
        <f>'Pop-proportion inputs'!$AA$15*'District Population'!$K93/100</f>
        <v>644.32014514746584</v>
      </c>
      <c r="AC95" s="62">
        <f>'Pop-proportion inputs'!$AB$15*'District Population'!$K93/100</f>
        <v>539.86980911770104</v>
      </c>
      <c r="AD95" s="62">
        <f>'Pop-proportion inputs'!$AC$15*'District Population'!$K93/100</f>
        <v>431.47255458516827</v>
      </c>
      <c r="AE95" s="62">
        <f>'Pop-proportion inputs'!$AD$15*'District Population'!$K93/100</f>
        <v>349.273686636224</v>
      </c>
      <c r="AF95" s="62">
        <f>'Pop-proportion inputs'!$AE$15*'District Population'!$K93/100</f>
        <v>249.91430345785503</v>
      </c>
      <c r="AG95" s="62">
        <f>'Pop-proportion inputs'!$AF$15*'District Population'!$K93/100</f>
        <v>224.11632889628655</v>
      </c>
      <c r="AH95" s="62">
        <f>'Pop-proportion inputs'!$AG$15*'District Population'!$K93/100</f>
        <v>173.03519523003237</v>
      </c>
      <c r="AI95" s="62">
        <f>'Pop-proportion inputs'!$AH$15*'District Population'!$K93/100</f>
        <v>129.67629341701931</v>
      </c>
      <c r="AJ95" s="62">
        <f>'Pop-proportion inputs'!$AI$15*'District Population'!$K93/100</f>
        <v>168.34465440065628</v>
      </c>
      <c r="AK95" s="62">
        <f>'Pop-proportion inputs'!$AJ$15*'District Population'!$K93/100</f>
        <v>2.7456824367079515</v>
      </c>
      <c r="AL95" s="85">
        <f t="shared" si="18"/>
        <v>22420.87693751364</v>
      </c>
    </row>
    <row r="96" spans="1:39" x14ac:dyDescent="0.25">
      <c r="A96" s="75" t="s">
        <v>163</v>
      </c>
      <c r="B96" s="76" t="s">
        <v>42</v>
      </c>
      <c r="C96" s="76">
        <v>1009</v>
      </c>
      <c r="D96" s="68">
        <f>'Pop-proportion inputs'!$C$15*'District Population'!$L94/100</f>
        <v>1133.114853951095</v>
      </c>
      <c r="E96" s="68">
        <f>'Pop-proportion inputs'!$D$15*'District Population'!$L94/100</f>
        <v>1192.363655155214</v>
      </c>
      <c r="F96" s="68">
        <f>'Pop-proportion inputs'!$E$15*'District Population'!$L94/100</f>
        <v>1322.2382094156146</v>
      </c>
      <c r="G96" s="68">
        <f>'Pop-proportion inputs'!$F$15*'District Population'!$L94/100</f>
        <v>1295.3472323105029</v>
      </c>
      <c r="H96" s="68">
        <f>'Pop-proportion inputs'!$G$15*'District Population'!$L94/100</f>
        <v>925.52242080449332</v>
      </c>
      <c r="I96" s="68">
        <f>'Pop-proportion inputs'!$H$15*'District Population'!$L94/100</f>
        <v>753.19361331221342</v>
      </c>
      <c r="J96" s="68">
        <f>'Pop-proportion inputs'!$I$15*'District Population'!$L94/100</f>
        <v>604.01271651480977</v>
      </c>
      <c r="K96" s="68">
        <f>'Pop-proportion inputs'!$J$15*'District Population'!$L94/100</f>
        <v>564.26726134296928</v>
      </c>
      <c r="L96" s="68">
        <f>'Pop-proportion inputs'!$K$15*'District Population'!$L94/100</f>
        <v>489.94769275027124</v>
      </c>
      <c r="M96" s="68">
        <f>'Pop-proportion inputs'!$L$15*'District Population'!$L94/100</f>
        <v>411.39254900914915</v>
      </c>
      <c r="N96" s="68">
        <f>'Pop-proportion inputs'!$M$15*'District Population'!$L94/100</f>
        <v>308.40897185386001</v>
      </c>
      <c r="O96" s="68">
        <f>'Pop-proportion inputs'!$N$15*'District Population'!$L94/100</f>
        <v>218.32912363911871</v>
      </c>
      <c r="P96" s="68">
        <f>'Pop-proportion inputs'!$O$15*'District Population'!$L94/100</f>
        <v>190.7486343005429</v>
      </c>
      <c r="Q96" s="68">
        <f>'Pop-proportion inputs'!$P$15*'District Population'!$L94/100</f>
        <v>153.71197718874112</v>
      </c>
      <c r="R96" s="68">
        <f>'Pop-proportion inputs'!$Q$15*'District Population'!$L94/100</f>
        <v>65.109655188566407</v>
      </c>
      <c r="S96" s="68">
        <f>'Pop-proportion inputs'!$R$15*'District Population'!$L94/100</f>
        <v>146.028840872995</v>
      </c>
      <c r="T96" s="68">
        <f>'Pop-proportion inputs'!$S$15*'District Population'!$L94/100</f>
        <v>0.68951223346439461</v>
      </c>
      <c r="U96" s="62">
        <f>'Pop-proportion inputs'!$T$15*'District Population'!$K94/100</f>
        <v>1109.9532766359732</v>
      </c>
      <c r="V96" s="62">
        <f>'Pop-proportion inputs'!$U$15*'District Population'!$K94/100</f>
        <v>1167.0097246057139</v>
      </c>
      <c r="W96" s="62">
        <f>'Pop-proportion inputs'!$V$15*'District Population'!$K94/100</f>
        <v>1272.561679089197</v>
      </c>
      <c r="X96" s="62">
        <f>'Pop-proportion inputs'!$W$15*'District Population'!$K94/100</f>
        <v>1133.3102960997353</v>
      </c>
      <c r="Y96" s="62">
        <f>'Pop-proportion inputs'!$X$15*'District Population'!$K94/100</f>
        <v>917.35683648139423</v>
      </c>
      <c r="Z96" s="62">
        <f>'Pop-proportion inputs'!$Y$15*'District Population'!$K94/100</f>
        <v>737.82449195908873</v>
      </c>
      <c r="AA96" s="62">
        <f>'Pop-proportion inputs'!$Z$15*'District Population'!$K94/100</f>
        <v>615.24962498506716</v>
      </c>
      <c r="AB96" s="62">
        <f>'Pop-proportion inputs'!$AA$15*'District Population'!$K94/100</f>
        <v>557.40141364367378</v>
      </c>
      <c r="AC96" s="62">
        <f>'Pop-proportion inputs'!$AB$15*'District Population'!$K94/100</f>
        <v>467.04141885378141</v>
      </c>
      <c r="AD96" s="62">
        <f>'Pop-proportion inputs'!$AC$15*'District Population'!$K94/100</f>
        <v>373.26694452363563</v>
      </c>
      <c r="AE96" s="62">
        <f>'Pop-proportion inputs'!$AD$15*'District Population'!$K94/100</f>
        <v>302.1566967070554</v>
      </c>
      <c r="AF96" s="62">
        <f>'Pop-proportion inputs'!$AE$15*'District Population'!$K94/100</f>
        <v>216.20088567198252</v>
      </c>
      <c r="AG96" s="62">
        <f>'Pop-proportion inputs'!$AF$15*'District Population'!$K94/100</f>
        <v>193.88305563351511</v>
      </c>
      <c r="AH96" s="62">
        <f>'Pop-proportion inputs'!$AG$15*'District Population'!$K94/100</f>
        <v>149.69276245313506</v>
      </c>
      <c r="AI96" s="62">
        <f>'Pop-proportion inputs'!$AH$15*'District Population'!$K94/100</f>
        <v>112.18297272107675</v>
      </c>
      <c r="AJ96" s="62">
        <f>'Pop-proportion inputs'!$AI$15*'District Population'!$K94/100</f>
        <v>145.63497517341372</v>
      </c>
      <c r="AK96" s="62">
        <f>'Pop-proportion inputs'!$AJ$15*'District Population'!$K94/100</f>
        <v>2.3752901149588372</v>
      </c>
      <c r="AL96" s="85">
        <f t="shared" si="18"/>
        <v>19247.529265196015</v>
      </c>
    </row>
    <row r="97" spans="1:39" x14ac:dyDescent="0.25">
      <c r="A97" s="75" t="s">
        <v>163</v>
      </c>
      <c r="B97" s="76" t="s">
        <v>43</v>
      </c>
      <c r="C97" s="76">
        <v>1010</v>
      </c>
      <c r="D97" s="68">
        <f>'Pop-proportion inputs'!$C$15*'District Population'!$L95/100</f>
        <v>1926.6972815005442</v>
      </c>
      <c r="E97" s="68">
        <f>'Pop-proportion inputs'!$D$15*'District Population'!$L95/100</f>
        <v>2027.4412650553388</v>
      </c>
      <c r="F97" s="68">
        <f>'Pop-proportion inputs'!$E$15*'District Population'!$L95/100</f>
        <v>2248.2740868624819</v>
      </c>
      <c r="G97" s="68">
        <f>'Pop-proportion inputs'!$F$15*'District Population'!$L95/100</f>
        <v>2202.5498848500811</v>
      </c>
      <c r="H97" s="68">
        <f>'Pop-proportion inputs'!$G$15*'District Population'!$L95/100</f>
        <v>1573.7164912399803</v>
      </c>
      <c r="I97" s="68">
        <f>'Pop-proportion inputs'!$H$15*'District Population'!$L95/100</f>
        <v>1280.6963761458612</v>
      </c>
      <c r="J97" s="68">
        <f>'Pop-proportion inputs'!$I$15*'District Population'!$L95/100</f>
        <v>1027.035922124687</v>
      </c>
      <c r="K97" s="68">
        <f>'Pop-proportion inputs'!$J$15*'District Population'!$L95/100</f>
        <v>959.45454662284249</v>
      </c>
      <c r="L97" s="68">
        <f>'Pop-proportion inputs'!$K$15*'District Population'!$L95/100</f>
        <v>833.08491139076853</v>
      </c>
      <c r="M97" s="68">
        <f>'Pop-proportion inputs'!$L$15*'District Population'!$L95/100</f>
        <v>699.51329562194314</v>
      </c>
      <c r="N97" s="68">
        <f>'Pop-proportion inputs'!$M$15*'District Population'!$L95/100</f>
        <v>524.40467582720089</v>
      </c>
      <c r="O97" s="68">
        <f>'Pop-proportion inputs'!$N$15*'District Population'!$L95/100</f>
        <v>371.23697348163222</v>
      </c>
      <c r="P97" s="68">
        <f>'Pop-proportion inputs'!$O$15*'District Population'!$L95/100</f>
        <v>324.34035603301635</v>
      </c>
      <c r="Q97" s="68">
        <f>'Pop-proportion inputs'!$P$15*'District Population'!$L95/100</f>
        <v>261.36489831630365</v>
      </c>
      <c r="R97" s="68">
        <f>'Pop-proportion inputs'!$Q$15*'District Population'!$L95/100</f>
        <v>110.70951476262526</v>
      </c>
      <c r="S97" s="68">
        <f>'Pop-proportion inputs'!$R$15*'District Population'!$L95/100</f>
        <v>248.30084059847496</v>
      </c>
      <c r="T97" s="68">
        <f>'Pop-proportion inputs'!$S$15*'District Population'!$L95/100</f>
        <v>1.1724154362153962</v>
      </c>
      <c r="U97" s="62">
        <f>'Pop-proportion inputs'!$T$15*'District Population'!$K95/100</f>
        <v>1811.3355561824919</v>
      </c>
      <c r="V97" s="62">
        <f>'Pop-proportion inputs'!$U$15*'District Population'!$K95/100</f>
        <v>1904.4461177642315</v>
      </c>
      <c r="W97" s="62">
        <f>'Pop-proportion inputs'!$V$15*'District Population'!$K95/100</f>
        <v>2076.6966189384289</v>
      </c>
      <c r="X97" s="62">
        <f>'Pop-proportion inputs'!$W$15*'District Population'!$K95/100</f>
        <v>1849.4519352515129</v>
      </c>
      <c r="Y97" s="62">
        <f>'Pop-proportion inputs'!$X$15*'District Population'!$K95/100</f>
        <v>1497.0369389438717</v>
      </c>
      <c r="Z97" s="62">
        <f>'Pop-proportion inputs'!$Y$15*'District Population'!$K95/100</f>
        <v>1204.0576523709744</v>
      </c>
      <c r="AA97" s="62">
        <f>'Pop-proportion inputs'!$Z$15*'District Population'!$K95/100</f>
        <v>1004.0274172990158</v>
      </c>
      <c r="AB97" s="62">
        <f>'Pop-proportion inputs'!$AA$15*'District Population'!$K95/100</f>
        <v>909.62477507086896</v>
      </c>
      <c r="AC97" s="62">
        <f>'Pop-proportion inputs'!$AB$15*'District Population'!$K95/100</f>
        <v>762.16607129961483</v>
      </c>
      <c r="AD97" s="62">
        <f>'Pop-proportion inputs'!$AC$15*'District Population'!$K95/100</f>
        <v>609.1352697407284</v>
      </c>
      <c r="AE97" s="62">
        <f>'Pop-proportion inputs'!$AD$15*'District Population'!$K95/100</f>
        <v>493.09027668525624</v>
      </c>
      <c r="AF97" s="62">
        <f>'Pop-proportion inputs'!$AE$15*'District Population'!$K95/100</f>
        <v>352.81877150964368</v>
      </c>
      <c r="AG97" s="62">
        <f>'Pop-proportion inputs'!$AF$15*'District Population'!$K95/100</f>
        <v>316.39824828903272</v>
      </c>
      <c r="AH97" s="62">
        <f>'Pop-proportion inputs'!$AG$15*'District Population'!$K95/100</f>
        <v>244.28399721141506</v>
      </c>
      <c r="AI97" s="62">
        <f>'Pop-proportion inputs'!$AH$15*'District Population'!$K95/100</f>
        <v>183.07167658786042</v>
      </c>
      <c r="AJ97" s="62">
        <f>'Pop-proportion inputs'!$AI$15*'District Population'!$K95/100</f>
        <v>237.66208389857664</v>
      </c>
      <c r="AK97" s="62">
        <f>'Pop-proportion inputs'!$AJ$15*'District Population'!$K95/100</f>
        <v>3.876241939222453</v>
      </c>
      <c r="AL97" s="85">
        <f t="shared" si="18"/>
        <v>32079.173384852744</v>
      </c>
    </row>
    <row r="98" spans="1:39" x14ac:dyDescent="0.25">
      <c r="A98" s="75" t="s">
        <v>163</v>
      </c>
      <c r="B98" s="76" t="s">
        <v>44</v>
      </c>
      <c r="C98" s="76">
        <v>1011</v>
      </c>
      <c r="D98" s="68">
        <f>'Pop-proportion inputs'!$C$15*'District Population'!$L96/100</f>
        <v>2039.631102553406</v>
      </c>
      <c r="E98" s="68">
        <f>'Pop-proportion inputs'!$D$15*'District Population'!$L96/100</f>
        <v>2146.2802187515954</v>
      </c>
      <c r="F98" s="68">
        <f>'Pop-proportion inputs'!$E$15*'District Population'!$L96/100</f>
        <v>2380.057209121193</v>
      </c>
      <c r="G98" s="68">
        <f>'Pop-proportion inputs'!$F$15*'District Population'!$L96/100</f>
        <v>2331.6528720935858</v>
      </c>
      <c r="H98" s="68">
        <f>'Pop-proportion inputs'!$G$15*'District Population'!$L96/100</f>
        <v>1665.9602590161085</v>
      </c>
      <c r="I98" s="68">
        <f>'Pop-proportion inputs'!$H$15*'District Population'!$L96/100</f>
        <v>1355.7646999325962</v>
      </c>
      <c r="J98" s="68">
        <f>'Pop-proportion inputs'!$I$15*'District Population'!$L96/100</f>
        <v>1087.2358778508701</v>
      </c>
      <c r="K98" s="68">
        <f>'Pop-proportion inputs'!$J$15*'District Population'!$L96/100</f>
        <v>1015.6932038924838</v>
      </c>
      <c r="L98" s="68">
        <f>'Pop-proportion inputs'!$K$15*'District Population'!$L96/100</f>
        <v>881.91638232717344</v>
      </c>
      <c r="M98" s="68">
        <f>'Pop-proportion inputs'!$L$15*'District Population'!$L96/100</f>
        <v>740.51543441685567</v>
      </c>
      <c r="N98" s="68">
        <f>'Pop-proportion inputs'!$M$15*'District Population'!$L96/100</f>
        <v>555.14278107486552</v>
      </c>
      <c r="O98" s="68">
        <f>'Pop-proportion inputs'!$N$15*'District Population'!$L96/100</f>
        <v>392.99711729557305</v>
      </c>
      <c r="P98" s="68">
        <f>'Pop-proportion inputs'!$O$15*'District Population'!$L96/100</f>
        <v>343.35164342110409</v>
      </c>
      <c r="Q98" s="68">
        <f>'Pop-proportion inputs'!$P$15*'District Population'!$L96/100</f>
        <v>276.68486421824571</v>
      </c>
      <c r="R98" s="68">
        <f>'Pop-proportion inputs'!$Q$15*'District Population'!$L96/100</f>
        <v>117.19877939651423</v>
      </c>
      <c r="S98" s="68">
        <f>'Pop-proportion inputs'!$R$15*'District Population'!$L96/100</f>
        <v>262.85505363892941</v>
      </c>
      <c r="T98" s="68">
        <f>'Pop-proportion inputs'!$S$15*'District Population'!$L96/100</f>
        <v>1.2411368468617241</v>
      </c>
      <c r="U98" s="62">
        <f>'Pop-proportion inputs'!$T$15*'District Population'!$K96/100</f>
        <v>1902.4048279297317</v>
      </c>
      <c r="V98" s="62">
        <f>'Pop-proportion inputs'!$U$15*'District Population'!$K96/100</f>
        <v>2000.1967479744478</v>
      </c>
      <c r="W98" s="62">
        <f>'Pop-proportion inputs'!$V$15*'District Population'!$K96/100</f>
        <v>2181.107559297413</v>
      </c>
      <c r="X98" s="62">
        <f>'Pop-proportion inputs'!$W$15*'District Population'!$K96/100</f>
        <v>1942.4376000555826</v>
      </c>
      <c r="Y98" s="62">
        <f>'Pop-proportion inputs'!$X$15*'District Population'!$K96/100</f>
        <v>1572.3040882818264</v>
      </c>
      <c r="Z98" s="62">
        <f>'Pop-proportion inputs'!$Y$15*'District Population'!$K96/100</f>
        <v>1264.5945601619394</v>
      </c>
      <c r="AA98" s="62">
        <f>'Pop-proportion inputs'!$Z$15*'District Population'!$K96/100</f>
        <v>1054.5073216964045</v>
      </c>
      <c r="AB98" s="62">
        <f>'Pop-proportion inputs'!$AA$15*'District Population'!$K96/100</f>
        <v>955.35835852877824</v>
      </c>
      <c r="AC98" s="62">
        <f>'Pop-proportion inputs'!$AB$15*'District Population'!$K96/100</f>
        <v>800.48581212665215</v>
      </c>
      <c r="AD98" s="62">
        <f>'Pop-proportion inputs'!$AC$15*'District Population'!$K96/100</f>
        <v>639.76101725697572</v>
      </c>
      <c r="AE98" s="62">
        <f>'Pop-proportion inputs'!$AD$15*'District Population'!$K96/100</f>
        <v>517.88158178060371</v>
      </c>
      <c r="AF98" s="62">
        <f>'Pop-proportion inputs'!$AE$15*'District Population'!$K96/100</f>
        <v>370.55758774966557</v>
      </c>
      <c r="AG98" s="62">
        <f>'Pop-proportion inputs'!$AF$15*'District Population'!$K96/100</f>
        <v>332.30593472263433</v>
      </c>
      <c r="AH98" s="62">
        <f>'Pop-proportion inputs'!$AG$15*'District Population'!$K96/100</f>
        <v>256.56596542520901</v>
      </c>
      <c r="AI98" s="62">
        <f>'Pop-proportion inputs'!$AH$15*'District Population'!$K96/100</f>
        <v>192.27604747733847</v>
      </c>
      <c r="AJ98" s="62">
        <f>'Pop-proportion inputs'!$AI$15*'District Population'!$K96/100</f>
        <v>249.61111942029427</v>
      </c>
      <c r="AK98" s="62">
        <f>'Pop-proportion inputs'!$AJ$15*'District Population'!$K96/100</f>
        <v>4.0711293687305892</v>
      </c>
      <c r="AL98" s="85">
        <f t="shared" si="18"/>
        <v>33830.605895102184</v>
      </c>
    </row>
    <row r="99" spans="1:39" x14ac:dyDescent="0.25">
      <c r="A99" s="75" t="s">
        <v>163</v>
      </c>
      <c r="B99" s="76" t="s">
        <v>45</v>
      </c>
      <c r="C99" s="76">
        <v>1012</v>
      </c>
      <c r="D99" s="68">
        <f>'Pop-proportion inputs'!$C$15*'District Population'!$L97/100</f>
        <v>1725.9260440732355</v>
      </c>
      <c r="E99" s="68">
        <f>'Pop-proportion inputs'!$D$15*'District Population'!$L97/100</f>
        <v>1816.1720140397717</v>
      </c>
      <c r="F99" s="68">
        <f>'Pop-proportion inputs'!$E$15*'District Population'!$L97/100</f>
        <v>2013.9929806247728</v>
      </c>
      <c r="G99" s="68">
        <f>'Pop-proportion inputs'!$F$15*'District Population'!$L97/100</f>
        <v>1973.0334630838511</v>
      </c>
      <c r="H99" s="68">
        <f>'Pop-proportion inputs'!$G$15*'District Population'!$L97/100</f>
        <v>1409.7275707490867</v>
      </c>
      <c r="I99" s="68">
        <f>'Pop-proportion inputs'!$H$15*'District Population'!$L97/100</f>
        <v>1147.241578302777</v>
      </c>
      <c r="J99" s="68">
        <f>'Pop-proportion inputs'!$I$15*'District Population'!$L97/100</f>
        <v>920.01377861147296</v>
      </c>
      <c r="K99" s="68">
        <f>'Pop-proportion inputs'!$J$15*'District Population'!$L97/100</f>
        <v>859.47471147681392</v>
      </c>
      <c r="L99" s="68">
        <f>'Pop-proportion inputs'!$K$15*'District Population'!$L97/100</f>
        <v>746.27340750382689</v>
      </c>
      <c r="M99" s="68">
        <f>'Pop-proportion inputs'!$L$15*'District Population'!$L97/100</f>
        <v>626.62060443098778</v>
      </c>
      <c r="N99" s="68">
        <f>'Pop-proportion inputs'!$M$15*'District Population'!$L97/100</f>
        <v>469.75915538690839</v>
      </c>
      <c r="O99" s="68">
        <f>'Pop-proportion inputs'!$N$15*'District Population'!$L97/100</f>
        <v>332.55227336795986</v>
      </c>
      <c r="P99" s="68">
        <f>'Pop-proportion inputs'!$O$15*'District Population'!$L97/100</f>
        <v>290.5425117875273</v>
      </c>
      <c r="Q99" s="68">
        <f>'Pop-proportion inputs'!$P$15*'District Population'!$L97/100</f>
        <v>234.12940337951784</v>
      </c>
      <c r="R99" s="68">
        <f>'Pop-proportion inputs'!$Q$15*'District Population'!$L97/100</f>
        <v>99.173044302378273</v>
      </c>
      <c r="S99" s="68">
        <f>'Pop-proportion inputs'!$R$15*'District Population'!$L97/100</f>
        <v>222.42668408211165</v>
      </c>
      <c r="T99" s="68">
        <f>'Pop-proportion inputs'!$S$15*'District Population'!$L97/100</f>
        <v>1.0502440395108139</v>
      </c>
      <c r="U99" s="62">
        <f>'Pop-proportion inputs'!$T$15*'District Population'!$K97/100</f>
        <v>1663.1928988715874</v>
      </c>
      <c r="V99" s="62">
        <f>'Pop-proportion inputs'!$U$15*'District Population'!$K97/100</f>
        <v>1748.6882806102833</v>
      </c>
      <c r="W99" s="62">
        <f>'Pop-proportion inputs'!$V$15*'District Population'!$K97/100</f>
        <v>1906.8510293081472</v>
      </c>
      <c r="X99" s="62">
        <f>'Pop-proportion inputs'!$W$15*'District Population'!$K97/100</f>
        <v>1698.1918756111056</v>
      </c>
      <c r="Y99" s="62">
        <f>'Pop-proportion inputs'!$X$15*'District Population'!$K97/100</f>
        <v>1374.5996415194602</v>
      </c>
      <c r="Z99" s="62">
        <f>'Pop-proportion inputs'!$Y$15*'District Population'!$K97/100</f>
        <v>1105.5820830216392</v>
      </c>
      <c r="AA99" s="62">
        <f>'Pop-proportion inputs'!$Z$15*'District Population'!$K97/100</f>
        <v>921.91160551361781</v>
      </c>
      <c r="AB99" s="62">
        <f>'Pop-proportion inputs'!$AA$15*'District Population'!$K97/100</f>
        <v>835.2298177837522</v>
      </c>
      <c r="AC99" s="62">
        <f>'Pop-proportion inputs'!$AB$15*'District Population'!$K97/100</f>
        <v>699.83123404146431</v>
      </c>
      <c r="AD99" s="62">
        <f>'Pop-proportion inputs'!$AC$15*'District Population'!$K97/100</f>
        <v>559.31627446225525</v>
      </c>
      <c r="AE99" s="62">
        <f>'Pop-proportion inputs'!$AD$15*'District Population'!$K97/100</f>
        <v>452.76218638029042</v>
      </c>
      <c r="AF99" s="62">
        <f>'Pop-proportion inputs'!$AE$15*'District Population'!$K97/100</f>
        <v>323.96298596388618</v>
      </c>
      <c r="AG99" s="62">
        <f>'Pop-proportion inputs'!$AF$15*'District Population'!$K97/100</f>
        <v>290.52116708777891</v>
      </c>
      <c r="AH99" s="62">
        <f>'Pop-proportion inputs'!$AG$15*'District Population'!$K97/100</f>
        <v>224.30488270559755</v>
      </c>
      <c r="AI99" s="62">
        <f>'Pop-proportion inputs'!$AH$15*'District Population'!$K97/100</f>
        <v>168.0988988739139</v>
      </c>
      <c r="AJ99" s="62">
        <f>'Pop-proportion inputs'!$AI$15*'District Population'!$K97/100</f>
        <v>218.22455200085074</v>
      </c>
      <c r="AK99" s="62">
        <f>'Pop-proportion inputs'!$AJ$15*'District Population'!$K97/100</f>
        <v>3.5592179735103078</v>
      </c>
      <c r="AL99" s="85">
        <f t="shared" si="18"/>
        <v>29082.938100971649</v>
      </c>
    </row>
    <row r="100" spans="1:39" x14ac:dyDescent="0.25">
      <c r="A100" s="75" t="s">
        <v>163</v>
      </c>
      <c r="B100" s="76" t="s">
        <v>46</v>
      </c>
      <c r="C100" s="76">
        <v>1013</v>
      </c>
      <c r="D100" s="68">
        <f>'Pop-proportion inputs'!$C$15*'District Population'!$L98/100</f>
        <v>2298.5139178040326</v>
      </c>
      <c r="E100" s="68">
        <f>'Pop-proportion inputs'!$D$15*'District Population'!$L98/100</f>
        <v>2418.699610989509</v>
      </c>
      <c r="F100" s="68">
        <f>'Pop-proportion inputs'!$E$15*'District Population'!$L98/100</f>
        <v>2682.1490481716378</v>
      </c>
      <c r="G100" s="68">
        <f>'Pop-proportion inputs'!$F$15*'District Population'!$L98/100</f>
        <v>2627.6009280724934</v>
      </c>
      <c r="H100" s="68">
        <f>'Pop-proportion inputs'!$G$15*'District Population'!$L98/100</f>
        <v>1877.4144192364665</v>
      </c>
      <c r="I100" s="68">
        <f>'Pop-proportion inputs'!$H$15*'District Population'!$L98/100</f>
        <v>1527.8468876853599</v>
      </c>
      <c r="J100" s="68">
        <f>'Pop-proportion inputs'!$I$15*'District Population'!$L98/100</f>
        <v>1225.234697611538</v>
      </c>
      <c r="K100" s="68">
        <f>'Pop-proportion inputs'!$J$15*'District Population'!$L98/100</f>
        <v>1144.6113772452213</v>
      </c>
      <c r="L100" s="68">
        <f>'Pop-proportion inputs'!$K$15*'District Population'!$L98/100</f>
        <v>993.85475960857627</v>
      </c>
      <c r="M100" s="68">
        <f>'Pop-proportion inputs'!$L$15*'District Population'!$L98/100</f>
        <v>834.50631353140705</v>
      </c>
      <c r="N100" s="68">
        <f>'Pop-proportion inputs'!$M$15*'District Population'!$L98/100</f>
        <v>625.60499644842241</v>
      </c>
      <c r="O100" s="68">
        <f>'Pop-proportion inputs'!$N$15*'District Population'!$L98/100</f>
        <v>442.87878461447718</v>
      </c>
      <c r="P100" s="68">
        <f>'Pop-proportion inputs'!$O$15*'District Population'!$L98/100</f>
        <v>386.93199476920148</v>
      </c>
      <c r="Q100" s="68">
        <f>'Pop-proportion inputs'!$P$15*'District Population'!$L98/100</f>
        <v>311.80344840554551</v>
      </c>
      <c r="R100" s="68">
        <f>'Pop-proportion inputs'!$Q$15*'District Population'!$L98/100</f>
        <v>132.07438602759731</v>
      </c>
      <c r="S100" s="68">
        <f>'Pop-proportion inputs'!$R$15*'District Population'!$L98/100</f>
        <v>296.21827123436157</v>
      </c>
      <c r="T100" s="68">
        <f>'Pop-proportion inputs'!$S$15*'District Population'!$L98/100</f>
        <v>1.3986697461318929</v>
      </c>
      <c r="U100" s="62">
        <f>'Pop-proportion inputs'!$T$15*'District Population'!$K98/100</f>
        <v>2270.4040922380586</v>
      </c>
      <c r="V100" s="62">
        <f>'Pop-proportion inputs'!$U$15*'District Population'!$K98/100</f>
        <v>2387.1127823116421</v>
      </c>
      <c r="W100" s="62">
        <f>'Pop-proportion inputs'!$V$15*'District Population'!$K98/100</f>
        <v>2603.0187978597373</v>
      </c>
      <c r="X100" s="62">
        <f>'Pop-proportion inputs'!$W$15*'District Population'!$K98/100</f>
        <v>2318.1807632829259</v>
      </c>
      <c r="Y100" s="62">
        <f>'Pop-proportion inputs'!$X$15*'District Population'!$K98/100</f>
        <v>1876.4489996392836</v>
      </c>
      <c r="Z100" s="62">
        <f>'Pop-proportion inputs'!$Y$15*'District Population'!$K98/100</f>
        <v>1509.2164518622137</v>
      </c>
      <c r="AA100" s="62">
        <f>'Pop-proportion inputs'!$Z$15*'District Population'!$K98/100</f>
        <v>1258.4901506373508</v>
      </c>
      <c r="AB100" s="62">
        <f>'Pop-proportion inputs'!$AA$15*'District Population'!$K98/100</f>
        <v>1140.1619123927549</v>
      </c>
      <c r="AC100" s="62">
        <f>'Pop-proportion inputs'!$AB$15*'District Population'!$K98/100</f>
        <v>955.33097737596074</v>
      </c>
      <c r="AD100" s="62">
        <f>'Pop-proportion inputs'!$AC$15*'District Population'!$K98/100</f>
        <v>763.51574087167523</v>
      </c>
      <c r="AE100" s="62">
        <f>'Pop-proportion inputs'!$AD$15*'District Population'!$K98/100</f>
        <v>618.06007076262085</v>
      </c>
      <c r="AF100" s="62">
        <f>'Pop-proportion inputs'!$AE$15*'District Population'!$K98/100</f>
        <v>442.23787244708336</v>
      </c>
      <c r="AG100" s="62">
        <f>'Pop-proportion inputs'!$AF$15*'District Population'!$K98/100</f>
        <v>396.58685837667031</v>
      </c>
      <c r="AH100" s="62">
        <f>'Pop-proportion inputs'!$AG$15*'District Population'!$K98/100</f>
        <v>306.19582608203871</v>
      </c>
      <c r="AI100" s="62">
        <f>'Pop-proportion inputs'!$AH$15*'District Population'!$K98/100</f>
        <v>229.46973148032453</v>
      </c>
      <c r="AJ100" s="62">
        <f>'Pop-proportion inputs'!$AI$15*'District Population'!$K98/100</f>
        <v>297.89564170559993</v>
      </c>
      <c r="AK100" s="62">
        <f>'Pop-proportion inputs'!$AJ$15*'District Population'!$K98/100</f>
        <v>4.8586445130373077</v>
      </c>
      <c r="AL100" s="85">
        <f t="shared" si="18"/>
        <v>39204.527825040968</v>
      </c>
    </row>
    <row r="101" spans="1:39" s="56" customFormat="1" x14ac:dyDescent="0.25">
      <c r="A101" s="80" t="s">
        <v>163</v>
      </c>
      <c r="B101" s="82"/>
      <c r="C101" s="79" t="s">
        <v>164</v>
      </c>
      <c r="D101" s="72">
        <f>SUM(D88:D100)</f>
        <v>29853.26980983765</v>
      </c>
      <c r="E101" s="70">
        <f t="shared" ref="E101:AL101" si="19">SUM(E88:E100)</f>
        <v>31414.250536626656</v>
      </c>
      <c r="F101" s="70">
        <f t="shared" si="19"/>
        <v>34835.951431508307</v>
      </c>
      <c r="G101" s="70">
        <f t="shared" si="19"/>
        <v>34127.476388427</v>
      </c>
      <c r="H101" s="70">
        <f t="shared" si="19"/>
        <v>24383.998186050732</v>
      </c>
      <c r="I101" s="70">
        <f t="shared" si="19"/>
        <v>19843.789072971147</v>
      </c>
      <c r="J101" s="70">
        <f t="shared" si="19"/>
        <v>15913.439429210632</v>
      </c>
      <c r="K101" s="70">
        <f t="shared" si="19"/>
        <v>14866.297744656407</v>
      </c>
      <c r="L101" s="70">
        <f t="shared" si="19"/>
        <v>12908.259576140517</v>
      </c>
      <c r="M101" s="70">
        <f t="shared" si="19"/>
        <v>10838.630100472632</v>
      </c>
      <c r="N101" s="70">
        <f t="shared" si="19"/>
        <v>8125.404248672291</v>
      </c>
      <c r="O101" s="70">
        <f t="shared" si="19"/>
        <v>5752.1426116838484</v>
      </c>
      <c r="P101" s="70">
        <f t="shared" si="19"/>
        <v>5025.5015418568792</v>
      </c>
      <c r="Q101" s="70">
        <f t="shared" si="19"/>
        <v>4049.7263909463773</v>
      </c>
      <c r="R101" s="70">
        <f t="shared" si="19"/>
        <v>1715.3919541272383</v>
      </c>
      <c r="S101" s="70">
        <f t="shared" si="19"/>
        <v>3847.3049500660068</v>
      </c>
      <c r="T101" s="70">
        <f t="shared" si="19"/>
        <v>18.166026745674237</v>
      </c>
      <c r="U101" s="64">
        <f t="shared" si="19"/>
        <v>29217.479013545209</v>
      </c>
      <c r="V101" s="64">
        <f t="shared" si="19"/>
        <v>30719.385090344927</v>
      </c>
      <c r="W101" s="64">
        <f t="shared" si="19"/>
        <v>33497.84620206547</v>
      </c>
      <c r="X101" s="64">
        <f t="shared" si="19"/>
        <v>29832.309601792796</v>
      </c>
      <c r="Y101" s="64">
        <f t="shared" si="19"/>
        <v>24147.731874859612</v>
      </c>
      <c r="Z101" s="64">
        <f t="shared" si="19"/>
        <v>19421.873031295545</v>
      </c>
      <c r="AA101" s="64">
        <f t="shared" si="19"/>
        <v>16195.315050174209</v>
      </c>
      <c r="AB101" s="64">
        <f t="shared" si="19"/>
        <v>14672.567258518644</v>
      </c>
      <c r="AC101" s="64">
        <f t="shared" si="19"/>
        <v>12294.006550594726</v>
      </c>
      <c r="AD101" s="64">
        <f t="shared" si="19"/>
        <v>9825.5659473549495</v>
      </c>
      <c r="AE101" s="64">
        <f t="shared" si="19"/>
        <v>7953.7194318638894</v>
      </c>
      <c r="AF101" s="64">
        <f t="shared" si="19"/>
        <v>5691.0907628256373</v>
      </c>
      <c r="AG101" s="64">
        <f t="shared" si="19"/>
        <v>5103.6149253263548</v>
      </c>
      <c r="AH101" s="64">
        <f t="shared" si="19"/>
        <v>3940.3867149342077</v>
      </c>
      <c r="AI101" s="64">
        <f t="shared" si="19"/>
        <v>2953.0104736382964</v>
      </c>
      <c r="AJ101" s="64">
        <f t="shared" si="19"/>
        <v>3833.5729262979739</v>
      </c>
      <c r="AK101" s="64">
        <f t="shared" si="19"/>
        <v>62.525144567551045</v>
      </c>
      <c r="AL101" s="57">
        <f t="shared" si="19"/>
        <v>506881</v>
      </c>
      <c r="AM101" s="90"/>
    </row>
    <row r="102" spans="1:39" x14ac:dyDescent="0.25">
      <c r="A102" s="75" t="s">
        <v>161</v>
      </c>
      <c r="B102" s="76" t="s">
        <v>47</v>
      </c>
      <c r="C102" s="76">
        <v>1101</v>
      </c>
      <c r="D102" s="68">
        <f>'Pop-proportion inputs'!$C$16*'District Population'!$L100/100</f>
        <v>3125.2603236381178</v>
      </c>
      <c r="E102" s="68">
        <f>'Pop-proportion inputs'!$D$16*'District Population'!$L100/100</f>
        <v>3379.0738607857288</v>
      </c>
      <c r="F102" s="68">
        <f>'Pop-proportion inputs'!$E$16*'District Population'!$L100/100</f>
        <v>3474.5127193705976</v>
      </c>
      <c r="G102" s="68">
        <f>'Pop-proportion inputs'!$F$16*'District Population'!$L100/100</f>
        <v>2672.7020918235362</v>
      </c>
      <c r="H102" s="68">
        <f>'Pop-proportion inputs'!$G$16*'District Population'!$L100/100</f>
        <v>2036.719068889229</v>
      </c>
      <c r="I102" s="68">
        <f>'Pop-proportion inputs'!$H$16*'District Population'!$L100/100</f>
        <v>1586.6451457579847</v>
      </c>
      <c r="J102" s="68">
        <f>'Pop-proportion inputs'!$I$16*'District Population'!$L100/100</f>
        <v>1440.277959164705</v>
      </c>
      <c r="K102" s="68">
        <f>'Pop-proportion inputs'!$J$16*'District Population'!$L100/100</f>
        <v>1353.7412066951281</v>
      </c>
      <c r="L102" s="68">
        <f>'Pop-proportion inputs'!$K$16*'District Population'!$L100/100</f>
        <v>1162.6564638017799</v>
      </c>
      <c r="M102" s="68">
        <f>'Pop-proportion inputs'!$L$16*'District Population'!$L100/100</f>
        <v>907.80779803611188</v>
      </c>
      <c r="N102" s="68">
        <f>'Pop-proportion inputs'!$M$16*'District Population'!$L100/100</f>
        <v>683.59893936493552</v>
      </c>
      <c r="O102" s="68">
        <f>'Pop-proportion inputs'!$N$16*'District Population'!$L100/100</f>
        <v>478.02239581878746</v>
      </c>
      <c r="P102" s="68">
        <f>'Pop-proportion inputs'!$O$16*'District Population'!$L100/100</f>
        <v>416.94980735341613</v>
      </c>
      <c r="Q102" s="68">
        <f>'Pop-proportion inputs'!$P$16*'District Population'!$L100/100</f>
        <v>320.88987159771352</v>
      </c>
      <c r="R102" s="68">
        <f>'Pop-proportion inputs'!$Q$16*'District Population'!$L100/100</f>
        <v>252.15733135871938</v>
      </c>
      <c r="S102" s="68">
        <f>'Pop-proportion inputs'!$R$16*'District Population'!$L100/100</f>
        <v>310.33155969353066</v>
      </c>
      <c r="T102" s="68">
        <f>'Pop-proportion inputs'!$S$16*'District Population'!$L100/100</f>
        <v>1.2421543416685683</v>
      </c>
      <c r="U102" s="62">
        <f>'Pop-proportion inputs'!$T$16*'District Population'!$K100/100</f>
        <v>3205.5030530208855</v>
      </c>
      <c r="V102" s="62">
        <f>'Pop-proportion inputs'!$U$16*'District Population'!$K100/100</f>
        <v>3404.5985758886823</v>
      </c>
      <c r="W102" s="62">
        <f>'Pop-proportion inputs'!$V$16*'District Population'!$K100/100</f>
        <v>3419.1453589117382</v>
      </c>
      <c r="X102" s="62">
        <f>'Pop-proportion inputs'!$W$16*'District Population'!$K100/100</f>
        <v>2684.8584904941927</v>
      </c>
      <c r="Y102" s="62">
        <f>'Pop-proportion inputs'!$X$16*'District Population'!$K100/100</f>
        <v>2118.8366495821469</v>
      </c>
      <c r="Z102" s="62">
        <f>'Pop-proportion inputs'!$Y$16*'District Population'!$K100/100</f>
        <v>1807.0578373267967</v>
      </c>
      <c r="AA102" s="62">
        <f>'Pop-proportion inputs'!$Z$16*'District Population'!$K100/100</f>
        <v>1536.3139801663358</v>
      </c>
      <c r="AB102" s="62">
        <f>'Pop-proportion inputs'!$AA$16*'District Population'!$K100/100</f>
        <v>1381.0759225322306</v>
      </c>
      <c r="AC102" s="62">
        <f>'Pop-proportion inputs'!$AB$16*'District Population'!$K100/100</f>
        <v>1140.7283284050211</v>
      </c>
      <c r="AD102" s="62">
        <f>'Pop-proportion inputs'!$AC$16*'District Population'!$K100/100</f>
        <v>876.93218850930339</v>
      </c>
      <c r="AE102" s="62">
        <f>'Pop-proportion inputs'!$AD$16*'District Population'!$K100/100</f>
        <v>675.01415550270485</v>
      </c>
      <c r="AF102" s="62">
        <f>'Pop-proportion inputs'!$AE$16*'District Population'!$K100/100</f>
        <v>519.9932140331224</v>
      </c>
      <c r="AG102" s="62">
        <f>'Pop-proportion inputs'!$AF$16*'District Population'!$K100/100</f>
        <v>460.72050111828219</v>
      </c>
      <c r="AH102" s="62">
        <f>'Pop-proportion inputs'!$AG$16*'District Population'!$K100/100</f>
        <v>320.46345883627919</v>
      </c>
      <c r="AI102" s="62">
        <f>'Pop-proportion inputs'!$AH$16*'District Population'!$K100/100</f>
        <v>266.40153386999634</v>
      </c>
      <c r="AJ102" s="62">
        <f>'Pop-proportion inputs'!$AI$16*'District Population'!$K100/100</f>
        <v>340.87237830146228</v>
      </c>
      <c r="AK102" s="62">
        <f>'Pop-proportion inputs'!$AJ$16*'District Population'!$K100/100</f>
        <v>4.9936717840341611</v>
      </c>
      <c r="AL102" s="85">
        <f>SUM(D102:AK102)</f>
        <v>47766.097995774915</v>
      </c>
    </row>
    <row r="103" spans="1:39" x14ac:dyDescent="0.25">
      <c r="A103" s="75" t="s">
        <v>161</v>
      </c>
      <c r="B103" s="76" t="s">
        <v>48</v>
      </c>
      <c r="C103" s="76">
        <v>1102</v>
      </c>
      <c r="D103" s="68">
        <f>'Pop-proportion inputs'!$C$16*'District Population'!$L101/100</f>
        <v>1818.0229164303526</v>
      </c>
      <c r="E103" s="68">
        <f>'Pop-proportion inputs'!$D$16*'District Population'!$L101/100</f>
        <v>1965.671041466363</v>
      </c>
      <c r="F103" s="68">
        <f>'Pop-proportion inputs'!$E$16*'District Population'!$L101/100</f>
        <v>2021.189626818403</v>
      </c>
      <c r="G103" s="68">
        <f>'Pop-proportion inputs'!$F$16*'District Population'!$L101/100</f>
        <v>1554.7612513987715</v>
      </c>
      <c r="H103" s="68">
        <f>'Pop-proportion inputs'!$G$16*'District Population'!$L101/100</f>
        <v>1184.7979234129443</v>
      </c>
      <c r="I103" s="68">
        <f>'Pop-proportion inputs'!$H$16*'District Population'!$L101/100</f>
        <v>922.98142763130784</v>
      </c>
      <c r="J103" s="68">
        <f>'Pop-proportion inputs'!$I$16*'District Population'!$L101/100</f>
        <v>837.836872655403</v>
      </c>
      <c r="K103" s="68">
        <f>'Pop-proportion inputs'!$J$16*'District Population'!$L101/100</f>
        <v>787.49681044899819</v>
      </c>
      <c r="L103" s="68">
        <f>'Pop-proportion inputs'!$K$16*'District Population'!$L101/100</f>
        <v>676.33920897408984</v>
      </c>
      <c r="M103" s="68">
        <f>'Pop-proportion inputs'!$L$16*'District Population'!$L101/100</f>
        <v>528.08893008393579</v>
      </c>
      <c r="N103" s="68">
        <f>'Pop-proportion inputs'!$M$16*'District Population'!$L101/100</f>
        <v>397.66240527643248</v>
      </c>
      <c r="O103" s="68">
        <f>'Pop-proportion inputs'!$N$16*'District Population'!$L101/100</f>
        <v>278.07464984351384</v>
      </c>
      <c r="P103" s="68">
        <f>'Pop-proportion inputs'!$O$16*'District Population'!$L101/100</f>
        <v>242.54757244904147</v>
      </c>
      <c r="Q103" s="68">
        <f>'Pop-proportion inputs'!$P$16*'District Population'!$L101/100</f>
        <v>186.66769478451556</v>
      </c>
      <c r="R103" s="68">
        <f>'Pop-proportion inputs'!$Q$16*'District Population'!$L101/100</f>
        <v>146.6846788693806</v>
      </c>
      <c r="S103" s="68">
        <f>'Pop-proportion inputs'!$R$16*'District Population'!$L101/100</f>
        <v>180.52572547225085</v>
      </c>
      <c r="T103" s="68">
        <f>'Pop-proportion inputs'!$S$16*'District Population'!$L101/100</f>
        <v>0.72258462497231823</v>
      </c>
      <c r="U103" s="62">
        <f>'Pop-proportion inputs'!$T$16*'District Population'!$K101/100</f>
        <v>1862.8510208126397</v>
      </c>
      <c r="V103" s="62">
        <f>'Pop-proportion inputs'!$U$16*'District Population'!$K101/100</f>
        <v>1978.5537020701031</v>
      </c>
      <c r="W103" s="62">
        <f>'Pop-proportion inputs'!$V$16*'District Population'!$K101/100</f>
        <v>1987.0074421401687</v>
      </c>
      <c r="X103" s="62">
        <f>'Pop-proportion inputs'!$W$16*'District Population'!$K101/100</f>
        <v>1560.2828314392507</v>
      </c>
      <c r="Y103" s="62">
        <f>'Pop-proportion inputs'!$X$16*'District Population'!$K101/100</f>
        <v>1231.344020056255</v>
      </c>
      <c r="Z103" s="62">
        <f>'Pop-proportion inputs'!$Y$16*'District Population'!$K101/100</f>
        <v>1050.1563970620157</v>
      </c>
      <c r="AA103" s="62">
        <f>'Pop-proportion inputs'!$Z$16*'District Population'!$K101/100</f>
        <v>892.81589157885639</v>
      </c>
      <c r="AB103" s="62">
        <f>'Pop-proportion inputs'!$AA$16*'District Population'!$K101/100</f>
        <v>802.60060575651585</v>
      </c>
      <c r="AC103" s="62">
        <f>'Pop-proportion inputs'!$AB$16*'District Population'!$K101/100</f>
        <v>662.9246317630458</v>
      </c>
      <c r="AD103" s="62">
        <f>'Pop-proportion inputs'!$AC$16*'District Population'!$K101/100</f>
        <v>509.62173347752986</v>
      </c>
      <c r="AE103" s="62">
        <f>'Pop-proportion inputs'!$AD$16*'District Population'!$K101/100</f>
        <v>392.27877429602393</v>
      </c>
      <c r="AF103" s="62">
        <f>'Pop-proportion inputs'!$AE$16*'District Population'!$K101/100</f>
        <v>302.18966369860954</v>
      </c>
      <c r="AG103" s="62">
        <f>'Pop-proportion inputs'!$AF$16*'District Population'!$K101/100</f>
        <v>267.74382729371587</v>
      </c>
      <c r="AH103" s="62">
        <f>'Pop-proportion inputs'!$AG$16*'District Population'!$K101/100</f>
        <v>186.23463199129338</v>
      </c>
      <c r="AI103" s="62">
        <f>'Pop-proportion inputs'!$AH$16*'District Population'!$K101/100</f>
        <v>154.81700098463213</v>
      </c>
      <c r="AJ103" s="62">
        <f>'Pop-proportion inputs'!$AI$16*'District Population'!$K101/100</f>
        <v>198.09510313437036</v>
      </c>
      <c r="AK103" s="62">
        <f>'Pop-proportion inputs'!$AJ$16*'District Population'!$K101/100</f>
        <v>2.9020301733060627</v>
      </c>
      <c r="AL103" s="85">
        <f t="shared" ref="AL103:AL108" si="20">SUM(D103:AK103)</f>
        <v>27772.490628369011</v>
      </c>
    </row>
    <row r="104" spans="1:39" x14ac:dyDescent="0.25">
      <c r="A104" s="75" t="s">
        <v>161</v>
      </c>
      <c r="B104" s="76" t="s">
        <v>49</v>
      </c>
      <c r="C104" s="76">
        <v>1103</v>
      </c>
      <c r="D104" s="68">
        <f>'Pop-proportion inputs'!$C$16*'District Population'!$L102/100</f>
        <v>3525.6017795954963</v>
      </c>
      <c r="E104" s="68">
        <f>'Pop-proportion inputs'!$D$16*'District Population'!$L102/100</f>
        <v>3811.9284742022846</v>
      </c>
      <c r="F104" s="68">
        <f>'Pop-proportion inputs'!$E$16*'District Population'!$L102/100</f>
        <v>3919.5929164647073</v>
      </c>
      <c r="G104" s="68">
        <f>'Pop-proportion inputs'!$F$16*'District Population'!$L102/100</f>
        <v>3015.0714742036212</v>
      </c>
      <c r="H104" s="68">
        <f>'Pop-proportion inputs'!$G$16*'District Population'!$L102/100</f>
        <v>2297.6199196913412</v>
      </c>
      <c r="I104" s="68">
        <f>'Pop-proportion inputs'!$H$16*'District Population'!$L102/100</f>
        <v>1789.8921594342796</v>
      </c>
      <c r="J104" s="68">
        <f>'Pop-proportion inputs'!$I$16*'District Population'!$L102/100</f>
        <v>1624.7755419081786</v>
      </c>
      <c r="K104" s="68">
        <f>'Pop-proportion inputs'!$J$16*'District Population'!$L102/100</f>
        <v>1527.1535530455055</v>
      </c>
      <c r="L104" s="68">
        <f>'Pop-proportion inputs'!$K$16*'District Population'!$L102/100</f>
        <v>1311.5911230927602</v>
      </c>
      <c r="M104" s="68">
        <f>'Pop-proportion inputs'!$L$16*'District Population'!$L102/100</f>
        <v>1024.096701346466</v>
      </c>
      <c r="N104" s="68">
        <f>'Pop-proportion inputs'!$M$16*'District Population'!$L102/100</f>
        <v>771.16700292953965</v>
      </c>
      <c r="O104" s="68">
        <f>'Pop-proportion inputs'!$N$16*'District Population'!$L102/100</f>
        <v>539.25639302371496</v>
      </c>
      <c r="P104" s="68">
        <f>'Pop-proportion inputs'!$O$16*'District Population'!$L102/100</f>
        <v>470.36049179288085</v>
      </c>
      <c r="Q104" s="68">
        <f>'Pop-proportion inputs'!$P$16*'District Population'!$L102/100</f>
        <v>361.99541324675539</v>
      </c>
      <c r="R104" s="68">
        <f>'Pop-proportion inputs'!$Q$16*'District Population'!$L102/100</f>
        <v>284.45833118357939</v>
      </c>
      <c r="S104" s="68">
        <f>'Pop-proportion inputs'!$R$16*'District Population'!$L102/100</f>
        <v>350.08459642379762</v>
      </c>
      <c r="T104" s="68">
        <f>'Pop-proportion inputs'!$S$16*'District Population'!$L102/100</f>
        <v>1.4012725674067952</v>
      </c>
      <c r="U104" s="62">
        <f>'Pop-proportion inputs'!$T$16*'District Population'!$K102/100</f>
        <v>3545.5205686449726</v>
      </c>
      <c r="V104" s="62">
        <f>'Pop-proportion inputs'!$U$16*'District Population'!$K102/100</f>
        <v>3765.7347627283807</v>
      </c>
      <c r="W104" s="62">
        <f>'Pop-proportion inputs'!$V$16*'District Population'!$K102/100</f>
        <v>3781.8245675305493</v>
      </c>
      <c r="X104" s="62">
        <f>'Pop-proportion inputs'!$W$16*'District Population'!$K102/100</f>
        <v>2969.6496445315447</v>
      </c>
      <c r="Y104" s="62">
        <f>'Pop-proportion inputs'!$X$16*'District Population'!$K102/100</f>
        <v>2343.5881352889651</v>
      </c>
      <c r="Z104" s="62">
        <f>'Pop-proportion inputs'!$Y$16*'District Population'!$K102/100</f>
        <v>1998.7379905738353</v>
      </c>
      <c r="AA104" s="62">
        <f>'Pop-proportion inputs'!$Z$16*'District Population'!$K102/100</f>
        <v>1699.2755041812395</v>
      </c>
      <c r="AB104" s="62">
        <f>'Pop-proportion inputs'!$AA$16*'District Population'!$K102/100</f>
        <v>1527.5708708446673</v>
      </c>
      <c r="AC104" s="62">
        <f>'Pop-proportion inputs'!$AB$16*'District Population'!$K102/100</f>
        <v>1261.7288720983934</v>
      </c>
      <c r="AD104" s="62">
        <f>'Pop-proportion inputs'!$AC$16*'District Population'!$K102/100</f>
        <v>969.95106859638588</v>
      </c>
      <c r="AE104" s="62">
        <f>'Pop-proportion inputs'!$AD$16*'District Population'!$K102/100</f>
        <v>746.6149720886765</v>
      </c>
      <c r="AF104" s="62">
        <f>'Pop-proportion inputs'!$AE$16*'District Population'!$K102/100</f>
        <v>575.15048509243479</v>
      </c>
      <c r="AG104" s="62">
        <f>'Pop-proportion inputs'!$AF$16*'District Population'!$K102/100</f>
        <v>509.59053418210721</v>
      </c>
      <c r="AH104" s="62">
        <f>'Pop-proportion inputs'!$AG$16*'District Population'!$K102/100</f>
        <v>354.45599832836479</v>
      </c>
      <c r="AI104" s="62">
        <f>'Pop-proportion inputs'!$AH$16*'District Population'!$K102/100</f>
        <v>294.65955958597812</v>
      </c>
      <c r="AJ104" s="62">
        <f>'Pop-proportion inputs'!$AI$16*'District Population'!$K102/100</f>
        <v>377.02975431946669</v>
      </c>
      <c r="AK104" s="62">
        <f>'Pop-proportion inputs'!$AJ$16*'District Population'!$K102/100</f>
        <v>5.5233658276100206</v>
      </c>
      <c r="AL104" s="85">
        <f t="shared" si="20"/>
        <v>53352.653798595871</v>
      </c>
    </row>
    <row r="105" spans="1:39" x14ac:dyDescent="0.25">
      <c r="A105" s="75" t="s">
        <v>161</v>
      </c>
      <c r="B105" s="76" t="s">
        <v>50</v>
      </c>
      <c r="C105" s="76">
        <v>1104</v>
      </c>
      <c r="D105" s="68">
        <f>'Pop-proportion inputs'!$C$16*'District Population'!$L103/100</f>
        <v>3363.656074015069</v>
      </c>
      <c r="E105" s="68">
        <f>'Pop-proportion inputs'!$D$16*'District Population'!$L103/100</f>
        <v>3636.8305802910681</v>
      </c>
      <c r="F105" s="68">
        <f>'Pop-proportion inputs'!$E$16*'District Population'!$L103/100</f>
        <v>3739.5495422757626</v>
      </c>
      <c r="G105" s="68">
        <f>'Pop-proportion inputs'!$F$16*'District Population'!$L103/100</f>
        <v>2876.5765709813563</v>
      </c>
      <c r="H105" s="68">
        <f>'Pop-proportion inputs'!$G$16*'District Population'!$L103/100</f>
        <v>2192.0805813566676</v>
      </c>
      <c r="I105" s="68">
        <f>'Pop-proportion inputs'!$H$16*'District Population'!$L103/100</f>
        <v>1707.6748907824253</v>
      </c>
      <c r="J105" s="68">
        <f>'Pop-proportion inputs'!$I$16*'District Population'!$L103/100</f>
        <v>1550.1427733785663</v>
      </c>
      <c r="K105" s="68">
        <f>'Pop-proportion inputs'!$J$16*'District Population'!$L103/100</f>
        <v>1457.0049727069779</v>
      </c>
      <c r="L105" s="68">
        <f>'Pop-proportion inputs'!$K$16*'District Population'!$L103/100</f>
        <v>1251.3442310326332</v>
      </c>
      <c r="M105" s="68">
        <f>'Pop-proportion inputs'!$L$16*'District Population'!$L103/100</f>
        <v>977.05563623185458</v>
      </c>
      <c r="N105" s="68">
        <f>'Pop-proportion inputs'!$M$16*'District Population'!$L103/100</f>
        <v>735.7440617645575</v>
      </c>
      <c r="O105" s="68">
        <f>'Pop-proportion inputs'!$N$16*'District Population'!$L103/100</f>
        <v>514.48608074329593</v>
      </c>
      <c r="P105" s="68">
        <f>'Pop-proportion inputs'!$O$16*'District Population'!$L103/100</f>
        <v>448.75485778128967</v>
      </c>
      <c r="Q105" s="68">
        <f>'Pop-proportion inputs'!$P$16*'District Population'!$L103/100</f>
        <v>345.36744268172748</v>
      </c>
      <c r="R105" s="68">
        <f>'Pop-proportion inputs'!$Q$16*'District Population'!$L103/100</f>
        <v>271.39196463635096</v>
      </c>
      <c r="S105" s="68">
        <f>'Pop-proportion inputs'!$R$16*'District Population'!$L103/100</f>
        <v>334.00373972897381</v>
      </c>
      <c r="T105" s="68">
        <f>'Pop-proportion inputs'!$S$16*'District Population'!$L103/100</f>
        <v>1.3369062297357193</v>
      </c>
      <c r="U105" s="62">
        <f>'Pop-proportion inputs'!$T$16*'District Population'!$K103/100</f>
        <v>3039.8122102802618</v>
      </c>
      <c r="V105" s="62">
        <f>'Pop-proportion inputs'!$U$16*'District Population'!$K103/100</f>
        <v>3228.6165855733398</v>
      </c>
      <c r="W105" s="62">
        <f>'Pop-proportion inputs'!$V$16*'District Population'!$K103/100</f>
        <v>3242.4114526885373</v>
      </c>
      <c r="X105" s="62">
        <f>'Pop-proportion inputs'!$W$16*'District Population'!$K103/100</f>
        <v>2546.0795036796071</v>
      </c>
      <c r="Y105" s="62">
        <f>'Pop-proportion inputs'!$X$16*'District Population'!$K103/100</f>
        <v>2009.315047421097</v>
      </c>
      <c r="Z105" s="62">
        <f>'Pop-proportion inputs'!$Y$16*'District Population'!$K103/100</f>
        <v>1713.651925369996</v>
      </c>
      <c r="AA105" s="62">
        <f>'Pop-proportion inputs'!$Z$16*'District Population'!$K103/100</f>
        <v>1456.902682196094</v>
      </c>
      <c r="AB105" s="62">
        <f>'Pop-proportion inputs'!$AA$16*'District Population'!$K103/100</f>
        <v>1309.688801787642</v>
      </c>
      <c r="AC105" s="62">
        <f>'Pop-proportion inputs'!$AB$16*'District Population'!$K103/100</f>
        <v>1081.7646540783321</v>
      </c>
      <c r="AD105" s="62">
        <f>'Pop-proportion inputs'!$AC$16*'District Population'!$K103/100</f>
        <v>831.60400415347988</v>
      </c>
      <c r="AE105" s="62">
        <f>'Pop-proportion inputs'!$AD$16*'District Population'!$K103/100</f>
        <v>640.12301285297588</v>
      </c>
      <c r="AF105" s="62">
        <f>'Pop-proportion inputs'!$AE$16*'District Population'!$K103/100</f>
        <v>493.11502598355639</v>
      </c>
      <c r="AG105" s="62">
        <f>'Pop-proportion inputs'!$AF$16*'District Population'!$K103/100</f>
        <v>436.90608982760199</v>
      </c>
      <c r="AH105" s="62">
        <f>'Pop-proportion inputs'!$AG$16*'District Population'!$K103/100</f>
        <v>303.89886361241304</v>
      </c>
      <c r="AI105" s="62">
        <f>'Pop-proportion inputs'!$AH$16*'District Population'!$K103/100</f>
        <v>252.63137239324584</v>
      </c>
      <c r="AJ105" s="62">
        <f>'Pop-proportion inputs'!$AI$16*'District Population'!$K103/100</f>
        <v>323.25285628149629</v>
      </c>
      <c r="AK105" s="62">
        <f>'Pop-proportion inputs'!$AJ$16*'District Population'!$K103/100</f>
        <v>4.7355513977544037</v>
      </c>
      <c r="AL105" s="85">
        <f t="shared" si="20"/>
        <v>48317.510546195743</v>
      </c>
    </row>
    <row r="106" spans="1:39" x14ac:dyDescent="0.25">
      <c r="A106" s="75" t="s">
        <v>161</v>
      </c>
      <c r="B106" s="76" t="s">
        <v>51</v>
      </c>
      <c r="C106" s="76">
        <v>1105</v>
      </c>
      <c r="D106" s="68">
        <f>'Pop-proportion inputs'!$C$16*'District Population'!$L104/100</f>
        <v>4296.5216969711464</v>
      </c>
      <c r="E106" s="68">
        <f>'Pop-proportion inputs'!$D$16*'District Population'!$L104/100</f>
        <v>4645.4575475598213</v>
      </c>
      <c r="F106" s="68">
        <f>'Pop-proportion inputs'!$E$16*'District Population'!$L104/100</f>
        <v>4776.6642580992821</v>
      </c>
      <c r="G106" s="68">
        <f>'Pop-proportion inputs'!$F$16*'District Population'!$L104/100</f>
        <v>3674.3571216148325</v>
      </c>
      <c r="H106" s="68">
        <f>'Pop-proportion inputs'!$G$16*'District Population'!$L104/100</f>
        <v>2800.0252023583821</v>
      </c>
      <c r="I106" s="68">
        <f>'Pop-proportion inputs'!$H$16*'District Population'!$L104/100</f>
        <v>2181.2759860616638</v>
      </c>
      <c r="J106" s="68">
        <f>'Pop-proportion inputs'!$I$16*'District Population'!$L104/100</f>
        <v>1980.0544148004947</v>
      </c>
      <c r="K106" s="68">
        <f>'Pop-proportion inputs'!$J$16*'District Population'!$L104/100</f>
        <v>1861.0860742245845</v>
      </c>
      <c r="L106" s="68">
        <f>'Pop-proportion inputs'!$K$16*'District Population'!$L104/100</f>
        <v>1598.3880398906967</v>
      </c>
      <c r="M106" s="68">
        <f>'Pop-proportion inputs'!$L$16*'District Population'!$L104/100</f>
        <v>1248.0291230271912</v>
      </c>
      <c r="N106" s="68">
        <f>'Pop-proportion inputs'!$M$16*'District Population'!$L104/100</f>
        <v>939.79296789869682</v>
      </c>
      <c r="O106" s="68">
        <f>'Pop-proportion inputs'!$N$16*'District Population'!$L104/100</f>
        <v>657.17200571716876</v>
      </c>
      <c r="P106" s="68">
        <f>'Pop-proportion inputs'!$O$16*'District Population'!$L104/100</f>
        <v>573.21109550211247</v>
      </c>
      <c r="Q106" s="68">
        <f>'Pop-proportion inputs'!$P$16*'District Population'!$L104/100</f>
        <v>441.15054519775293</v>
      </c>
      <c r="R106" s="68">
        <f>'Pop-proportion inputs'!$Q$16*'District Population'!$L104/100</f>
        <v>346.65894454894391</v>
      </c>
      <c r="S106" s="68">
        <f>'Pop-proportion inputs'!$R$16*'District Population'!$L104/100</f>
        <v>426.63526919447196</v>
      </c>
      <c r="T106" s="68">
        <f>'Pop-proportion inputs'!$S$16*'District Population'!$L104/100</f>
        <v>1.7076795297977532</v>
      </c>
      <c r="U106" s="62">
        <f>'Pop-proportion inputs'!$T$16*'District Population'!$K104/100</f>
        <v>4263.611800522619</v>
      </c>
      <c r="V106" s="62">
        <f>'Pop-proportion inputs'!$U$16*'District Population'!$K104/100</f>
        <v>4528.4270281763202</v>
      </c>
      <c r="W106" s="62">
        <f>'Pop-proportion inputs'!$V$16*'District Population'!$K104/100</f>
        <v>4547.7755780703201</v>
      </c>
      <c r="X106" s="62">
        <f>'Pop-proportion inputs'!$W$16*'District Population'!$K104/100</f>
        <v>3571.1069849134856</v>
      </c>
      <c r="Y106" s="62">
        <f>'Pop-proportion inputs'!$X$16*'District Population'!$K104/100</f>
        <v>2818.2462450081434</v>
      </c>
      <c r="Z106" s="62">
        <f>'Pop-proportion inputs'!$Y$16*'District Population'!$K104/100</f>
        <v>2403.5519517576372</v>
      </c>
      <c r="AA106" s="62">
        <f>'Pop-proportion inputs'!$Z$16*'District Population'!$K104/100</f>
        <v>2043.4378962678168</v>
      </c>
      <c r="AB106" s="62">
        <f>'Pop-proportion inputs'!$AA$16*'District Population'!$K104/100</f>
        <v>1836.9571026228921</v>
      </c>
      <c r="AC106" s="62">
        <f>'Pop-proportion inputs'!$AB$16*'District Population'!$K104/100</f>
        <v>1517.2728528817283</v>
      </c>
      <c r="AD106" s="62">
        <f>'Pop-proportion inputs'!$AC$16*'District Population'!$K104/100</f>
        <v>1166.3998958487439</v>
      </c>
      <c r="AE106" s="62">
        <f>'Pop-proportion inputs'!$AD$16*'District Population'!$K104/100</f>
        <v>897.83047194695359</v>
      </c>
      <c r="AF106" s="62">
        <f>'Pop-proportion inputs'!$AE$16*'District Population'!$K104/100</f>
        <v>691.63846262880452</v>
      </c>
      <c r="AG106" s="62">
        <f>'Pop-proportion inputs'!$AF$16*'District Population'!$K104/100</f>
        <v>612.80034141892418</v>
      </c>
      <c r="AH106" s="62">
        <f>'Pop-proportion inputs'!$AG$16*'District Population'!$K104/100</f>
        <v>426.24566632155143</v>
      </c>
      <c r="AI106" s="62">
        <f>'Pop-proportion inputs'!$AH$16*'District Population'!$K104/100</f>
        <v>354.33836895429783</v>
      </c>
      <c r="AJ106" s="62">
        <f>'Pop-proportion inputs'!$AI$16*'District Population'!$K104/100</f>
        <v>453.39139303850658</v>
      </c>
      <c r="AK106" s="62">
        <f>'Pop-proportion inputs'!$AJ$16*'District Population'!$K104/100</f>
        <v>6.6420395158507333</v>
      </c>
      <c r="AL106" s="85">
        <f t="shared" si="20"/>
        <v>64587.862052091645</v>
      </c>
    </row>
    <row r="107" spans="1:39" x14ac:dyDescent="0.25">
      <c r="A107" s="75" t="s">
        <v>161</v>
      </c>
      <c r="B107" s="76" t="s">
        <v>8</v>
      </c>
      <c r="C107" s="76">
        <v>1106</v>
      </c>
      <c r="D107" s="68">
        <f>'Pop-proportion inputs'!$C$16*'District Population'!$L105/100</f>
        <v>1938.971556003482</v>
      </c>
      <c r="E107" s="68">
        <f>'Pop-proportion inputs'!$D$16*'District Population'!$L105/100</f>
        <v>2096.4423514234786</v>
      </c>
      <c r="F107" s="68">
        <f>'Pop-proportion inputs'!$E$16*'District Population'!$L105/100</f>
        <v>2155.6544531270829</v>
      </c>
      <c r="G107" s="68">
        <f>'Pop-proportion inputs'!$F$16*'District Population'!$L105/100</f>
        <v>1658.1957331746789</v>
      </c>
      <c r="H107" s="68">
        <f>'Pop-proportion inputs'!$G$16*'District Population'!$L105/100</f>
        <v>1263.619645466498</v>
      </c>
      <c r="I107" s="68">
        <f>'Pop-proportion inputs'!$H$16*'District Population'!$L105/100</f>
        <v>984.38513548030517</v>
      </c>
      <c r="J107" s="68">
        <f>'Pop-proportion inputs'!$I$16*'District Population'!$L105/100</f>
        <v>893.57612050319449</v>
      </c>
      <c r="K107" s="68">
        <f>'Pop-proportion inputs'!$J$16*'District Population'!$L105/100</f>
        <v>839.88705648561006</v>
      </c>
      <c r="L107" s="68">
        <f>'Pop-proportion inputs'!$K$16*'District Population'!$L105/100</f>
        <v>721.33441034151792</v>
      </c>
      <c r="M107" s="68">
        <f>'Pop-proportion inputs'!$L$16*'District Population'!$L105/100</f>
        <v>563.22140123710039</v>
      </c>
      <c r="N107" s="68">
        <f>'Pop-proportion inputs'!$M$16*'District Population'!$L105/100</f>
        <v>424.1179171915407</v>
      </c>
      <c r="O107" s="68">
        <f>'Pop-proportion inputs'!$N$16*'District Population'!$L105/100</f>
        <v>296.57427946555646</v>
      </c>
      <c r="P107" s="68">
        <f>'Pop-proportion inputs'!$O$16*'District Population'!$L105/100</f>
        <v>258.68367208472523</v>
      </c>
      <c r="Q107" s="68">
        <f>'Pop-proportion inputs'!$P$16*'District Population'!$L105/100</f>
        <v>199.08624217046884</v>
      </c>
      <c r="R107" s="68">
        <f>'Pop-proportion inputs'!$Q$16*'District Population'!$L105/100</f>
        <v>156.44325352492322</v>
      </c>
      <c r="S107" s="68">
        <f>'Pop-proportion inputs'!$R$16*'District Population'!$L105/100</f>
        <v>192.53566258937596</v>
      </c>
      <c r="T107" s="68">
        <f>'Pop-proportion inputs'!$S$16*'District Population'!$L105/100</f>
        <v>0.77065642130504064</v>
      </c>
      <c r="U107" s="62">
        <f>'Pop-proportion inputs'!$T$16*'District Population'!$K105/100</f>
        <v>1790.8369796214852</v>
      </c>
      <c r="V107" s="62">
        <f>'Pop-proportion inputs'!$U$16*'District Population'!$K105/100</f>
        <v>1902.0668299542476</v>
      </c>
      <c r="W107" s="62">
        <f>'Pop-proportion inputs'!$V$16*'District Population'!$K105/100</f>
        <v>1910.1937655837951</v>
      </c>
      <c r="X107" s="62">
        <f>'Pop-proportion inputs'!$W$16*'District Population'!$K105/100</f>
        <v>1499.9654626117099</v>
      </c>
      <c r="Y107" s="62">
        <f>'Pop-proportion inputs'!$X$16*'District Population'!$K105/100</f>
        <v>1183.7427583396147</v>
      </c>
      <c r="Z107" s="62">
        <f>'Pop-proportion inputs'!$Y$16*'District Population'!$K105/100</f>
        <v>1009.5594812645368</v>
      </c>
      <c r="AA107" s="62">
        <f>'Pop-proportion inputs'!$Z$16*'District Population'!$K105/100</f>
        <v>858.30144051758509</v>
      </c>
      <c r="AB107" s="62">
        <f>'Pop-proportion inputs'!$AA$16*'District Population'!$K105/100</f>
        <v>771.57369462017527</v>
      </c>
      <c r="AC107" s="62">
        <f>'Pop-proportion inputs'!$AB$16*'District Population'!$K105/100</f>
        <v>637.29731041257673</v>
      </c>
      <c r="AD107" s="62">
        <f>'Pop-proportion inputs'!$AC$16*'District Population'!$K105/100</f>
        <v>489.92079116033449</v>
      </c>
      <c r="AE107" s="62">
        <f>'Pop-proportion inputs'!$AD$16*'District Population'!$K105/100</f>
        <v>377.11407272034666</v>
      </c>
      <c r="AF107" s="62">
        <f>'Pop-proportion inputs'!$AE$16*'District Population'!$K105/100</f>
        <v>290.50762436964618</v>
      </c>
      <c r="AG107" s="62">
        <f>'Pop-proportion inputs'!$AF$16*'District Population'!$K105/100</f>
        <v>257.39339411790786</v>
      </c>
      <c r="AH107" s="62">
        <f>'Pop-proportion inputs'!$AG$16*'District Population'!$K105/100</f>
        <v>179.03517894346464</v>
      </c>
      <c r="AI107" s="62">
        <f>'Pop-proportion inputs'!$AH$16*'District Population'!$K105/100</f>
        <v>148.83208981275823</v>
      </c>
      <c r="AJ107" s="62">
        <f>'Pop-proportion inputs'!$AI$16*'District Population'!$K105/100</f>
        <v>190.43714833417312</v>
      </c>
      <c r="AK107" s="62">
        <f>'Pop-proportion inputs'!$AJ$16*'District Population'!$K105/100</f>
        <v>2.7898435743222807</v>
      </c>
      <c r="AL107" s="85">
        <f t="shared" si="20"/>
        <v>28143.067412649521</v>
      </c>
    </row>
    <row r="108" spans="1:39" x14ac:dyDescent="0.25">
      <c r="A108" s="75" t="s">
        <v>161</v>
      </c>
      <c r="B108" s="76" t="s">
        <v>52</v>
      </c>
      <c r="C108" s="76">
        <v>1107</v>
      </c>
      <c r="D108" s="68">
        <f>'Pop-proportion inputs'!$C$16*'District Population'!$L106/100</f>
        <v>760.12353700362235</v>
      </c>
      <c r="E108" s="68">
        <f>'Pop-proportion inputs'!$D$16*'District Population'!$L106/100</f>
        <v>821.85588043012217</v>
      </c>
      <c r="F108" s="68">
        <f>'Pop-proportion inputs'!$E$16*'District Population'!$L106/100</f>
        <v>845.06845002197906</v>
      </c>
      <c r="G108" s="68">
        <f>'Pop-proportion inputs'!$F$16*'District Population'!$L106/100</f>
        <v>650.05265386306087</v>
      </c>
      <c r="H108" s="68">
        <f>'Pop-proportion inputs'!$G$16*'District Population'!$L106/100</f>
        <v>495.36932677806283</v>
      </c>
      <c r="I108" s="68">
        <f>'Pop-proportion inputs'!$H$16*'District Population'!$L106/100</f>
        <v>385.90267538392703</v>
      </c>
      <c r="J108" s="68">
        <f>'Pop-proportion inputs'!$I$16*'District Population'!$L106/100</f>
        <v>350.30335499034186</v>
      </c>
      <c r="K108" s="68">
        <f>'Pop-proportion inputs'!$J$16*'District Population'!$L106/100</f>
        <v>329.25594915651078</v>
      </c>
      <c r="L108" s="68">
        <f>'Pop-proportion inputs'!$K$16*'District Population'!$L106/100</f>
        <v>282.78045732726173</v>
      </c>
      <c r="M108" s="68">
        <f>'Pop-proportion inputs'!$L$16*'District Population'!$L106/100</f>
        <v>220.79635067308453</v>
      </c>
      <c r="N108" s="68">
        <f>'Pop-proportion inputs'!$M$16*'District Population'!$L106/100</f>
        <v>166.26443555815854</v>
      </c>
      <c r="O108" s="68">
        <f>'Pop-proportion inputs'!$N$16*'District Population'!$L106/100</f>
        <v>116.26425854142582</v>
      </c>
      <c r="P108" s="68">
        <f>'Pop-proportion inputs'!$O$16*'District Population'!$L106/100</f>
        <v>101.41022810845888</v>
      </c>
      <c r="Q108" s="68">
        <f>'Pop-proportion inputs'!$P$16*'District Population'!$L106/100</f>
        <v>78.046600579995683</v>
      </c>
      <c r="R108" s="68">
        <f>'Pop-proportion inputs'!$Q$16*'District Population'!$L106/100</f>
        <v>61.329522262215953</v>
      </c>
      <c r="S108" s="68">
        <f>'Pop-proportion inputs'!$R$16*'District Population'!$L106/100</f>
        <v>75.478615657686134</v>
      </c>
      <c r="T108" s="68">
        <f>'Pop-proportion inputs'!$S$16*'District Population'!$L106/100</f>
        <v>0.30211587321288647</v>
      </c>
      <c r="U108" s="62">
        <f>'Pop-proportion inputs'!$T$16*'District Population'!$K106/100</f>
        <v>733.16734212701431</v>
      </c>
      <c r="V108" s="62">
        <f>'Pop-proportion inputs'!$U$16*'District Population'!$K106/100</f>
        <v>778.70476103316923</v>
      </c>
      <c r="W108" s="62">
        <f>'Pop-proportion inputs'!$V$16*'District Population'!$K106/100</f>
        <v>782.03192250177597</v>
      </c>
      <c r="X108" s="62">
        <f>'Pop-proportion inputs'!$W$16*'District Population'!$K106/100</f>
        <v>614.08475702673104</v>
      </c>
      <c r="Y108" s="62">
        <f>'Pop-proportion inputs'!$X$16*'District Population'!$K106/100</f>
        <v>484.62341450945081</v>
      </c>
      <c r="Z108" s="62">
        <f>'Pop-proportion inputs'!$Y$16*'District Population'!$K106/100</f>
        <v>413.31290900319283</v>
      </c>
      <c r="AA108" s="62">
        <f>'Pop-proportion inputs'!$Z$16*'District Population'!$K106/100</f>
        <v>351.3879783859897</v>
      </c>
      <c r="AB108" s="62">
        <f>'Pop-proportion inputs'!$AA$16*'District Population'!$K106/100</f>
        <v>315.88170301205213</v>
      </c>
      <c r="AC108" s="62">
        <f>'Pop-proportion inputs'!$AB$16*'District Population'!$K106/100</f>
        <v>260.90905009044513</v>
      </c>
      <c r="AD108" s="62">
        <f>'Pop-proportion inputs'!$AC$16*'District Population'!$K106/100</f>
        <v>200.57321151794974</v>
      </c>
      <c r="AE108" s="62">
        <f>'Pop-proportion inputs'!$AD$16*'District Population'!$K106/100</f>
        <v>154.39022396863231</v>
      </c>
      <c r="AF108" s="62">
        <f>'Pop-proportion inputs'!$AE$16*'District Population'!$K106/100</f>
        <v>118.93360772109176</v>
      </c>
      <c r="AG108" s="62">
        <f>'Pop-proportion inputs'!$AF$16*'District Population'!$K106/100</f>
        <v>105.37666621467923</v>
      </c>
      <c r="AH108" s="62">
        <f>'Pop-proportion inputs'!$AG$16*'District Population'!$K106/100</f>
        <v>73.296870562142573</v>
      </c>
      <c r="AI108" s="62">
        <f>'Pop-proportion inputs'!$AH$16*'District Population'!$K106/100</f>
        <v>60.9317480892608</v>
      </c>
      <c r="AJ108" s="62">
        <f>'Pop-proportion inputs'!$AI$16*'District Population'!$K106/100</f>
        <v>77.964828443471433</v>
      </c>
      <c r="AK108" s="62">
        <f>'Pop-proportion inputs'!$AJ$16*'District Population'!$K106/100</f>
        <v>1.1421599071336579</v>
      </c>
      <c r="AL108" s="85">
        <f t="shared" si="20"/>
        <v>11267.317566323311</v>
      </c>
    </row>
    <row r="109" spans="1:39" s="56" customFormat="1" x14ac:dyDescent="0.25">
      <c r="A109" s="80" t="s">
        <v>161</v>
      </c>
      <c r="B109" s="81"/>
      <c r="C109" s="79" t="s">
        <v>160</v>
      </c>
      <c r="D109" s="70">
        <f>SUM(D102:D108)</f>
        <v>18828.157883657288</v>
      </c>
      <c r="E109" s="70">
        <f t="shared" ref="E109:AL109" si="21">SUM(E102:E108)</f>
        <v>20357.259736158863</v>
      </c>
      <c r="F109" s="70">
        <f t="shared" si="21"/>
        <v>20932.231966177817</v>
      </c>
      <c r="G109" s="70">
        <f t="shared" si="21"/>
        <v>16101.716897059856</v>
      </c>
      <c r="H109" s="70">
        <f t="shared" si="21"/>
        <v>12270.231667953127</v>
      </c>
      <c r="I109" s="70">
        <f t="shared" si="21"/>
        <v>9558.7574205318924</v>
      </c>
      <c r="J109" s="70">
        <f t="shared" si="21"/>
        <v>8676.9670374008838</v>
      </c>
      <c r="K109" s="70">
        <f t="shared" si="21"/>
        <v>8155.6256227633157</v>
      </c>
      <c r="L109" s="70">
        <f t="shared" si="21"/>
        <v>7004.4339344607388</v>
      </c>
      <c r="M109" s="70">
        <f t="shared" si="21"/>
        <v>5469.0959406357451</v>
      </c>
      <c r="N109" s="70">
        <f t="shared" si="21"/>
        <v>4118.3477299838605</v>
      </c>
      <c r="O109" s="70">
        <f t="shared" si="21"/>
        <v>2879.8500631534635</v>
      </c>
      <c r="P109" s="70">
        <f t="shared" si="21"/>
        <v>2511.9177250719249</v>
      </c>
      <c r="Q109" s="70">
        <f t="shared" si="21"/>
        <v>1933.2038102589293</v>
      </c>
      <c r="R109" s="70">
        <f t="shared" si="21"/>
        <v>1519.1240263841134</v>
      </c>
      <c r="S109" s="70">
        <f t="shared" si="21"/>
        <v>1869.5951687600868</v>
      </c>
      <c r="T109" s="70">
        <f t="shared" si="21"/>
        <v>7.4833695880990811</v>
      </c>
      <c r="U109" s="64">
        <f t="shared" si="21"/>
        <v>18441.302975029881</v>
      </c>
      <c r="V109" s="64">
        <f t="shared" si="21"/>
        <v>19586.70224542424</v>
      </c>
      <c r="W109" s="64">
        <f t="shared" si="21"/>
        <v>19670.390087426884</v>
      </c>
      <c r="X109" s="64">
        <f t="shared" si="21"/>
        <v>15446.027674696523</v>
      </c>
      <c r="Y109" s="64">
        <f t="shared" si="21"/>
        <v>12189.696270205673</v>
      </c>
      <c r="Z109" s="64">
        <f t="shared" si="21"/>
        <v>10396.028492358009</v>
      </c>
      <c r="AA109" s="64">
        <f t="shared" si="21"/>
        <v>8838.435373293918</v>
      </c>
      <c r="AB109" s="64">
        <f t="shared" si="21"/>
        <v>7945.3487011761745</v>
      </c>
      <c r="AC109" s="64">
        <f t="shared" si="21"/>
        <v>6562.6256997295422</v>
      </c>
      <c r="AD109" s="64">
        <f t="shared" si="21"/>
        <v>5045.0028932637269</v>
      </c>
      <c r="AE109" s="64">
        <f t="shared" si="21"/>
        <v>3883.3656833763134</v>
      </c>
      <c r="AF109" s="64">
        <f t="shared" si="21"/>
        <v>2991.5280835272656</v>
      </c>
      <c r="AG109" s="64">
        <f t="shared" si="21"/>
        <v>2650.5313541732185</v>
      </c>
      <c r="AH109" s="64">
        <f t="shared" si="21"/>
        <v>1843.630668595509</v>
      </c>
      <c r="AI109" s="64">
        <f t="shared" si="21"/>
        <v>1532.6116736901693</v>
      </c>
      <c r="AJ109" s="64">
        <f t="shared" si="21"/>
        <v>1961.0434618529466</v>
      </c>
      <c r="AK109" s="64">
        <f t="shared" si="21"/>
        <v>28.728662180011316</v>
      </c>
      <c r="AL109" s="57">
        <f t="shared" si="21"/>
        <v>281207</v>
      </c>
      <c r="AM109" s="90"/>
    </row>
    <row r="110" spans="1:39" x14ac:dyDescent="0.25">
      <c r="A110" s="75" t="s">
        <v>159</v>
      </c>
      <c r="B110" s="76" t="s">
        <v>53</v>
      </c>
      <c r="C110" s="76">
        <v>1201</v>
      </c>
      <c r="D110" s="68">
        <f>'Pop-proportion inputs'!$C$17*'District Population'!$L108/100</f>
        <v>5878.5886003440919</v>
      </c>
      <c r="E110" s="68">
        <f>'Pop-proportion inputs'!$D$17*'District Population'!$L108/100</f>
        <v>6209.2446555898887</v>
      </c>
      <c r="F110" s="68">
        <f>'Pop-proportion inputs'!$E$17*'District Population'!$L108/100</f>
        <v>6217.7827227441221</v>
      </c>
      <c r="G110" s="68">
        <f>'Pop-proportion inputs'!$F$17*'District Population'!$L108/100</f>
        <v>4660.4910196733472</v>
      </c>
      <c r="H110" s="68">
        <f>'Pop-proportion inputs'!$G$17*'District Population'!$L108/100</f>
        <v>3366.5857518453117</v>
      </c>
      <c r="I110" s="68">
        <f>'Pop-proportion inputs'!$H$17*'District Population'!$L108/100</f>
        <v>3047.5725154461975</v>
      </c>
      <c r="J110" s="68">
        <f>'Pop-proportion inputs'!$I$17*'District Population'!$L108/100</f>
        <v>2712.2593326617275</v>
      </c>
      <c r="K110" s="68">
        <f>'Pop-proportion inputs'!$J$17*'District Population'!$L108/100</f>
        <v>2464.9141144966402</v>
      </c>
      <c r="L110" s="68">
        <f>'Pop-proportion inputs'!$K$17*'District Population'!$L108/100</f>
        <v>2018.6060587071258</v>
      </c>
      <c r="M110" s="68">
        <f>'Pop-proportion inputs'!$L$17*'District Population'!$L108/100</f>
        <v>1776.6941560038235</v>
      </c>
      <c r="N110" s="68">
        <f>'Pop-proportion inputs'!$M$17*'District Population'!$L108/100</f>
        <v>1354.7066551384914</v>
      </c>
      <c r="O110" s="68">
        <f>'Pop-proportion inputs'!$N$17*'District Population'!$L108/100</f>
        <v>924.43981642662914</v>
      </c>
      <c r="P110" s="68">
        <f>'Pop-proportion inputs'!$O$17*'District Population'!$L108/100</f>
        <v>762.47526980388352</v>
      </c>
      <c r="Q110" s="68">
        <f>'Pop-proportion inputs'!$P$17*'District Population'!$L108/100</f>
        <v>549.79977887114103</v>
      </c>
      <c r="R110" s="68">
        <f>'Pop-proportion inputs'!$Q$17*'District Population'!$L108/100</f>
        <v>395.07965286410928</v>
      </c>
      <c r="S110" s="68">
        <f>'Pop-proportion inputs'!$R$17*'District Population'!$L108/100</f>
        <v>491.5856846377261</v>
      </c>
      <c r="T110" s="68">
        <f>'Pop-proportion inputs'!$S$17*'District Population'!$L108/100</f>
        <v>5.6920447694894589</v>
      </c>
      <c r="U110" s="62">
        <f>'Pop-proportion inputs'!$T$17*'District Population'!$K108/100</f>
        <v>6103.743016823325</v>
      </c>
      <c r="V110" s="62">
        <f>'Pop-proportion inputs'!$U$17*'District Population'!$K108/100</f>
        <v>6502.4285232439288</v>
      </c>
      <c r="W110" s="62">
        <f>'Pop-proportion inputs'!$V$17*'District Population'!$K108/100</f>
        <v>6315.0813785770451</v>
      </c>
      <c r="X110" s="62">
        <f>'Pop-proportion inputs'!$W$17*'District Population'!$K108/100</f>
        <v>4927.634251094395</v>
      </c>
      <c r="Y110" s="62">
        <f>'Pop-proportion inputs'!$X$17*'District Population'!$K108/100</f>
        <v>3917.8466195517472</v>
      </c>
      <c r="Z110" s="62">
        <f>'Pop-proportion inputs'!$Y$17*'District Population'!$K108/100</f>
        <v>3484.6568908040067</v>
      </c>
      <c r="AA110" s="62">
        <f>'Pop-proportion inputs'!$Z$17*'District Population'!$K108/100</f>
        <v>3077.0757645646891</v>
      </c>
      <c r="AB110" s="62">
        <f>'Pop-proportion inputs'!$AA$17*'District Population'!$K108/100</f>
        <v>2689.9815203321095</v>
      </c>
      <c r="AC110" s="62">
        <f>'Pop-proportion inputs'!$AB$17*'District Population'!$K108/100</f>
        <v>2217.9745414663394</v>
      </c>
      <c r="AD110" s="62">
        <f>'Pop-proportion inputs'!$AC$17*'District Population'!$K108/100</f>
        <v>1905.2800266266515</v>
      </c>
      <c r="AE110" s="62">
        <f>'Pop-proportion inputs'!$AD$17*'District Population'!$K108/100</f>
        <v>1549.9943623519023</v>
      </c>
      <c r="AF110" s="62">
        <f>'Pop-proportion inputs'!$AE$17*'District Population'!$K108/100</f>
        <v>1062.8917862180087</v>
      </c>
      <c r="AG110" s="62">
        <f>'Pop-proportion inputs'!$AF$17*'District Population'!$K108/100</f>
        <v>896.30108779479542</v>
      </c>
      <c r="AH110" s="62">
        <f>'Pop-proportion inputs'!$AG$17*'District Population'!$K108/100</f>
        <v>596.00652785392276</v>
      </c>
      <c r="AI110" s="62">
        <f>'Pop-proportion inputs'!$AH$17*'District Population'!$K108/100</f>
        <v>452.59835380675548</v>
      </c>
      <c r="AJ110" s="62">
        <f>'Pop-proportion inputs'!$AI$17*'District Population'!$K108/100</f>
        <v>603.82389072491492</v>
      </c>
      <c r="AK110" s="62">
        <f>'Pop-proportion inputs'!$AJ$17*'District Population'!$K108/100</f>
        <v>14.556468794261344</v>
      </c>
      <c r="AL110" s="85">
        <f>SUM(D110:AK110)</f>
        <v>89154.392840652581</v>
      </c>
    </row>
    <row r="111" spans="1:39" x14ac:dyDescent="0.25">
      <c r="A111" s="75" t="s">
        <v>159</v>
      </c>
      <c r="B111" s="76" t="s">
        <v>54</v>
      </c>
      <c r="C111" s="76">
        <v>1202</v>
      </c>
      <c r="D111" s="68">
        <f>'Pop-proportion inputs'!$C$17*'District Population'!$L109/100</f>
        <v>2309.1202017269334</v>
      </c>
      <c r="E111" s="68">
        <f>'Pop-proportion inputs'!$D$17*'District Population'!$L109/100</f>
        <v>2439.0024964237782</v>
      </c>
      <c r="F111" s="68">
        <f>'Pop-proportion inputs'!$E$17*'District Population'!$L109/100</f>
        <v>2442.3562645967017</v>
      </c>
      <c r="G111" s="68">
        <f>'Pop-proportion inputs'!$F$17*'District Population'!$L109/100</f>
        <v>1830.6492757232184</v>
      </c>
      <c r="H111" s="68">
        <f>'Pop-proportion inputs'!$G$17*'District Population'!$L109/100</f>
        <v>1322.4009535174887</v>
      </c>
      <c r="I111" s="68">
        <f>'Pop-proportion inputs'!$H$17*'District Population'!$L109/100</f>
        <v>1197.0919790564478</v>
      </c>
      <c r="J111" s="68">
        <f>'Pop-proportion inputs'!$I$17*'District Population'!$L109/100</f>
        <v>1065.3803562652806</v>
      </c>
      <c r="K111" s="68">
        <f>'Pop-proportion inputs'!$J$17*'District Population'!$L109/100</f>
        <v>968.2227085890803</v>
      </c>
      <c r="L111" s="68">
        <f>'Pop-proportion inputs'!$K$17*'District Population'!$L109/100</f>
        <v>792.9120995499112</v>
      </c>
      <c r="M111" s="68">
        <f>'Pop-proportion inputs'!$L$17*'District Population'!$L109/100</f>
        <v>697.88866798375295</v>
      </c>
      <c r="N111" s="68">
        <f>'Pop-proportion inputs'!$M$17*'District Population'!$L109/100</f>
        <v>532.13121677048662</v>
      </c>
      <c r="O111" s="68">
        <f>'Pop-proportion inputs'!$N$17*'District Population'!$L109/100</f>
        <v>363.12162672287013</v>
      </c>
      <c r="P111" s="68">
        <f>'Pop-proportion inputs'!$O$17*'District Population'!$L109/100</f>
        <v>299.50166077590211</v>
      </c>
      <c r="Q111" s="68">
        <f>'Pop-proportion inputs'!$P$17*'District Population'!$L109/100</f>
        <v>215.9623444685416</v>
      </c>
      <c r="R111" s="68">
        <f>'Pop-proportion inputs'!$Q$17*'District Population'!$L109/100</f>
        <v>155.18800000162963</v>
      </c>
      <c r="S111" s="68">
        <f>'Pop-proportion inputs'!$R$17*'District Population'!$L109/100</f>
        <v>193.09574328951953</v>
      </c>
      <c r="T111" s="68">
        <f>'Pop-proportion inputs'!$S$17*'District Population'!$L109/100</f>
        <v>2.2358454486154891</v>
      </c>
      <c r="U111" s="62">
        <f>'Pop-proportion inputs'!$T$17*'District Population'!$K109/100</f>
        <v>2345.3215517515105</v>
      </c>
      <c r="V111" s="62">
        <f>'Pop-proportion inputs'!$U$17*'District Population'!$K109/100</f>
        <v>2498.5137336638227</v>
      </c>
      <c r="W111" s="62">
        <f>'Pop-proportion inputs'!$V$17*'District Population'!$K109/100</f>
        <v>2426.526873333155</v>
      </c>
      <c r="X111" s="62">
        <f>'Pop-proportion inputs'!$W$17*'District Population'!$K109/100</f>
        <v>1893.4097940210047</v>
      </c>
      <c r="Y111" s="62">
        <f>'Pop-proportion inputs'!$X$17*'District Population'!$K109/100</f>
        <v>1505.4057957495231</v>
      </c>
      <c r="Z111" s="62">
        <f>'Pop-proportion inputs'!$Y$17*'District Population'!$K109/100</f>
        <v>1338.9556021504116</v>
      </c>
      <c r="AA111" s="62">
        <f>'Pop-proportion inputs'!$Z$17*'District Population'!$K109/100</f>
        <v>1182.3453391000967</v>
      </c>
      <c r="AB111" s="62">
        <f>'Pop-proportion inputs'!$AA$17*'District Population'!$K109/100</f>
        <v>1033.6070204888188</v>
      </c>
      <c r="AC111" s="62">
        <f>'Pop-proportion inputs'!$AB$17*'District Population'!$K109/100</f>
        <v>852.24156374205836</v>
      </c>
      <c r="AD111" s="62">
        <f>'Pop-proportion inputs'!$AC$17*'District Population'!$K109/100</f>
        <v>732.09083283044106</v>
      </c>
      <c r="AE111" s="62">
        <f>'Pop-proportion inputs'!$AD$17*'District Population'!$K109/100</f>
        <v>595.57474374293088</v>
      </c>
      <c r="AF111" s="62">
        <f>'Pop-proportion inputs'!$AE$17*'District Population'!$K109/100</f>
        <v>408.40890688319587</v>
      </c>
      <c r="AG111" s="62">
        <f>'Pop-proportion inputs'!$AF$17*'District Population'!$K109/100</f>
        <v>344.39756920786863</v>
      </c>
      <c r="AH111" s="62">
        <f>'Pop-proportion inputs'!$AG$17*'District Population'!$K109/100</f>
        <v>229.01143624619482</v>
      </c>
      <c r="AI111" s="62">
        <f>'Pop-proportion inputs'!$AH$17*'District Population'!$K109/100</f>
        <v>173.90782517293584</v>
      </c>
      <c r="AJ111" s="62">
        <f>'Pop-proportion inputs'!$AI$17*'District Population'!$K109/100</f>
        <v>232.01520451898526</v>
      </c>
      <c r="AK111" s="62">
        <f>'Pop-proportion inputs'!$AJ$17*'District Population'!$K109/100</f>
        <v>5.5932236803683937</v>
      </c>
      <c r="AL111" s="85">
        <f t="shared" ref="AL111:AL119" si="22">SUM(D111:AK111)</f>
        <v>34623.58845719348</v>
      </c>
    </row>
    <row r="112" spans="1:39" x14ac:dyDescent="0.25">
      <c r="A112" s="75" t="s">
        <v>159</v>
      </c>
      <c r="B112" s="76" t="s">
        <v>55</v>
      </c>
      <c r="C112" s="76">
        <v>1203</v>
      </c>
      <c r="D112" s="68">
        <f>'Pop-proportion inputs'!$C$17*'District Population'!$L110/100</f>
        <v>4419.3615432130855</v>
      </c>
      <c r="E112" s="68">
        <f>'Pop-proportion inputs'!$D$17*'District Population'!$L110/100</f>
        <v>4667.9396890793023</v>
      </c>
      <c r="F112" s="68">
        <f>'Pop-proportion inputs'!$E$17*'District Population'!$L110/100</f>
        <v>4674.3583735969742</v>
      </c>
      <c r="G112" s="68">
        <f>'Pop-proportion inputs'!$F$17*'District Population'!$L110/100</f>
        <v>3503.6292186918399</v>
      </c>
      <c r="H112" s="68">
        <f>'Pop-proportion inputs'!$G$17*'District Population'!$L110/100</f>
        <v>2530.9067558773236</v>
      </c>
      <c r="I112" s="68">
        <f>'Pop-proportion inputs'!$H$17*'District Population'!$L110/100</f>
        <v>2291.0813616261134</v>
      </c>
      <c r="J112" s="68">
        <f>'Pop-proportion inputs'!$I$17*'District Population'!$L110/100</f>
        <v>2039.0021151138935</v>
      </c>
      <c r="K112" s="68">
        <f>'Pop-proportion inputs'!$J$17*'District Population'!$L110/100</f>
        <v>1853.054769692842</v>
      </c>
      <c r="L112" s="68">
        <f>'Pop-proportion inputs'!$K$17*'District Population'!$L110/100</f>
        <v>1517.5326244508822</v>
      </c>
      <c r="M112" s="68">
        <f>'Pop-proportion inputs'!$L$17*'District Population'!$L110/100</f>
        <v>1335.6698964501672</v>
      </c>
      <c r="N112" s="68">
        <f>'Pop-proportion inputs'!$M$17*'District Population'!$L110/100</f>
        <v>1018.4312768040014</v>
      </c>
      <c r="O112" s="68">
        <f>'Pop-proportion inputs'!$N$17*'District Population'!$L110/100</f>
        <v>694.96847823160749</v>
      </c>
      <c r="P112" s="68">
        <f>'Pop-proportion inputs'!$O$17*'District Population'!$L110/100</f>
        <v>573.20797798727881</v>
      </c>
      <c r="Q112" s="68">
        <f>'Pop-proportion inputs'!$P$17*'District Population'!$L110/100</f>
        <v>413.32438181980569</v>
      </c>
      <c r="R112" s="68">
        <f>'Pop-proportion inputs'!$Q$17*'District Population'!$L110/100</f>
        <v>297.01003813592632</v>
      </c>
      <c r="S112" s="68">
        <f>'Pop-proportion inputs'!$R$17*'District Population'!$L110/100</f>
        <v>369.56062374476744</v>
      </c>
      <c r="T112" s="68">
        <f>'Pop-proportion inputs'!$S$17*'District Population'!$L110/100</f>
        <v>4.2791230117815182</v>
      </c>
      <c r="U112" s="62">
        <f>'Pop-proportion inputs'!$T$17*'District Population'!$K110/100</f>
        <v>3370.4464324479109</v>
      </c>
      <c r="V112" s="62">
        <f>'Pop-proportion inputs'!$U$17*'District Population'!$K110/100</f>
        <v>3590.5979262248161</v>
      </c>
      <c r="W112" s="62">
        <f>'Pop-proportion inputs'!$V$17*'District Population'!$K110/100</f>
        <v>3487.1460748556815</v>
      </c>
      <c r="X112" s="62">
        <f>'Pop-proportion inputs'!$W$17*'District Population'!$K110/100</f>
        <v>2721.0069683852762</v>
      </c>
      <c r="Y112" s="62">
        <f>'Pop-proportion inputs'!$X$17*'District Population'!$K110/100</f>
        <v>2163.4089320848798</v>
      </c>
      <c r="Z112" s="62">
        <f>'Pop-proportion inputs'!$Y$17*'District Population'!$K110/100</f>
        <v>1924.2044354658897</v>
      </c>
      <c r="AA112" s="62">
        <f>'Pop-proportion inputs'!$Z$17*'District Population'!$K110/100</f>
        <v>1699.1408393937597</v>
      </c>
      <c r="AB112" s="62">
        <f>'Pop-proportion inputs'!$AA$17*'District Population'!$K110/100</f>
        <v>1485.3899637591176</v>
      </c>
      <c r="AC112" s="62">
        <f>'Pop-proportion inputs'!$AB$17*'District Population'!$K110/100</f>
        <v>1224.7508389427819</v>
      </c>
      <c r="AD112" s="62">
        <f>'Pop-proportion inputs'!$AC$17*'District Population'!$K110/100</f>
        <v>1052.083000686386</v>
      </c>
      <c r="AE112" s="62">
        <f>'Pop-proportion inputs'!$AD$17*'District Population'!$K110/100</f>
        <v>855.89661204679078</v>
      </c>
      <c r="AF112" s="62">
        <f>'Pop-proportion inputs'!$AE$17*'District Population'!$K110/100</f>
        <v>586.92179848704279</v>
      </c>
      <c r="AG112" s="62">
        <f>'Pop-proportion inputs'!$AF$17*'District Population'!$K110/100</f>
        <v>494.93151914010082</v>
      </c>
      <c r="AH112" s="62">
        <f>'Pop-proportion inputs'!$AG$17*'District Population'!$K110/100</f>
        <v>329.11085378007903</v>
      </c>
      <c r="AI112" s="62">
        <f>'Pop-proportion inputs'!$AH$17*'District Population'!$K110/100</f>
        <v>249.92181071766296</v>
      </c>
      <c r="AJ112" s="62">
        <f>'Pop-proportion inputs'!$AI$17*'District Population'!$K110/100</f>
        <v>333.42754973648903</v>
      </c>
      <c r="AK112" s="62">
        <f>'Pop-proportion inputs'!$AJ$17*'District Population'!$K110/100</f>
        <v>8.0379855740046455</v>
      </c>
      <c r="AL112" s="85">
        <f t="shared" si="22"/>
        <v>57779.741789256244</v>
      </c>
    </row>
    <row r="113" spans="1:39" x14ac:dyDescent="0.25">
      <c r="A113" s="75" t="s">
        <v>159</v>
      </c>
      <c r="B113" s="76" t="s">
        <v>56</v>
      </c>
      <c r="C113" s="76">
        <v>1204</v>
      </c>
      <c r="D113" s="68">
        <f>'Pop-proportion inputs'!$C$17*'District Population'!$L111/100</f>
        <v>3209.5266446213523</v>
      </c>
      <c r="E113" s="68">
        <f>'Pop-proportion inputs'!$D$17*'District Population'!$L111/100</f>
        <v>3390.0545726098244</v>
      </c>
      <c r="F113" s="68">
        <f>'Pop-proportion inputs'!$E$17*'District Population'!$L111/100</f>
        <v>3394.7160918771324</v>
      </c>
      <c r="G113" s="68">
        <f>'Pop-proportion inputs'!$F$17*'District Population'!$L111/100</f>
        <v>2544.4832291520802</v>
      </c>
      <c r="H113" s="68">
        <f>'Pop-proportion inputs'!$G$17*'District Population'!$L111/100</f>
        <v>1838.051172915498</v>
      </c>
      <c r="I113" s="68">
        <f>'Pop-proportion inputs'!$H$17*'District Population'!$L111/100</f>
        <v>1663.879862109718</v>
      </c>
      <c r="J113" s="68">
        <f>'Pop-proportion inputs'!$I$17*'District Population'!$L111/100</f>
        <v>1480.8092872481682</v>
      </c>
      <c r="K113" s="68">
        <f>'Pop-proportion inputs'!$J$17*'District Population'!$L111/100</f>
        <v>1345.7664866558523</v>
      </c>
      <c r="L113" s="68">
        <f>'Pop-proportion inputs'!$K$17*'District Population'!$L111/100</f>
        <v>1102.0961613192987</v>
      </c>
      <c r="M113" s="68">
        <f>'Pop-proportion inputs'!$L$17*'District Population'!$L111/100</f>
        <v>970.01978207890602</v>
      </c>
      <c r="N113" s="68">
        <f>'Pop-proportion inputs'!$M$17*'District Population'!$L111/100</f>
        <v>739.62772374619965</v>
      </c>
      <c r="O113" s="68">
        <f>'Pop-proportion inputs'!$N$17*'District Population'!$L111/100</f>
        <v>504.7154043058004</v>
      </c>
      <c r="P113" s="68">
        <f>'Pop-proportion inputs'!$O$17*'District Population'!$L111/100</f>
        <v>416.28779638656414</v>
      </c>
      <c r="Q113" s="68">
        <f>'Pop-proportion inputs'!$P$17*'District Population'!$L111/100</f>
        <v>300.17358918271088</v>
      </c>
      <c r="R113" s="68">
        <f>'Pop-proportion inputs'!$Q$17*'District Population'!$L111/100</f>
        <v>215.70120973270562</v>
      </c>
      <c r="S113" s="68">
        <f>'Pop-proportion inputs'!$R$17*'District Population'!$L111/100</f>
        <v>268.39050326924729</v>
      </c>
      <c r="T113" s="68">
        <f>'Pop-proportion inputs'!$S$17*'District Population'!$L111/100</f>
        <v>3.1076795115386529</v>
      </c>
      <c r="U113" s="62">
        <f>'Pop-proportion inputs'!$T$17*'District Population'!$K111/100</f>
        <v>3263.2610499538864</v>
      </c>
      <c r="V113" s="62">
        <f>'Pop-proportion inputs'!$U$17*'District Population'!$K111/100</f>
        <v>3476.4113874922782</v>
      </c>
      <c r="W113" s="62">
        <f>'Pop-proportion inputs'!$V$17*'District Population'!$K111/100</f>
        <v>3376.24946417302</v>
      </c>
      <c r="X113" s="62">
        <f>'Pop-proportion inputs'!$W$17*'District Population'!$K111/100</f>
        <v>2634.4747601093959</v>
      </c>
      <c r="Y113" s="62">
        <f>'Pop-proportion inputs'!$X$17*'District Population'!$K111/100</f>
        <v>2094.6091993123609</v>
      </c>
      <c r="Z113" s="62">
        <f>'Pop-proportion inputs'!$Y$17*'District Population'!$K111/100</f>
        <v>1863.0117737381922</v>
      </c>
      <c r="AA113" s="62">
        <f>'Pop-proportion inputs'!$Z$17*'District Population'!$K111/100</f>
        <v>1645.1055463155772</v>
      </c>
      <c r="AB113" s="62">
        <f>'Pop-proportion inputs'!$AA$17*'District Population'!$K111/100</f>
        <v>1438.1522774142045</v>
      </c>
      <c r="AC113" s="62">
        <f>'Pop-proportion inputs'!$AB$17*'District Population'!$K111/100</f>
        <v>1185.801877799787</v>
      </c>
      <c r="AD113" s="62">
        <f>'Pop-proportion inputs'!$AC$17*'District Population'!$K111/100</f>
        <v>1018.6251424755585</v>
      </c>
      <c r="AE113" s="62">
        <f>'Pop-proportion inputs'!$AD$17*'District Population'!$K111/100</f>
        <v>828.67778285716759</v>
      </c>
      <c r="AF113" s="62">
        <f>'Pop-proportion inputs'!$AE$17*'District Population'!$K111/100</f>
        <v>568.25678222709769</v>
      </c>
      <c r="AG113" s="62">
        <f>'Pop-proportion inputs'!$AF$17*'District Population'!$K111/100</f>
        <v>479.19193530436212</v>
      </c>
      <c r="AH113" s="62">
        <f>'Pop-proportion inputs'!$AG$17*'District Population'!$K111/100</f>
        <v>318.64462224299086</v>
      </c>
      <c r="AI113" s="62">
        <f>'Pop-proportion inputs'!$AH$17*'District Population'!$K111/100</f>
        <v>241.97391259429295</v>
      </c>
      <c r="AJ113" s="62">
        <f>'Pop-proportion inputs'!$AI$17*'District Population'!$K111/100</f>
        <v>322.82404062609663</v>
      </c>
      <c r="AK113" s="62">
        <f>'Pop-proportion inputs'!$AJ$17*'District Population'!$K111/100</f>
        <v>7.7823652650934001</v>
      </c>
      <c r="AL113" s="85">
        <f t="shared" si="22"/>
        <v>48150.461116623963</v>
      </c>
    </row>
    <row r="114" spans="1:39" x14ac:dyDescent="0.25">
      <c r="A114" s="75" t="s">
        <v>159</v>
      </c>
      <c r="B114" s="76" t="s">
        <v>57</v>
      </c>
      <c r="C114" s="76">
        <v>1205</v>
      </c>
      <c r="D114" s="68">
        <f>'Pop-proportion inputs'!$C$17*'District Population'!$L112/100</f>
        <v>2124.3188180611414</v>
      </c>
      <c r="E114" s="68">
        <f>'Pop-proportion inputs'!$D$17*'District Population'!$L112/100</f>
        <v>2243.806492436483</v>
      </c>
      <c r="F114" s="68">
        <f>'Pop-proportion inputs'!$E$17*'District Population'!$L112/100</f>
        <v>2246.8918549203536</v>
      </c>
      <c r="G114" s="68">
        <f>'Pop-proportion inputs'!$F$17*'District Population'!$L112/100</f>
        <v>1684.1404370289749</v>
      </c>
      <c r="H114" s="68">
        <f>'Pop-proportion inputs'!$G$17*'District Population'!$L112/100</f>
        <v>1216.5677769733538</v>
      </c>
      <c r="I114" s="68">
        <f>'Pop-proportion inputs'!$H$17*'District Population'!$L112/100</f>
        <v>1101.2874150760172</v>
      </c>
      <c r="J114" s="68">
        <f>'Pop-proportion inputs'!$I$17*'District Population'!$L112/100</f>
        <v>980.11681570947349</v>
      </c>
      <c r="K114" s="68">
        <f>'Pop-proportion inputs'!$J$17*'District Population'!$L112/100</f>
        <v>890.73479951007857</v>
      </c>
      <c r="L114" s="68">
        <f>'Pop-proportion inputs'!$K$17*'District Population'!$L112/100</f>
        <v>729.4544878532206</v>
      </c>
      <c r="M114" s="68">
        <f>'Pop-proportion inputs'!$L$17*'District Population'!$L112/100</f>
        <v>642.03588414356136</v>
      </c>
      <c r="N114" s="68">
        <f>'Pop-proportion inputs'!$M$17*'District Population'!$L112/100</f>
        <v>489.54418077409173</v>
      </c>
      <c r="O114" s="68">
        <f>'Pop-proportion inputs'!$N$17*'District Population'!$L112/100</f>
        <v>334.06061075359617</v>
      </c>
      <c r="P114" s="68">
        <f>'Pop-proportion inputs'!$O$17*'District Population'!$L112/100</f>
        <v>275.53221939290449</v>
      </c>
      <c r="Q114" s="68">
        <f>'Pop-proportion inputs'!$P$17*'District Population'!$L112/100</f>
        <v>198.67864479468008</v>
      </c>
      <c r="R114" s="68">
        <f>'Pop-proportion inputs'!$Q$17*'District Population'!$L112/100</f>
        <v>142.76813675363599</v>
      </c>
      <c r="S114" s="68">
        <f>'Pop-proportion inputs'!$R$17*'District Population'!$L112/100</f>
        <v>177.64208240465513</v>
      </c>
      <c r="T114" s="68">
        <f>'Pop-proportion inputs'!$S$17*'District Population'!$L112/100</f>
        <v>2.0569083225802167</v>
      </c>
      <c r="U114" s="62">
        <f>'Pop-proportion inputs'!$T$17*'District Population'!$K112/100</f>
        <v>2253.1116172644133</v>
      </c>
      <c r="V114" s="62">
        <f>'Pop-proportion inputs'!$U$17*'District Population'!$K112/100</f>
        <v>2400.280812244499</v>
      </c>
      <c r="W114" s="62">
        <f>'Pop-proportion inputs'!$V$17*'District Population'!$K112/100</f>
        <v>2331.1242263681229</v>
      </c>
      <c r="X114" s="62">
        <f>'Pop-proportion inputs'!$W$17*'District Population'!$K112/100</f>
        <v>1818.96746736711</v>
      </c>
      <c r="Y114" s="62">
        <f>'Pop-proportion inputs'!$X$17*'District Population'!$K112/100</f>
        <v>1446.2184447873949</v>
      </c>
      <c r="Z114" s="62">
        <f>'Pop-proportion inputs'!$Y$17*'District Population'!$K112/100</f>
        <v>1286.3124973005815</v>
      </c>
      <c r="AA114" s="62">
        <f>'Pop-proportion inputs'!$Z$17*'District Population'!$K112/100</f>
        <v>1135.8596083148557</v>
      </c>
      <c r="AB114" s="62">
        <f>'Pop-proportion inputs'!$AA$17*'District Population'!$K112/100</f>
        <v>992.96916612999951</v>
      </c>
      <c r="AC114" s="62">
        <f>'Pop-proportion inputs'!$AB$17*'District Population'!$K112/100</f>
        <v>818.73437207311724</v>
      </c>
      <c r="AD114" s="62">
        <f>'Pop-proportion inputs'!$AC$17*'District Population'!$K112/100</f>
        <v>703.30755248089361</v>
      </c>
      <c r="AE114" s="62">
        <f>'Pop-proportion inputs'!$AD$17*'District Population'!$K112/100</f>
        <v>572.15880401317747</v>
      </c>
      <c r="AF114" s="62">
        <f>'Pop-proportion inputs'!$AE$17*'District Population'!$K112/100</f>
        <v>392.35168073460147</v>
      </c>
      <c r="AG114" s="62">
        <f>'Pop-proportion inputs'!$AF$17*'District Population'!$K112/100</f>
        <v>330.85704753805476</v>
      </c>
      <c r="AH114" s="62">
        <f>'Pop-proportion inputs'!$AG$17*'District Population'!$K112/100</f>
        <v>220.00749837793657</v>
      </c>
      <c r="AI114" s="62">
        <f>'Pop-proportion inputs'!$AH$17*'District Population'!$K112/100</f>
        <v>167.07037077184782</v>
      </c>
      <c r="AJ114" s="62">
        <f>'Pop-proportion inputs'!$AI$17*'District Population'!$K112/100</f>
        <v>222.89316886774216</v>
      </c>
      <c r="AK114" s="62">
        <f>'Pop-proportion inputs'!$AJ$17*'District Population'!$K112/100</f>
        <v>5.3733174637759271</v>
      </c>
      <c r="AL114" s="85">
        <f t="shared" si="22"/>
        <v>32577.235217006932</v>
      </c>
    </row>
    <row r="115" spans="1:39" x14ac:dyDescent="0.25">
      <c r="A115" s="75" t="s">
        <v>159</v>
      </c>
      <c r="B115" s="76" t="s">
        <v>58</v>
      </c>
      <c r="C115" s="76">
        <v>1206</v>
      </c>
      <c r="D115" s="68">
        <f>'Pop-proportion inputs'!$C$17*'District Population'!$L113/100</f>
        <v>1955.6651281137197</v>
      </c>
      <c r="E115" s="68">
        <f>'Pop-proportion inputs'!$D$17*'District Population'!$L113/100</f>
        <v>2065.6664499626404</v>
      </c>
      <c r="F115" s="68">
        <f>'Pop-proportion inputs'!$E$17*'District Population'!$L113/100</f>
        <v>2068.5068596817441</v>
      </c>
      <c r="G115" s="68">
        <f>'Pop-proportion inputs'!$F$17*'District Population'!$L113/100</f>
        <v>1550.4333415216067</v>
      </c>
      <c r="H115" s="68">
        <f>'Pop-proportion inputs'!$G$17*'District Population'!$L113/100</f>
        <v>1119.9821595447261</v>
      </c>
      <c r="I115" s="68">
        <f>'Pop-proportion inputs'!$H$17*'District Population'!$L113/100</f>
        <v>1013.8541236764009</v>
      </c>
      <c r="J115" s="68">
        <f>'Pop-proportion inputs'!$I$17*'District Population'!$L113/100</f>
        <v>902.30348743524155</v>
      </c>
      <c r="K115" s="68">
        <f>'Pop-proportion inputs'!$J$17*'District Population'!$L113/100</f>
        <v>820.01767860302834</v>
      </c>
      <c r="L115" s="68">
        <f>'Pop-proportion inputs'!$K$17*'District Population'!$L113/100</f>
        <v>671.54171601352243</v>
      </c>
      <c r="M115" s="68">
        <f>'Pop-proportion inputs'!$L$17*'District Population'!$L113/100</f>
        <v>591.06344063892038</v>
      </c>
      <c r="N115" s="68">
        <f>'Pop-proportion inputs'!$M$17*'District Population'!$L113/100</f>
        <v>450.67834209777021</v>
      </c>
      <c r="O115" s="68">
        <f>'Pop-proportion inputs'!$N$17*'District Population'!$L113/100</f>
        <v>307.5389068593073</v>
      </c>
      <c r="P115" s="68">
        <f>'Pop-proportion inputs'!$O$17*'District Population'!$L113/100</f>
        <v>253.65719521813</v>
      </c>
      <c r="Q115" s="68">
        <f>'Pop-proportion inputs'!$P$17*'District Population'!$L113/100</f>
        <v>182.90517130591326</v>
      </c>
      <c r="R115" s="68">
        <f>'Pop-proportion inputs'!$Q$17*'District Population'!$L113/100</f>
        <v>131.43350427488448</v>
      </c>
      <c r="S115" s="68">
        <f>'Pop-proportion inputs'!$R$17*'District Population'!$L113/100</f>
        <v>163.53874140293416</v>
      </c>
      <c r="T115" s="68">
        <f>'Pop-proportion inputs'!$S$17*'District Population'!$L113/100</f>
        <v>1.8936064794023955</v>
      </c>
      <c r="U115" s="62">
        <f>'Pop-proportion inputs'!$T$17*'District Population'!$K113/100</f>
        <v>2024.8746967143968</v>
      </c>
      <c r="V115" s="62">
        <f>'Pop-proportion inputs'!$U$17*'District Population'!$K113/100</f>
        <v>2157.1358668968192</v>
      </c>
      <c r="W115" s="62">
        <f>'Pop-proportion inputs'!$V$17*'District Population'!$K113/100</f>
        <v>2094.9847423012925</v>
      </c>
      <c r="X115" s="62">
        <f>'Pop-proportion inputs'!$W$17*'District Population'!$K113/100</f>
        <v>1634.7087159801781</v>
      </c>
      <c r="Y115" s="62">
        <f>'Pop-proportion inputs'!$X$17*'District Population'!$K113/100</f>
        <v>1299.718625714218</v>
      </c>
      <c r="Z115" s="62">
        <f>'Pop-proportion inputs'!$Y$17*'District Population'!$K113/100</f>
        <v>1156.0109174767922</v>
      </c>
      <c r="AA115" s="62">
        <f>'Pop-proportion inputs'!$Z$17*'District Population'!$K113/100</f>
        <v>1020.7986867020642</v>
      </c>
      <c r="AB115" s="62">
        <f>'Pop-proportion inputs'!$AA$17*'District Population'!$K113/100</f>
        <v>892.38283789749437</v>
      </c>
      <c r="AC115" s="62">
        <f>'Pop-proportion inputs'!$AB$17*'District Population'!$K113/100</f>
        <v>735.79777434818959</v>
      </c>
      <c r="AD115" s="62">
        <f>'Pop-proportion inputs'!$AC$17*'District Population'!$K113/100</f>
        <v>632.06352322472094</v>
      </c>
      <c r="AE115" s="62">
        <f>'Pop-proportion inputs'!$AD$17*'District Population'!$K113/100</f>
        <v>514.19995168960736</v>
      </c>
      <c r="AF115" s="62">
        <f>'Pop-proportion inputs'!$AE$17*'District Population'!$K113/100</f>
        <v>352.60702774123854</v>
      </c>
      <c r="AG115" s="62">
        <f>'Pop-proportion inputs'!$AF$17*'District Population'!$K113/100</f>
        <v>297.3417111944251</v>
      </c>
      <c r="AH115" s="62">
        <f>'Pop-proportion inputs'!$AG$17*'District Population'!$K113/100</f>
        <v>197.7210596844734</v>
      </c>
      <c r="AI115" s="62">
        <f>'Pop-proportion inputs'!$AH$17*'District Population'!$K113/100</f>
        <v>150.14638589336536</v>
      </c>
      <c r="AJ115" s="62">
        <f>'Pop-proportion inputs'!$AI$17*'District Population'!$K113/100</f>
        <v>200.31441596256008</v>
      </c>
      <c r="AK115" s="62">
        <f>'Pop-proportion inputs'!$AJ$17*'District Population'!$K113/100</f>
        <v>4.8290082419545737</v>
      </c>
      <c r="AL115" s="85">
        <f t="shared" si="22"/>
        <v>29616.315800493674</v>
      </c>
    </row>
    <row r="116" spans="1:39" x14ac:dyDescent="0.25">
      <c r="A116" s="75" t="s">
        <v>159</v>
      </c>
      <c r="B116" s="76" t="s">
        <v>59</v>
      </c>
      <c r="C116" s="76">
        <v>1207</v>
      </c>
      <c r="D116" s="68">
        <f>'Pop-proportion inputs'!$C$17*'District Population'!$L114/100</f>
        <v>1629.3989063169074</v>
      </c>
      <c r="E116" s="68">
        <f>'Pop-proportion inputs'!$D$17*'District Population'!$L114/100</f>
        <v>1721.0485609215905</v>
      </c>
      <c r="F116" s="68">
        <f>'Pop-proportion inputs'!$E$17*'District Population'!$L114/100</f>
        <v>1723.4151012987068</v>
      </c>
      <c r="G116" s="68">
        <f>'Pop-proportion inputs'!$F$17*'District Population'!$L114/100</f>
        <v>1291.7724791816579</v>
      </c>
      <c r="H116" s="68">
        <f>'Pop-proportion inputs'!$G$17*'District Population'!$L114/100</f>
        <v>933.13404203140703</v>
      </c>
      <c r="I116" s="68">
        <f>'Pop-proportion inputs'!$H$17*'District Population'!$L114/100</f>
        <v>844.71148794097314</v>
      </c>
      <c r="J116" s="68">
        <f>'Pop-proportion inputs'!$I$17*'District Population'!$L114/100</f>
        <v>751.77099313059023</v>
      </c>
      <c r="K116" s="68">
        <f>'Pop-proportion inputs'!$J$17*'District Population'!$L114/100</f>
        <v>683.21303553898042</v>
      </c>
      <c r="L116" s="68">
        <f>'Pop-proportion inputs'!$K$17*'District Population'!$L114/100</f>
        <v>559.50751582608643</v>
      </c>
      <c r="M116" s="68">
        <f>'Pop-proportion inputs'!$L$17*'District Population'!$L114/100</f>
        <v>492.45553847445984</v>
      </c>
      <c r="N116" s="68">
        <f>'Pop-proportion inputs'!$M$17*'District Population'!$L114/100</f>
        <v>375.49107316910909</v>
      </c>
      <c r="O116" s="68">
        <f>'Pop-proportion inputs'!$N$17*'District Population'!$L114/100</f>
        <v>256.23178083140311</v>
      </c>
      <c r="P116" s="68">
        <f>'Pop-proportion inputs'!$O$17*'District Population'!$L114/100</f>
        <v>211.33922701095577</v>
      </c>
      <c r="Q116" s="68">
        <f>'Pop-proportion inputs'!$P$17*'District Population'!$L114/100</f>
        <v>152.39085761733321</v>
      </c>
      <c r="R116" s="68">
        <f>'Pop-proportion inputs'!$Q$17*'District Population'!$L114/100</f>
        <v>109.50627745019663</v>
      </c>
      <c r="S116" s="68">
        <f>'Pop-proportion inputs'!$R$17*'District Population'!$L114/100</f>
        <v>136.25535504608618</v>
      </c>
      <c r="T116" s="68">
        <f>'Pop-proportion inputs'!$S$17*'District Population'!$L114/100</f>
        <v>1.5776935847441556</v>
      </c>
      <c r="U116" s="62">
        <f>'Pop-proportion inputs'!$T$17*'District Population'!$K114/100</f>
        <v>1641.3368338703222</v>
      </c>
      <c r="V116" s="62">
        <f>'Pop-proportion inputs'!$U$17*'District Population'!$K114/100</f>
        <v>1748.546001263963</v>
      </c>
      <c r="W116" s="62">
        <f>'Pop-proportion inputs'!$V$17*'District Population'!$K114/100</f>
        <v>1698.1671159775663</v>
      </c>
      <c r="X116" s="62">
        <f>'Pop-proportion inputs'!$W$17*'District Population'!$K114/100</f>
        <v>1325.0734144393186</v>
      </c>
      <c r="Y116" s="62">
        <f>'Pop-proportion inputs'!$X$17*'District Population'!$K114/100</f>
        <v>1053.5348471258783</v>
      </c>
      <c r="Z116" s="62">
        <f>'Pop-proportion inputs'!$Y$17*'District Population'!$K114/100</f>
        <v>937.04726632697316</v>
      </c>
      <c r="AA116" s="62">
        <f>'Pop-proportion inputs'!$Z$17*'District Population'!$K114/100</f>
        <v>827.44600797728776</v>
      </c>
      <c r="AB116" s="62">
        <f>'Pop-proportion inputs'!$AA$17*'District Population'!$K114/100</f>
        <v>723.35380758697806</v>
      </c>
      <c r="AC116" s="62">
        <f>'Pop-proportion inputs'!$AB$17*'District Population'!$K114/100</f>
        <v>596.42801170715063</v>
      </c>
      <c r="AD116" s="62">
        <f>'Pop-proportion inputs'!$AC$17*'District Population'!$K114/100</f>
        <v>512.34239022194231</v>
      </c>
      <c r="AE116" s="62">
        <f>'Pop-proportion inputs'!$AD$17*'District Population'!$K114/100</f>
        <v>416.80372718961058</v>
      </c>
      <c r="AF116" s="62">
        <f>'Pop-proportion inputs'!$AE$17*'District Population'!$K114/100</f>
        <v>285.81862544497989</v>
      </c>
      <c r="AG116" s="62">
        <f>'Pop-proportion inputs'!$AF$17*'District Population'!$K114/100</f>
        <v>241.02128572268782</v>
      </c>
      <c r="AH116" s="62">
        <f>'Pop-proportion inputs'!$AG$17*'District Population'!$K114/100</f>
        <v>160.27009405499635</v>
      </c>
      <c r="AI116" s="62">
        <f>'Pop-proportion inputs'!$AH$17*'District Population'!$K114/100</f>
        <v>121.70668833936629</v>
      </c>
      <c r="AJ116" s="62">
        <f>'Pop-proportion inputs'!$AI$17*'District Population'!$K114/100</f>
        <v>162.37223459212655</v>
      </c>
      <c r="AK116" s="62">
        <f>'Pop-proportion inputs'!$AJ$17*'District Population'!$K114/100</f>
        <v>3.9143306553459083</v>
      </c>
      <c r="AL116" s="85">
        <f t="shared" si="22"/>
        <v>24328.402607867672</v>
      </c>
    </row>
    <row r="117" spans="1:39" x14ac:dyDescent="0.25">
      <c r="A117" s="75" t="s">
        <v>159</v>
      </c>
      <c r="B117" s="76" t="s">
        <v>60</v>
      </c>
      <c r="C117" s="76">
        <v>1208</v>
      </c>
      <c r="D117" s="68">
        <f>'Pop-proportion inputs'!$C$17*'District Population'!$L115/100</f>
        <v>1966.1542283068493</v>
      </c>
      <c r="E117" s="68">
        <f>'Pop-proportion inputs'!$D$17*'District Population'!$L115/100</f>
        <v>2076.7455360739436</v>
      </c>
      <c r="F117" s="68">
        <f>'Pop-proportion inputs'!$E$17*'District Population'!$L115/100</f>
        <v>2079.6011801712161</v>
      </c>
      <c r="G117" s="68">
        <f>'Pop-proportion inputs'!$F$17*'District Population'!$L115/100</f>
        <v>1558.7490037626544</v>
      </c>
      <c r="H117" s="68">
        <f>'Pop-proportion inputs'!$G$17*'District Population'!$L115/100</f>
        <v>1125.9891210214657</v>
      </c>
      <c r="I117" s="68">
        <f>'Pop-proportion inputs'!$H$17*'District Population'!$L115/100</f>
        <v>1019.2918733870154</v>
      </c>
      <c r="J117" s="68">
        <f>'Pop-proportion inputs'!$I$17*'District Population'!$L115/100</f>
        <v>907.14294156686333</v>
      </c>
      <c r="K117" s="68">
        <f>'Pop-proportion inputs'!$J$17*'District Population'!$L115/100</f>
        <v>824.41579741557814</v>
      </c>
      <c r="L117" s="68">
        <f>'Pop-proportion inputs'!$K$17*'District Population'!$L115/100</f>
        <v>675.1434923308849</v>
      </c>
      <c r="M117" s="68">
        <f>'Pop-proportion inputs'!$L$17*'District Population'!$L115/100</f>
        <v>594.23357624150049</v>
      </c>
      <c r="N117" s="68">
        <f>'Pop-proportion inputs'!$M$17*'District Population'!$L115/100</f>
        <v>453.09553010055293</v>
      </c>
      <c r="O117" s="68">
        <f>'Pop-proportion inputs'!$N$17*'District Population'!$L115/100</f>
        <v>309.1883745319472</v>
      </c>
      <c r="P117" s="68">
        <f>'Pop-proportion inputs'!$O$17*'District Population'!$L115/100</f>
        <v>255.01767135338602</v>
      </c>
      <c r="Q117" s="68">
        <f>'Pop-proportion inputs'!$P$17*'District Population'!$L115/100</f>
        <v>183.88617293041921</v>
      </c>
      <c r="R117" s="68">
        <f>'Pop-proportion inputs'!$Q$17*'District Population'!$L115/100</f>
        <v>132.13844050105888</v>
      </c>
      <c r="S117" s="68">
        <f>'Pop-proportion inputs'!$R$17*'District Population'!$L115/100</f>
        <v>164.41587226719832</v>
      </c>
      <c r="T117" s="68">
        <f>'Pop-proportion inputs'!$S$17*'District Population'!$L115/100</f>
        <v>1.9037627315149279</v>
      </c>
      <c r="U117" s="62">
        <f>'Pop-proportion inputs'!$T$17*'District Population'!$K115/100</f>
        <v>1996.5877393679789</v>
      </c>
      <c r="V117" s="62">
        <f>'Pop-proportion inputs'!$U$17*'District Population'!$K115/100</f>
        <v>2127.0012564163048</v>
      </c>
      <c r="W117" s="62">
        <f>'Pop-proportion inputs'!$V$17*'District Population'!$K115/100</f>
        <v>2065.7183663902151</v>
      </c>
      <c r="X117" s="62">
        <f>'Pop-proportion inputs'!$W$17*'District Population'!$K115/100</f>
        <v>1611.8722729164269</v>
      </c>
      <c r="Y117" s="62">
        <f>'Pop-proportion inputs'!$X$17*'District Population'!$K115/100</f>
        <v>1281.5619045168132</v>
      </c>
      <c r="Z117" s="62">
        <f>'Pop-proportion inputs'!$Y$17*'District Population'!$K115/100</f>
        <v>1139.8617544852652</v>
      </c>
      <c r="AA117" s="62">
        <f>'Pop-proportion inputs'!$Z$17*'District Population'!$K115/100</f>
        <v>1006.5384023709526</v>
      </c>
      <c r="AB117" s="62">
        <f>'Pop-proportion inputs'!$AA$17*'District Population'!$K115/100</f>
        <v>879.91648859042789</v>
      </c>
      <c r="AC117" s="62">
        <f>'Pop-proportion inputs'!$AB$17*'District Population'!$K115/100</f>
        <v>725.51887645275497</v>
      </c>
      <c r="AD117" s="62">
        <f>'Pop-proportion inputs'!$AC$17*'District Population'!$K115/100</f>
        <v>623.23376504230339</v>
      </c>
      <c r="AE117" s="62">
        <f>'Pop-proportion inputs'!$AD$17*'District Population'!$K115/100</f>
        <v>507.01671604318676</v>
      </c>
      <c r="AF117" s="62">
        <f>'Pop-proportion inputs'!$AE$17*'District Population'!$K115/100</f>
        <v>347.68120197535399</v>
      </c>
      <c r="AG117" s="62">
        <f>'Pop-proportion inputs'!$AF$17*'District Population'!$K115/100</f>
        <v>293.18792710323402</v>
      </c>
      <c r="AH117" s="62">
        <f>'Pop-proportion inputs'!$AG$17*'District Population'!$K115/100</f>
        <v>194.95894942112798</v>
      </c>
      <c r="AI117" s="62">
        <f>'Pop-proportion inputs'!$AH$17*'District Population'!$K115/100</f>
        <v>148.04888108461054</v>
      </c>
      <c r="AJ117" s="62">
        <f>'Pop-proportion inputs'!$AI$17*'District Population'!$K115/100</f>
        <v>197.51607720638927</v>
      </c>
      <c r="AK117" s="62">
        <f>'Pop-proportion inputs'!$AJ$17*'District Population'!$K115/100</f>
        <v>4.7615482897968846</v>
      </c>
      <c r="AL117" s="85">
        <f t="shared" si="22"/>
        <v>29478.094702367191</v>
      </c>
    </row>
    <row r="118" spans="1:39" x14ac:dyDescent="0.25">
      <c r="A118" s="75" t="s">
        <v>159</v>
      </c>
      <c r="B118" s="76" t="s">
        <v>61</v>
      </c>
      <c r="C118" s="76">
        <v>1209</v>
      </c>
      <c r="D118" s="68">
        <f>'Pop-proportion inputs'!$C$17*'District Population'!$L116/100</f>
        <v>1615.4594442181433</v>
      </c>
      <c r="E118" s="68">
        <f>'Pop-proportion inputs'!$D$17*'District Population'!$L116/100</f>
        <v>1706.3250385894642</v>
      </c>
      <c r="F118" s="68">
        <f>'Pop-proportion inputs'!$E$17*'District Population'!$L116/100</f>
        <v>1708.6713332798033</v>
      </c>
      <c r="G118" s="68">
        <f>'Pop-proportion inputs'!$F$17*'District Population'!$L116/100</f>
        <v>1280.7214017297395</v>
      </c>
      <c r="H118" s="68">
        <f>'Pop-proportion inputs'!$G$17*'District Population'!$L116/100</f>
        <v>925.15110638468718</v>
      </c>
      <c r="I118" s="68">
        <f>'Pop-proportion inputs'!$H$17*'District Population'!$L116/100</f>
        <v>837.48500477291964</v>
      </c>
      <c r="J118" s="68">
        <f>'Pop-proportion inputs'!$I$17*'District Population'!$L116/100</f>
        <v>745.33961329777708</v>
      </c>
      <c r="K118" s="68">
        <f>'Pop-proportion inputs'!$J$17*'District Population'!$L116/100</f>
        <v>677.36816711703932</v>
      </c>
      <c r="L118" s="68">
        <f>'Pop-proportion inputs'!$K$17*'District Population'!$L116/100</f>
        <v>554.72094466748615</v>
      </c>
      <c r="M118" s="68">
        <f>'Pop-proportion inputs'!$L$17*'District Population'!$L116/100</f>
        <v>488.24259510787323</v>
      </c>
      <c r="N118" s="68">
        <f>'Pop-proportion inputs'!$M$17*'District Population'!$L116/100</f>
        <v>372.27875753383205</v>
      </c>
      <c r="O118" s="68">
        <f>'Pop-proportion inputs'!$N$17*'District Population'!$L116/100</f>
        <v>254.03972510855266</v>
      </c>
      <c r="P118" s="68">
        <f>'Pop-proportion inputs'!$O$17*'District Population'!$L116/100</f>
        <v>209.53122583120759</v>
      </c>
      <c r="Q118" s="68">
        <f>'Pop-proportion inputs'!$P$17*'District Population'!$L116/100</f>
        <v>151.08715809002922</v>
      </c>
      <c r="R118" s="68">
        <f>'Pop-proportion inputs'!$Q$17*'District Population'!$L116/100</f>
        <v>108.56945430751747</v>
      </c>
      <c r="S118" s="68">
        <f>'Pop-proportion inputs'!$R$17*'District Population'!$L116/100</f>
        <v>135.08969429226144</v>
      </c>
      <c r="T118" s="68">
        <f>'Pop-proportion inputs'!$S$17*'District Population'!$L116/100</f>
        <v>1.5641964602261849</v>
      </c>
      <c r="U118" s="62">
        <f>'Pop-proportion inputs'!$T$17*'District Population'!$K116/100</f>
        <v>1628.8572938645493</v>
      </c>
      <c r="V118" s="62">
        <f>'Pop-proportion inputs'!$U$17*'District Population'!$K116/100</f>
        <v>1735.2513201696181</v>
      </c>
      <c r="W118" s="62">
        <f>'Pop-proportion inputs'!$V$17*'District Population'!$K116/100</f>
        <v>1685.2554795462086</v>
      </c>
      <c r="X118" s="62">
        <f>'Pop-proportion inputs'!$W$17*'District Population'!$K116/100</f>
        <v>1314.9985130876635</v>
      </c>
      <c r="Y118" s="62">
        <f>'Pop-proportion inputs'!$X$17*'District Population'!$K116/100</f>
        <v>1045.5245289505526</v>
      </c>
      <c r="Z118" s="62">
        <f>'Pop-proportion inputs'!$Y$17*'District Population'!$K116/100</f>
        <v>929.9226355954172</v>
      </c>
      <c r="AA118" s="62">
        <f>'Pop-proportion inputs'!$Z$17*'District Population'!$K116/100</f>
        <v>821.15470606650331</v>
      </c>
      <c r="AB118" s="62">
        <f>'Pop-proportion inputs'!$AA$17*'District Population'!$K116/100</f>
        <v>717.85394759856649</v>
      </c>
      <c r="AC118" s="62">
        <f>'Pop-proportion inputs'!$AB$17*'District Population'!$K116/100</f>
        <v>591.89320381210587</v>
      </c>
      <c r="AD118" s="62">
        <f>'Pop-proportion inputs'!$AC$17*'District Population'!$K116/100</f>
        <v>508.44690867087564</v>
      </c>
      <c r="AE118" s="62">
        <f>'Pop-proportion inputs'!$AD$17*'District Population'!$K116/100</f>
        <v>413.63465263971904</v>
      </c>
      <c r="AF118" s="62">
        <f>'Pop-proportion inputs'!$AE$17*'District Population'!$K116/100</f>
        <v>283.64546701885428</v>
      </c>
      <c r="AG118" s="62">
        <f>'Pop-proportion inputs'!$AF$17*'District Population'!$K116/100</f>
        <v>239.18873391775057</v>
      </c>
      <c r="AH118" s="62">
        <f>'Pop-proportion inputs'!$AG$17*'District Population'!$K116/100</f>
        <v>159.05151599763806</v>
      </c>
      <c r="AI118" s="62">
        <f>'Pop-proportion inputs'!$AH$17*'District Population'!$K116/100</f>
        <v>120.78131857079799</v>
      </c>
      <c r="AJ118" s="62">
        <f>'Pop-proportion inputs'!$AI$17*'District Population'!$K116/100</f>
        <v>161.13767337616883</v>
      </c>
      <c r="AK118" s="62">
        <f>'Pop-proportion inputs'!$AJ$17*'District Population'!$K116/100</f>
        <v>3.8845689117469271</v>
      </c>
      <c r="AL118" s="85">
        <f t="shared" si="22"/>
        <v>24132.127328583287</v>
      </c>
    </row>
    <row r="119" spans="1:39" x14ac:dyDescent="0.25">
      <c r="A119" s="75" t="s">
        <v>159</v>
      </c>
      <c r="B119" s="76" t="s">
        <v>62</v>
      </c>
      <c r="C119" s="76">
        <v>1210</v>
      </c>
      <c r="D119" s="68">
        <f>'Pop-proportion inputs'!$C$17*'District Population'!$L117/100</f>
        <v>1338.0503470051176</v>
      </c>
      <c r="E119" s="68">
        <f>'Pop-proportion inputs'!$D$17*'District Population'!$L117/100</f>
        <v>1413.3123664352718</v>
      </c>
      <c r="F119" s="68">
        <f>'Pop-proportion inputs'!$E$17*'District Population'!$L117/100</f>
        <v>1415.255751913515</v>
      </c>
      <c r="G119" s="68">
        <f>'Pop-proportion inputs'!$F$17*'District Population'!$L117/100</f>
        <v>1060.7940187757217</v>
      </c>
      <c r="H119" s="68">
        <f>'Pop-proportion inputs'!$G$17*'District Population'!$L117/100</f>
        <v>766.28278311828649</v>
      </c>
      <c r="I119" s="68">
        <f>'Pop-proportion inputs'!$H$17*'District Population'!$L117/100</f>
        <v>693.67083479482756</v>
      </c>
      <c r="J119" s="68">
        <f>'Pop-proportion inputs'!$I$17*'District Population'!$L117/100</f>
        <v>617.34878692199482</v>
      </c>
      <c r="K119" s="68">
        <f>'Pop-proportion inputs'!$J$17*'District Population'!$L117/100</f>
        <v>561.04949852197319</v>
      </c>
      <c r="L119" s="68">
        <f>'Pop-proportion inputs'!$K$17*'District Population'!$L117/100</f>
        <v>459.46343943197593</v>
      </c>
      <c r="M119" s="68">
        <f>'Pop-proportion inputs'!$L$17*'District Population'!$L117/100</f>
        <v>404.4008508817455</v>
      </c>
      <c r="N119" s="68">
        <f>'Pop-proportion inputs'!$M$17*'District Population'!$L117/100</f>
        <v>308.35049588129021</v>
      </c>
      <c r="O119" s="68">
        <f>'Pop-proportion inputs'!$N$17*'District Population'!$L117/100</f>
        <v>210.4156458716291</v>
      </c>
      <c r="P119" s="68">
        <f>'Pop-proportion inputs'!$O$17*'District Population'!$L117/100</f>
        <v>173.55021225404164</v>
      </c>
      <c r="Q119" s="68">
        <f>'Pop-proportion inputs'!$P$17*'District Population'!$L117/100</f>
        <v>125.14224670506907</v>
      </c>
      <c r="R119" s="68">
        <f>'Pop-proportion inputs'!$Q$17*'District Population'!$L117/100</f>
        <v>89.925746220536695</v>
      </c>
      <c r="S119" s="68">
        <f>'Pop-proportion inputs'!$R$17*'District Population'!$L117/100</f>
        <v>111.89189117159115</v>
      </c>
      <c r="T119" s="68">
        <f>'Pop-proportion inputs'!$S$17*'District Population'!$L117/100</f>
        <v>1.2955903188289504</v>
      </c>
      <c r="U119" s="62">
        <f>'Pop-proportion inputs'!$T$17*'District Population'!$K117/100</f>
        <v>1464.1273657883526</v>
      </c>
      <c r="V119" s="62">
        <f>'Pop-proportion inputs'!$U$17*'District Population'!$K117/100</f>
        <v>1559.7615297242698</v>
      </c>
      <c r="W119" s="62">
        <f>'Pop-proportion inputs'!$V$17*'District Population'!$K117/100</f>
        <v>1514.8218786522871</v>
      </c>
      <c r="X119" s="62">
        <f>'Pop-proportion inputs'!$W$17*'District Population'!$K117/100</f>
        <v>1182.0098152458193</v>
      </c>
      <c r="Y119" s="62">
        <f>'Pop-proportion inputs'!$X$17*'District Population'!$K117/100</f>
        <v>939.78832903625482</v>
      </c>
      <c r="Z119" s="62">
        <f>'Pop-proportion inputs'!$Y$17*'District Population'!$K117/100</f>
        <v>835.87750993887892</v>
      </c>
      <c r="AA119" s="62">
        <f>'Pop-proportion inputs'!$Z$17*'District Population'!$K117/100</f>
        <v>738.10952084414805</v>
      </c>
      <c r="AB119" s="62">
        <f>'Pop-proportion inputs'!$AA$17*'District Population'!$K117/100</f>
        <v>645.25579575153347</v>
      </c>
      <c r="AC119" s="62">
        <f>'Pop-proportion inputs'!$AB$17*'District Population'!$K117/100</f>
        <v>532.0337395975165</v>
      </c>
      <c r="AD119" s="62">
        <f>'Pop-proportion inputs'!$AC$17*'District Population'!$K117/100</f>
        <v>457.02655219679713</v>
      </c>
      <c r="AE119" s="62">
        <f>'Pop-proportion inputs'!$AD$17*'District Population'!$K117/100</f>
        <v>371.80286858115215</v>
      </c>
      <c r="AF119" s="62">
        <f>'Pop-proportion inputs'!$AE$17*'District Population'!$K117/100</f>
        <v>254.95977579399698</v>
      </c>
      <c r="AG119" s="62">
        <f>'Pop-proportion inputs'!$AF$17*'District Population'!$K117/100</f>
        <v>214.99905009257924</v>
      </c>
      <c r="AH119" s="62">
        <f>'Pop-proportion inputs'!$AG$17*'District Population'!$K117/100</f>
        <v>142.96628564050911</v>
      </c>
      <c r="AI119" s="62">
        <f>'Pop-proportion inputs'!$AH$17*'District Population'!$K117/100</f>
        <v>108.56643762569644</v>
      </c>
      <c r="AJ119" s="62">
        <f>'Pop-proportion inputs'!$AI$17*'District Population'!$K117/100</f>
        <v>144.84146532552711</v>
      </c>
      <c r="AK119" s="62">
        <f>'Pop-proportion inputs'!$AJ$17*'District Population'!$K117/100</f>
        <v>3.4917138962403853</v>
      </c>
      <c r="AL119" s="85">
        <f t="shared" si="22"/>
        <v>20860.640139954972</v>
      </c>
    </row>
    <row r="120" spans="1:39" s="56" customFormat="1" x14ac:dyDescent="0.25">
      <c r="A120" s="80" t="s">
        <v>159</v>
      </c>
      <c r="B120" s="82"/>
      <c r="C120" s="79" t="s">
        <v>158</v>
      </c>
      <c r="D120" s="70">
        <f>SUM(D110:D119)</f>
        <v>26445.643861927343</v>
      </c>
      <c r="E120" s="70">
        <f t="shared" ref="E120:AL120" si="23">SUM(E110:E119)</f>
        <v>27933.145858122189</v>
      </c>
      <c r="F120" s="70">
        <f t="shared" si="23"/>
        <v>27971.555534080268</v>
      </c>
      <c r="G120" s="70">
        <f t="shared" si="23"/>
        <v>20965.863425240845</v>
      </c>
      <c r="H120" s="70">
        <f t="shared" si="23"/>
        <v>15145.051623229549</v>
      </c>
      <c r="I120" s="70">
        <f t="shared" si="23"/>
        <v>13709.926457886631</v>
      </c>
      <c r="J120" s="70">
        <f t="shared" si="23"/>
        <v>12201.473729351012</v>
      </c>
      <c r="K120" s="70">
        <f t="shared" si="23"/>
        <v>11088.757056141094</v>
      </c>
      <c r="L120" s="70">
        <f t="shared" si="23"/>
        <v>9080.9785401503941</v>
      </c>
      <c r="M120" s="70">
        <f t="shared" si="23"/>
        <v>7992.7043880047104</v>
      </c>
      <c r="N120" s="70">
        <f t="shared" si="23"/>
        <v>6094.335252015826</v>
      </c>
      <c r="O120" s="70">
        <f t="shared" si="23"/>
        <v>4158.7203696433435</v>
      </c>
      <c r="P120" s="70">
        <f t="shared" si="23"/>
        <v>3430.1004560142537</v>
      </c>
      <c r="Q120" s="70">
        <f t="shared" si="23"/>
        <v>2473.3503457856436</v>
      </c>
      <c r="R120" s="70">
        <f t="shared" si="23"/>
        <v>1777.3204602422009</v>
      </c>
      <c r="S120" s="70">
        <f t="shared" si="23"/>
        <v>2211.4661915259867</v>
      </c>
      <c r="T120" s="70">
        <f t="shared" si="23"/>
        <v>25.606450638721952</v>
      </c>
      <c r="U120" s="64">
        <f t="shared" si="23"/>
        <v>26091.667597846645</v>
      </c>
      <c r="V120" s="64">
        <f t="shared" si="23"/>
        <v>27795.928357340319</v>
      </c>
      <c r="W120" s="64">
        <f t="shared" si="23"/>
        <v>26995.075600174594</v>
      </c>
      <c r="X120" s="64">
        <f t="shared" si="23"/>
        <v>21064.155972646586</v>
      </c>
      <c r="Y120" s="64">
        <f t="shared" si="23"/>
        <v>16747.617226829621</v>
      </c>
      <c r="Z120" s="64">
        <f t="shared" si="23"/>
        <v>14895.861283282411</v>
      </c>
      <c r="AA120" s="64">
        <f t="shared" si="23"/>
        <v>13153.574421649933</v>
      </c>
      <c r="AB120" s="64">
        <f t="shared" si="23"/>
        <v>11498.862825549251</v>
      </c>
      <c r="AC120" s="64">
        <f t="shared" si="23"/>
        <v>9481.1747999418003</v>
      </c>
      <c r="AD120" s="64">
        <f t="shared" si="23"/>
        <v>8144.4996944565692</v>
      </c>
      <c r="AE120" s="64">
        <f t="shared" si="23"/>
        <v>6625.7602211552457</v>
      </c>
      <c r="AF120" s="64">
        <f t="shared" si="23"/>
        <v>4543.5430525243701</v>
      </c>
      <c r="AG120" s="64">
        <f t="shared" si="23"/>
        <v>3831.4178670158585</v>
      </c>
      <c r="AH120" s="64">
        <f t="shared" si="23"/>
        <v>2547.7488432998689</v>
      </c>
      <c r="AI120" s="64">
        <f t="shared" si="23"/>
        <v>1934.7219845773316</v>
      </c>
      <c r="AJ120" s="64">
        <f t="shared" si="23"/>
        <v>2581.1657209370001</v>
      </c>
      <c r="AK120" s="64">
        <f t="shared" si="23"/>
        <v>62.224530772588388</v>
      </c>
      <c r="AL120" s="57">
        <f t="shared" si="23"/>
        <v>390701.00000000006</v>
      </c>
      <c r="AM120" s="90"/>
    </row>
    <row r="121" spans="1:39" x14ac:dyDescent="0.25">
      <c r="A121" s="75" t="s">
        <v>155</v>
      </c>
      <c r="B121" s="76" t="s">
        <v>63</v>
      </c>
      <c r="C121" s="76">
        <v>1301</v>
      </c>
      <c r="D121" s="68">
        <f>'Pop-proportion inputs'!$C$18*'District Population'!$L119/100</f>
        <v>7544.6043237997856</v>
      </c>
      <c r="E121" s="68">
        <f>'Pop-proportion inputs'!$D$18*'District Population'!$L119/100</f>
        <v>8660.2798742843333</v>
      </c>
      <c r="F121" s="68">
        <f>'Pop-proportion inputs'!$E$18*'District Population'!$L119/100</f>
        <v>8844.1541192215282</v>
      </c>
      <c r="G121" s="68">
        <f>'Pop-proportion inputs'!$F$18*'District Population'!$L119/100</f>
        <v>7117.7371566578713</v>
      </c>
      <c r="H121" s="68">
        <f>'Pop-proportion inputs'!$G$18*'District Population'!$L119/100</f>
        <v>5501.5234719749578</v>
      </c>
      <c r="I121" s="68">
        <f>'Pop-proportion inputs'!$H$18*'District Population'!$L119/100</f>
        <v>4768.9066329135685</v>
      </c>
      <c r="J121" s="68">
        <f>'Pop-proportion inputs'!$I$18*'District Population'!$L119/100</f>
        <v>3912.5953306462848</v>
      </c>
      <c r="K121" s="68">
        <f>'Pop-proportion inputs'!$J$18*'District Population'!$L119/100</f>
        <v>3791.1746627199104</v>
      </c>
      <c r="L121" s="68">
        <f>'Pop-proportion inputs'!$K$18*'District Population'!$L119/100</f>
        <v>2772.8175501988239</v>
      </c>
      <c r="M121" s="68">
        <f>'Pop-proportion inputs'!$L$18*'District Population'!$L119/100</f>
        <v>2368.0819904442396</v>
      </c>
      <c r="N121" s="68">
        <f>'Pop-proportion inputs'!$M$18*'District Population'!$L119/100</f>
        <v>1815.3981511688783</v>
      </c>
      <c r="O121" s="68">
        <f>'Pop-proportion inputs'!$N$18*'District Population'!$L119/100</f>
        <v>1339.8717650452336</v>
      </c>
      <c r="P121" s="68">
        <f>'Pop-proportion inputs'!$O$18*'District Population'!$L119/100</f>
        <v>1068.9869540784009</v>
      </c>
      <c r="Q121" s="68">
        <f>'Pop-proportion inputs'!$P$18*'District Population'!$L119/100</f>
        <v>802.04338826273658</v>
      </c>
      <c r="R121" s="68">
        <f>'Pop-proportion inputs'!$Q$18*'District Population'!$L119/100</f>
        <v>590.5804272673638</v>
      </c>
      <c r="S121" s="68">
        <f>'Pop-proportion inputs'!$R$18*'District Population'!$L119/100</f>
        <v>766.57218190222238</v>
      </c>
      <c r="T121" s="68">
        <f>'Pop-proportion inputs'!$S$18*'District Population'!$L119/100</f>
        <v>0.15158635196800918</v>
      </c>
      <c r="U121" s="62">
        <f>'Pop-proportion inputs'!$T$18*'District Population'!$K119/100</f>
        <v>7697.2279810953632</v>
      </c>
      <c r="V121" s="62">
        <f>'Pop-proportion inputs'!$U$18*'District Population'!$K119/100</f>
        <v>8529.0327823314346</v>
      </c>
      <c r="W121" s="62">
        <f>'Pop-proportion inputs'!$V$18*'District Population'!$K119/100</f>
        <v>8559.5201574314451</v>
      </c>
      <c r="X121" s="62">
        <f>'Pop-proportion inputs'!$W$18*'District Population'!$K119/100</f>
        <v>7036.9715442279994</v>
      </c>
      <c r="Y121" s="62">
        <f>'Pop-proportion inputs'!$X$18*'District Population'!$K119/100</f>
        <v>5734.5084099803425</v>
      </c>
      <c r="Z121" s="62">
        <f>'Pop-proportion inputs'!$Y$18*'District Population'!$K119/100</f>
        <v>5060.7525881184465</v>
      </c>
      <c r="AA121" s="62">
        <f>'Pop-proportion inputs'!$Z$18*'District Population'!$K119/100</f>
        <v>4229.7061792977966</v>
      </c>
      <c r="AB121" s="62">
        <f>'Pop-proportion inputs'!$AA$18*'District Population'!$K119/100</f>
        <v>3831.7018396837461</v>
      </c>
      <c r="AC121" s="62">
        <f>'Pop-proportion inputs'!$AB$18*'District Population'!$K119/100</f>
        <v>2849.7353401938972</v>
      </c>
      <c r="AD121" s="62">
        <f>'Pop-proportion inputs'!$AC$18*'District Population'!$K119/100</f>
        <v>2505.8802190410565</v>
      </c>
      <c r="AE121" s="62">
        <f>'Pop-proportion inputs'!$AD$18*'District Population'!$K119/100</f>
        <v>2180.0748373752863</v>
      </c>
      <c r="AF121" s="62">
        <f>'Pop-proportion inputs'!$AE$18*'District Population'!$K119/100</f>
        <v>1519.5150435417534</v>
      </c>
      <c r="AG121" s="62">
        <f>'Pop-proportion inputs'!$AF$18*'District Population'!$K119/100</f>
        <v>1242.2467764630624</v>
      </c>
      <c r="AH121" s="62">
        <f>'Pop-proportion inputs'!$AG$18*'District Population'!$K119/100</f>
        <v>927.3622455793851</v>
      </c>
      <c r="AI121" s="62">
        <f>'Pop-proportion inputs'!$AH$18*'District Population'!$K119/100</f>
        <v>728.81511122161351</v>
      </c>
      <c r="AJ121" s="62">
        <f>'Pop-proportion inputs'!$AI$18*'District Population'!$K119/100</f>
        <v>932.21595703809294</v>
      </c>
      <c r="AK121" s="62">
        <f>'Pop-proportion inputs'!$AJ$18*'District Population'!$K119/100</f>
        <v>3.3369266278617062</v>
      </c>
      <c r="AL121" s="85">
        <f>SUM(D121:AK121)</f>
        <v>125234.08350618665</v>
      </c>
    </row>
    <row r="122" spans="1:39" x14ac:dyDescent="0.25">
      <c r="A122" s="75" t="s">
        <v>155</v>
      </c>
      <c r="B122" s="76" t="s">
        <v>64</v>
      </c>
      <c r="C122" s="76">
        <v>1302</v>
      </c>
      <c r="D122" s="68">
        <f>'Pop-proportion inputs'!$C$18*'District Population'!$L120/100</f>
        <v>5475.9853155722349</v>
      </c>
      <c r="E122" s="68">
        <f>'Pop-proportion inputs'!$D$18*'District Population'!$L120/100</f>
        <v>6285.7591180397694</v>
      </c>
      <c r="F122" s="68">
        <f>'Pop-proportion inputs'!$E$18*'District Population'!$L120/100</f>
        <v>6419.2177623866619</v>
      </c>
      <c r="G122" s="68">
        <f>'Pop-proportion inputs'!$F$18*'District Population'!$L120/100</f>
        <v>5166.1588172368301</v>
      </c>
      <c r="H122" s="68">
        <f>'Pop-proportion inputs'!$G$18*'District Population'!$L120/100</f>
        <v>3993.0870398035627</v>
      </c>
      <c r="I122" s="68">
        <f>'Pop-proportion inputs'!$H$18*'District Population'!$L120/100</f>
        <v>3461.342911090846</v>
      </c>
      <c r="J122" s="68">
        <f>'Pop-proportion inputs'!$I$18*'District Population'!$L120/100</f>
        <v>2839.8195129741202</v>
      </c>
      <c r="K122" s="68">
        <f>'Pop-proportion inputs'!$J$18*'District Population'!$L120/100</f>
        <v>2751.6905977870974</v>
      </c>
      <c r="L122" s="68">
        <f>'Pop-proportion inputs'!$K$18*'District Population'!$L120/100</f>
        <v>2012.5519558065405</v>
      </c>
      <c r="M122" s="68">
        <f>'Pop-proportion inputs'!$L$18*'District Population'!$L120/100</f>
        <v>1718.788905183128</v>
      </c>
      <c r="N122" s="68">
        <f>'Pop-proportion inputs'!$M$18*'District Population'!$L120/100</f>
        <v>1317.6428068411944</v>
      </c>
      <c r="O122" s="68">
        <f>'Pop-proportion inputs'!$N$18*'District Population'!$L120/100</f>
        <v>972.49872826230114</v>
      </c>
      <c r="P122" s="68">
        <f>'Pop-proportion inputs'!$O$18*'District Population'!$L120/100</f>
        <v>775.88652921209939</v>
      </c>
      <c r="Q122" s="68">
        <f>'Pop-proportion inputs'!$P$18*'District Population'!$L120/100</f>
        <v>582.13494413800595</v>
      </c>
      <c r="R122" s="68">
        <f>'Pop-proportion inputs'!$Q$18*'District Population'!$L120/100</f>
        <v>428.65200195835786</v>
      </c>
      <c r="S122" s="68">
        <f>'Pop-proportion inputs'!$R$18*'District Population'!$L120/100</f>
        <v>556.38941835303262</v>
      </c>
      <c r="T122" s="68">
        <f>'Pop-proportion inputs'!$S$18*'District Population'!$L120/100</f>
        <v>0.1100236144656976</v>
      </c>
      <c r="U122" s="62">
        <f>'Pop-proportion inputs'!$T$18*'District Population'!$K120/100</f>
        <v>5518.7462819691755</v>
      </c>
      <c r="V122" s="62">
        <f>'Pop-proportion inputs'!$U$18*'District Population'!$K120/100</f>
        <v>6115.1323660789558</v>
      </c>
      <c r="W122" s="62">
        <f>'Pop-proportion inputs'!$V$18*'District Population'!$K120/100</f>
        <v>6136.9911558138319</v>
      </c>
      <c r="X122" s="62">
        <f>'Pop-proportion inputs'!$W$18*'District Population'!$K120/100</f>
        <v>5045.3566714422132</v>
      </c>
      <c r="Y122" s="62">
        <f>'Pop-proportion inputs'!$X$18*'District Population'!$K120/100</f>
        <v>4111.5187239129145</v>
      </c>
      <c r="Z122" s="62">
        <f>'Pop-proportion inputs'!$Y$18*'District Population'!$K120/100</f>
        <v>3628.4503457919009</v>
      </c>
      <c r="AA122" s="62">
        <f>'Pop-proportion inputs'!$Z$18*'District Population'!$K120/100</f>
        <v>3032.6080126705515</v>
      </c>
      <c r="AB122" s="62">
        <f>'Pop-proportion inputs'!$AA$18*'District Population'!$K120/100</f>
        <v>2747.2474939426047</v>
      </c>
      <c r="AC122" s="62">
        <f>'Pop-proportion inputs'!$AB$18*'District Population'!$K120/100</f>
        <v>2043.1987141237294</v>
      </c>
      <c r="AD122" s="62">
        <f>'Pop-proportion inputs'!$AC$18*'District Population'!$K120/100</f>
        <v>1796.6620159696686</v>
      </c>
      <c r="AE122" s="62">
        <f>'Pop-proportion inputs'!$AD$18*'District Population'!$K120/100</f>
        <v>1563.0665913402363</v>
      </c>
      <c r="AF122" s="62">
        <f>'Pop-proportion inputs'!$AE$18*'District Population'!$K120/100</f>
        <v>1089.459480417901</v>
      </c>
      <c r="AG122" s="62">
        <f>'Pop-proportion inputs'!$AF$18*'District Population'!$K120/100</f>
        <v>890.6641190479744</v>
      </c>
      <c r="AH122" s="62">
        <f>'Pop-proportion inputs'!$AG$18*'District Population'!$K120/100</f>
        <v>664.89870865193109</v>
      </c>
      <c r="AI122" s="62">
        <f>'Pop-proportion inputs'!$AH$18*'District Population'!$K120/100</f>
        <v>522.5446998810155</v>
      </c>
      <c r="AJ122" s="62">
        <f>'Pop-proportion inputs'!$AI$18*'District Population'!$K120/100</f>
        <v>668.3787149778816</v>
      </c>
      <c r="AK122" s="62">
        <f>'Pop-proportion inputs'!$AJ$18*'District Population'!$K120/100</f>
        <v>2.3925043490910181</v>
      </c>
      <c r="AL122" s="85">
        <f t="shared" ref="AL122:AL135" si="24">SUM(D122:AK122)</f>
        <v>90335.032988641862</v>
      </c>
    </row>
    <row r="123" spans="1:39" x14ac:dyDescent="0.25">
      <c r="A123" s="75" t="s">
        <v>155</v>
      </c>
      <c r="B123" s="76" t="s">
        <v>65</v>
      </c>
      <c r="C123" s="76">
        <v>1303</v>
      </c>
      <c r="D123" s="68">
        <f>'Pop-proportion inputs'!$C$18*'District Population'!$L121/100</f>
        <v>2594.6945541124351</v>
      </c>
      <c r="E123" s="68">
        <f>'Pop-proportion inputs'!$D$18*'District Population'!$L121/100</f>
        <v>2978.3909218419867</v>
      </c>
      <c r="F123" s="68">
        <f>'Pop-proportion inputs'!$E$18*'District Population'!$L121/100</f>
        <v>3041.6278367952405</v>
      </c>
      <c r="G123" s="68">
        <f>'Pop-proportion inputs'!$F$18*'District Population'!$L121/100</f>
        <v>2447.8889873289536</v>
      </c>
      <c r="H123" s="68">
        <f>'Pop-proportion inputs'!$G$18*'District Population'!$L121/100</f>
        <v>1892.0505807076929</v>
      </c>
      <c r="I123" s="68">
        <f>'Pop-proportion inputs'!$H$18*'District Population'!$L121/100</f>
        <v>1640.093441409198</v>
      </c>
      <c r="J123" s="68">
        <f>'Pop-proportion inputs'!$I$18*'District Population'!$L121/100</f>
        <v>1345.5960526450353</v>
      </c>
      <c r="K123" s="68">
        <f>'Pop-proportion inputs'!$J$18*'District Population'!$L121/100</f>
        <v>1303.8377930592512</v>
      </c>
      <c r="L123" s="68">
        <f>'Pop-proportion inputs'!$K$18*'District Population'!$L121/100</f>
        <v>953.61059218871742</v>
      </c>
      <c r="M123" s="68">
        <f>'Pop-proportion inputs'!$L$18*'District Population'!$L121/100</f>
        <v>814.41639356943722</v>
      </c>
      <c r="N123" s="68">
        <f>'Pop-proportion inputs'!$M$18*'District Population'!$L121/100</f>
        <v>624.34072009906413</v>
      </c>
      <c r="O123" s="68">
        <f>'Pop-proportion inputs'!$N$18*'District Population'!$L121/100</f>
        <v>460.80056988607453</v>
      </c>
      <c r="P123" s="68">
        <f>'Pop-proportion inputs'!$O$18*'District Population'!$L121/100</f>
        <v>367.63950886260858</v>
      </c>
      <c r="Q123" s="68">
        <f>'Pop-proportion inputs'!$P$18*'District Population'!$L121/100</f>
        <v>275.83389696427423</v>
      </c>
      <c r="R123" s="68">
        <f>'Pop-proportion inputs'!$Q$18*'District Population'!$L121/100</f>
        <v>203.10883813509969</v>
      </c>
      <c r="S123" s="68">
        <f>'Pop-proportion inputs'!$R$18*'District Population'!$L121/100</f>
        <v>263.63485483809006</v>
      </c>
      <c r="T123" s="68">
        <f>'Pop-proportion inputs'!$S$18*'District Population'!$L121/100</f>
        <v>5.213265865890649E-2</v>
      </c>
      <c r="U123" s="62">
        <f>'Pop-proportion inputs'!$T$18*'District Population'!$K121/100</f>
        <v>2694.9118946490216</v>
      </c>
      <c r="V123" s="62">
        <f>'Pop-proportion inputs'!$U$18*'District Population'!$K121/100</f>
        <v>2986.1388997972126</v>
      </c>
      <c r="W123" s="62">
        <f>'Pop-proportion inputs'!$V$18*'District Population'!$K121/100</f>
        <v>2996.8129749311997</v>
      </c>
      <c r="X123" s="62">
        <f>'Pop-proportion inputs'!$W$18*'District Population'!$K121/100</f>
        <v>2463.74647644879</v>
      </c>
      <c r="Y123" s="62">
        <f>'Pop-proportion inputs'!$X$18*'District Population'!$K121/100</f>
        <v>2007.7351173664565</v>
      </c>
      <c r="Z123" s="62">
        <f>'Pop-proportion inputs'!$Y$18*'District Population'!$K121/100</f>
        <v>1771.8433673904788</v>
      </c>
      <c r="AA123" s="62">
        <f>'Pop-proportion inputs'!$Z$18*'District Population'!$K121/100</f>
        <v>1480.881886499352</v>
      </c>
      <c r="AB123" s="62">
        <f>'Pop-proportion inputs'!$AA$18*'District Population'!$K121/100</f>
        <v>1341.5347563919756</v>
      </c>
      <c r="AC123" s="62">
        <f>'Pop-proportion inputs'!$AB$18*'District Population'!$K121/100</f>
        <v>997.73394834504154</v>
      </c>
      <c r="AD123" s="62">
        <f>'Pop-proportion inputs'!$AC$18*'District Population'!$K121/100</f>
        <v>877.34525019206046</v>
      </c>
      <c r="AE123" s="62">
        <f>'Pop-proportion inputs'!$AD$18*'District Population'!$K121/100</f>
        <v>763.27602935721109</v>
      </c>
      <c r="AF123" s="62">
        <f>'Pop-proportion inputs'!$AE$18*'District Population'!$K121/100</f>
        <v>532.00440145415303</v>
      </c>
      <c r="AG123" s="62">
        <f>'Pop-proportion inputs'!$AF$18*'District Population'!$K121/100</f>
        <v>434.92873307142276</v>
      </c>
      <c r="AH123" s="62">
        <f>'Pop-proportion inputs'!$AG$18*'District Population'!$K121/100</f>
        <v>324.68306153830019</v>
      </c>
      <c r="AI123" s="62">
        <f>'Pop-proportion inputs'!$AH$18*'District Population'!$K121/100</f>
        <v>255.16881103885058</v>
      </c>
      <c r="AJ123" s="62">
        <f>'Pop-proportion inputs'!$AI$18*'District Population'!$K121/100</f>
        <v>326.3824167835121</v>
      </c>
      <c r="AK123" s="62">
        <f>'Pop-proportion inputs'!$AJ$18*'District Population'!$K121/100</f>
        <v>1.1683067310831869</v>
      </c>
      <c r="AL123" s="85">
        <f t="shared" si="24"/>
        <v>43463.914007087951</v>
      </c>
    </row>
    <row r="124" spans="1:39" x14ac:dyDescent="0.25">
      <c r="A124" s="75" t="s">
        <v>155</v>
      </c>
      <c r="B124" s="76" t="s">
        <v>66</v>
      </c>
      <c r="C124" s="76">
        <v>1304</v>
      </c>
      <c r="D124" s="68">
        <f>'Pop-proportion inputs'!$C$18*'District Population'!$L122/100</f>
        <v>3682.6544661776888</v>
      </c>
      <c r="E124" s="68">
        <f>'Pop-proportion inputs'!$D$18*'District Population'!$L122/100</f>
        <v>4227.2353842036036</v>
      </c>
      <c r="F124" s="68">
        <f>'Pop-proportion inputs'!$E$18*'District Population'!$L122/100</f>
        <v>4316.9876469162982</v>
      </c>
      <c r="G124" s="68">
        <f>'Pop-proportion inputs'!$F$18*'District Population'!$L122/100</f>
        <v>3474.2930714547301</v>
      </c>
      <c r="H124" s="68">
        <f>'Pop-proportion inputs'!$G$18*'District Population'!$L122/100</f>
        <v>2685.3906600427331</v>
      </c>
      <c r="I124" s="68">
        <f>'Pop-proportion inputs'!$H$18*'District Population'!$L122/100</f>
        <v>2327.7874566705532</v>
      </c>
      <c r="J124" s="68">
        <f>'Pop-proportion inputs'!$I$18*'District Population'!$L122/100</f>
        <v>1909.806803691152</v>
      </c>
      <c r="K124" s="68">
        <f>'Pop-proportion inputs'!$J$18*'District Population'!$L122/100</f>
        <v>1850.5392336722994</v>
      </c>
      <c r="L124" s="68">
        <f>'Pop-proportion inputs'!$K$18*'District Population'!$L122/100</f>
        <v>1353.4611620285366</v>
      </c>
      <c r="M124" s="68">
        <f>'Pop-proportion inputs'!$L$18*'District Population'!$L122/100</f>
        <v>1155.9025952990266</v>
      </c>
      <c r="N124" s="68">
        <f>'Pop-proportion inputs'!$M$18*'District Population'!$L122/100</f>
        <v>886.1278633530369</v>
      </c>
      <c r="O124" s="68">
        <f>'Pop-proportion inputs'!$N$18*'District Population'!$L122/100</f>
        <v>654.01504543900262</v>
      </c>
      <c r="P124" s="68">
        <f>'Pop-proportion inputs'!$O$18*'District Population'!$L122/100</f>
        <v>521.79139047809088</v>
      </c>
      <c r="Q124" s="68">
        <f>'Pop-proportion inputs'!$P$18*'District Population'!$L122/100</f>
        <v>391.49152680368388</v>
      </c>
      <c r="R124" s="68">
        <f>'Pop-proportion inputs'!$Q$18*'District Population'!$L122/100</f>
        <v>288.2727250854569</v>
      </c>
      <c r="S124" s="68">
        <f>'Pop-proportion inputs'!$R$18*'District Population'!$L122/100</f>
        <v>374.17740522514259</v>
      </c>
      <c r="T124" s="68">
        <f>'Pop-proportion inputs'!$S$18*'District Population'!$L122/100</f>
        <v>7.399197255786881E-2</v>
      </c>
      <c r="U124" s="62">
        <f>'Pop-proportion inputs'!$T$18*'District Population'!$K122/100</f>
        <v>3613.654289789622</v>
      </c>
      <c r="V124" s="62">
        <f>'Pop-proportion inputs'!$U$18*'District Population'!$K122/100</f>
        <v>4004.165652534341</v>
      </c>
      <c r="W124" s="62">
        <f>'Pop-proportion inputs'!$V$18*'District Population'!$K122/100</f>
        <v>4018.4787057640438</v>
      </c>
      <c r="X124" s="62">
        <f>'Pop-proportion inputs'!$W$18*'District Population'!$K122/100</f>
        <v>3303.6805549194974</v>
      </c>
      <c r="Y124" s="62">
        <f>'Pop-proportion inputs'!$X$18*'District Population'!$K122/100</f>
        <v>2692.2069823649917</v>
      </c>
      <c r="Z124" s="62">
        <f>'Pop-proportion inputs'!$Y$18*'District Population'!$K122/100</f>
        <v>2375.8956269105711</v>
      </c>
      <c r="AA124" s="62">
        <f>'Pop-proportion inputs'!$Z$18*'District Population'!$K122/100</f>
        <v>1985.7403102660928</v>
      </c>
      <c r="AB124" s="62">
        <f>'Pop-proportion inputs'!$AA$18*'District Population'!$K122/100</f>
        <v>1798.8873168594289</v>
      </c>
      <c r="AC124" s="62">
        <f>'Pop-proportion inputs'!$AB$18*'District Population'!$K122/100</f>
        <v>1337.8788262669207</v>
      </c>
      <c r="AD124" s="62">
        <f>'Pop-proportion inputs'!$AC$18*'District Population'!$K122/100</f>
        <v>1176.4475244174896</v>
      </c>
      <c r="AE124" s="62">
        <f>'Pop-proportion inputs'!$AD$18*'District Population'!$K122/100</f>
        <v>1023.4901197538029</v>
      </c>
      <c r="AF124" s="62">
        <f>'Pop-proportion inputs'!$AE$18*'District Population'!$K122/100</f>
        <v>713.37396644358159</v>
      </c>
      <c r="AG124" s="62">
        <f>'Pop-proportion inputs'!$AF$18*'District Population'!$K122/100</f>
        <v>583.20351219534166</v>
      </c>
      <c r="AH124" s="62">
        <f>'Pop-proportion inputs'!$AG$18*'District Population'!$K122/100</f>
        <v>435.37317137513054</v>
      </c>
      <c r="AI124" s="62">
        <f>'Pop-proportion inputs'!$AH$18*'District Population'!$K122/100</f>
        <v>342.1603023319434</v>
      </c>
      <c r="AJ124" s="62">
        <f>'Pop-proportion inputs'!$AI$18*'District Population'!$K122/100</f>
        <v>437.6518664166752</v>
      </c>
      <c r="AK124" s="62">
        <f>'Pop-proportion inputs'!$AJ$18*'District Population'!$K122/100</f>
        <v>1.5666028410619679</v>
      </c>
      <c r="AL124" s="85">
        <f t="shared" si="24"/>
        <v>59943.86375996413</v>
      </c>
    </row>
    <row r="125" spans="1:39" x14ac:dyDescent="0.25">
      <c r="A125" s="75" t="s">
        <v>155</v>
      </c>
      <c r="B125" s="76" t="s">
        <v>67</v>
      </c>
      <c r="C125" s="76">
        <v>1305</v>
      </c>
      <c r="D125" s="68">
        <f>'Pop-proportion inputs'!$C$18*'District Population'!$L123/100</f>
        <v>3100.9181926054375</v>
      </c>
      <c r="E125" s="68">
        <f>'Pop-proportion inputs'!$D$18*'District Population'!$L123/100</f>
        <v>3559.4735340206394</v>
      </c>
      <c r="F125" s="68">
        <f>'Pop-proportion inputs'!$E$18*'District Population'!$L123/100</f>
        <v>3635.0479401533353</v>
      </c>
      <c r="G125" s="68">
        <f>'Pop-proportion inputs'!$F$18*'District Population'!$L123/100</f>
        <v>2925.4709315422292</v>
      </c>
      <c r="H125" s="68">
        <f>'Pop-proportion inputs'!$G$18*'District Population'!$L123/100</f>
        <v>2261.1887236388488</v>
      </c>
      <c r="I125" s="68">
        <f>'Pop-proportion inputs'!$H$18*'District Population'!$L123/100</f>
        <v>1960.0748696905239</v>
      </c>
      <c r="J125" s="68">
        <f>'Pop-proportion inputs'!$I$18*'District Population'!$L123/100</f>
        <v>1608.121184411383</v>
      </c>
      <c r="K125" s="68">
        <f>'Pop-proportion inputs'!$J$18*'District Population'!$L123/100</f>
        <v>1558.2159088035601</v>
      </c>
      <c r="L125" s="68">
        <f>'Pop-proportion inputs'!$K$18*'District Population'!$L123/100</f>
        <v>1139.6595523324559</v>
      </c>
      <c r="M125" s="68">
        <f>'Pop-proportion inputs'!$L$18*'District Population'!$L123/100</f>
        <v>973.30863363971275</v>
      </c>
      <c r="N125" s="68">
        <f>'Pop-proportion inputs'!$M$18*'District Population'!$L123/100</f>
        <v>746.14928923756247</v>
      </c>
      <c r="O125" s="68">
        <f>'Pop-proportion inputs'!$N$18*'District Population'!$L123/100</f>
        <v>550.70253570230579</v>
      </c>
      <c r="P125" s="68">
        <f>'Pop-proportion inputs'!$O$18*'District Population'!$L123/100</f>
        <v>439.36579723641364</v>
      </c>
      <c r="Q125" s="68">
        <f>'Pop-proportion inputs'!$P$18*'District Population'!$L123/100</f>
        <v>329.64895535704267</v>
      </c>
      <c r="R125" s="68">
        <f>'Pop-proportion inputs'!$Q$18*'District Population'!$L123/100</f>
        <v>242.73527311869933</v>
      </c>
      <c r="S125" s="68">
        <f>'Pop-proportion inputs'!$R$18*'District Population'!$L123/100</f>
        <v>315.06988607835274</v>
      </c>
      <c r="T125" s="68">
        <f>'Pop-proportion inputs'!$S$18*'District Population'!$L123/100</f>
        <v>6.2303714866195917E-2</v>
      </c>
      <c r="U125" s="62">
        <f>'Pop-proportion inputs'!$T$18*'District Population'!$K123/100</f>
        <v>3111.6584786136982</v>
      </c>
      <c r="V125" s="62">
        <f>'Pop-proportion inputs'!$U$18*'District Population'!$K123/100</f>
        <v>3447.9214123184993</v>
      </c>
      <c r="W125" s="62">
        <f>'Pop-proportion inputs'!$V$18*'District Population'!$K123/100</f>
        <v>3460.2461478536306</v>
      </c>
      <c r="X125" s="62">
        <f>'Pop-proportion inputs'!$W$18*'District Population'!$K123/100</f>
        <v>2844.7451762035967</v>
      </c>
      <c r="Y125" s="62">
        <f>'Pop-proportion inputs'!$X$18*'District Population'!$K123/100</f>
        <v>2318.2153053569295</v>
      </c>
      <c r="Z125" s="62">
        <f>'Pop-proportion inputs'!$Y$18*'District Population'!$K123/100</f>
        <v>2045.8447817397296</v>
      </c>
      <c r="AA125" s="62">
        <f>'Pop-proportion inputs'!$Z$18*'District Population'!$K123/100</f>
        <v>1709.8884334960019</v>
      </c>
      <c r="AB125" s="62">
        <f>'Pop-proportion inputs'!$AA$18*'District Population'!$K123/100</f>
        <v>1548.9923835249228</v>
      </c>
      <c r="AC125" s="62">
        <f>'Pop-proportion inputs'!$AB$18*'District Population'!$K123/100</f>
        <v>1152.0255285276799</v>
      </c>
      <c r="AD125" s="62">
        <f>'Pop-proportion inputs'!$AC$18*'District Population'!$K123/100</f>
        <v>1013.0196804772088</v>
      </c>
      <c r="AE125" s="62">
        <f>'Pop-proportion inputs'!$AD$18*'District Population'!$K123/100</f>
        <v>881.31056640027373</v>
      </c>
      <c r="AF125" s="62">
        <f>'Pop-proportion inputs'!$AE$18*'District Population'!$K123/100</f>
        <v>614.27462980574285</v>
      </c>
      <c r="AG125" s="62">
        <f>'Pop-proportion inputs'!$AF$18*'District Population'!$K123/100</f>
        <v>502.18698523747594</v>
      </c>
      <c r="AH125" s="62">
        <f>'Pop-proportion inputs'!$AG$18*'District Population'!$K123/100</f>
        <v>374.89270179999119</v>
      </c>
      <c r="AI125" s="62">
        <f>'Pop-proportion inputs'!$AH$18*'District Population'!$K123/100</f>
        <v>294.62862809109544</v>
      </c>
      <c r="AJ125" s="62">
        <f>'Pop-proportion inputs'!$AI$18*'District Population'!$K123/100</f>
        <v>376.85484875085803</v>
      </c>
      <c r="AK125" s="62">
        <f>'Pop-proportion inputs'!$AJ$18*'District Population'!$K123/100</f>
        <v>1.3489760287209365</v>
      </c>
      <c r="AL125" s="85">
        <f t="shared" si="24"/>
        <v>51043.268175509409</v>
      </c>
    </row>
    <row r="126" spans="1:39" x14ac:dyDescent="0.25">
      <c r="A126" s="75" t="s">
        <v>155</v>
      </c>
      <c r="B126" s="76" t="s">
        <v>68</v>
      </c>
      <c r="C126" s="76">
        <v>1306</v>
      </c>
      <c r="D126" s="68">
        <f>'Pop-proportion inputs'!$C$18*'District Population'!$L124/100</f>
        <v>1577.2214777867121</v>
      </c>
      <c r="E126" s="68">
        <f>'Pop-proportion inputs'!$D$18*'District Population'!$L124/100</f>
        <v>1810.4566966191687</v>
      </c>
      <c r="F126" s="68">
        <f>'Pop-proportion inputs'!$E$18*'District Population'!$L124/100</f>
        <v>1848.8961423316377</v>
      </c>
      <c r="G126" s="68">
        <f>'Pop-proportion inputs'!$F$18*'District Population'!$L124/100</f>
        <v>1487.9836549290765</v>
      </c>
      <c r="H126" s="68">
        <f>'Pop-proportion inputs'!$G$18*'District Population'!$L124/100</f>
        <v>1150.1094832997758</v>
      </c>
      <c r="I126" s="68">
        <f>'Pop-proportion inputs'!$H$18*'District Population'!$L124/100</f>
        <v>996.95380223764766</v>
      </c>
      <c r="J126" s="68">
        <f>'Pop-proportion inputs'!$I$18*'District Population'!$L124/100</f>
        <v>817.93943387018192</v>
      </c>
      <c r="K126" s="68">
        <f>'Pop-proportion inputs'!$J$18*'District Population'!$L124/100</f>
        <v>792.55609008148667</v>
      </c>
      <c r="L126" s="68">
        <f>'Pop-proportion inputs'!$K$18*'District Population'!$L124/100</f>
        <v>579.66557376131755</v>
      </c>
      <c r="M126" s="68">
        <f>'Pop-proportion inputs'!$L$18*'District Population'!$L124/100</f>
        <v>495.05442779899977</v>
      </c>
      <c r="N126" s="68">
        <f>'Pop-proportion inputs'!$M$18*'District Population'!$L124/100</f>
        <v>379.51426368716051</v>
      </c>
      <c r="O126" s="68">
        <f>'Pop-proportion inputs'!$N$18*'District Population'!$L124/100</f>
        <v>280.10408957338109</v>
      </c>
      <c r="P126" s="68">
        <f>'Pop-proportion inputs'!$O$18*'District Population'!$L124/100</f>
        <v>223.47483195740278</v>
      </c>
      <c r="Q126" s="68">
        <f>'Pop-proportion inputs'!$P$18*'District Population'!$L124/100</f>
        <v>167.66950310360437</v>
      </c>
      <c r="R126" s="68">
        <f>'Pop-proportion inputs'!$Q$18*'District Population'!$L124/100</f>
        <v>123.46255605587652</v>
      </c>
      <c r="S126" s="68">
        <f>'Pop-proportion inputs'!$R$18*'District Population'!$L124/100</f>
        <v>160.25414424398551</v>
      </c>
      <c r="T126" s="68">
        <f>'Pop-proportion inputs'!$S$18*'District Population'!$L124/100</f>
        <v>3.1689567776149001E-2</v>
      </c>
      <c r="U126" s="62">
        <f>'Pop-proportion inputs'!$T$18*'District Population'!$K124/100</f>
        <v>1534.4860898024415</v>
      </c>
      <c r="V126" s="62">
        <f>'Pop-proportion inputs'!$U$18*'District Population'!$K124/100</f>
        <v>1700.3110985020019</v>
      </c>
      <c r="W126" s="62">
        <f>'Pop-proportion inputs'!$V$18*'District Population'!$K124/100</f>
        <v>1706.3889297836597</v>
      </c>
      <c r="X126" s="62">
        <f>'Pop-proportion inputs'!$W$18*'District Population'!$K124/100</f>
        <v>1402.8602212996725</v>
      </c>
      <c r="Y126" s="62">
        <f>'Pop-proportion inputs'!$X$18*'District Population'!$K124/100</f>
        <v>1143.206802316608</v>
      </c>
      <c r="Z126" s="62">
        <f>'Pop-proportion inputs'!$Y$18*'District Population'!$K124/100</f>
        <v>1008.8897547886273</v>
      </c>
      <c r="AA126" s="62">
        <f>'Pop-proportion inputs'!$Z$18*'District Population'!$K124/100</f>
        <v>843.21593592194392</v>
      </c>
      <c r="AB126" s="62">
        <f>'Pop-proportion inputs'!$AA$18*'District Population'!$K124/100</f>
        <v>763.87151162806242</v>
      </c>
      <c r="AC126" s="62">
        <f>'Pop-proportion inputs'!$AB$18*'District Population'!$K124/100</f>
        <v>568.11091601884402</v>
      </c>
      <c r="AD126" s="62">
        <f>'Pop-proportion inputs'!$AC$18*'District Population'!$K124/100</f>
        <v>499.56144579238457</v>
      </c>
      <c r="AE126" s="62">
        <f>'Pop-proportion inputs'!$AD$18*'District Population'!$K124/100</f>
        <v>434.61029358839914</v>
      </c>
      <c r="AF126" s="62">
        <f>'Pop-proportion inputs'!$AE$18*'District Population'!$K124/100</f>
        <v>302.92394915247917</v>
      </c>
      <c r="AG126" s="62">
        <f>'Pop-proportion inputs'!$AF$18*'District Population'!$K124/100</f>
        <v>247.64894625262571</v>
      </c>
      <c r="AH126" s="62">
        <f>'Pop-proportion inputs'!$AG$18*'District Population'!$K124/100</f>
        <v>184.87492764207002</v>
      </c>
      <c r="AI126" s="62">
        <f>'Pop-proportion inputs'!$AH$18*'District Population'!$K124/100</f>
        <v>145.29342939485548</v>
      </c>
      <c r="AJ126" s="62">
        <f>'Pop-proportion inputs'!$AI$18*'District Population'!$K124/100</f>
        <v>185.84254257248321</v>
      </c>
      <c r="AK126" s="62">
        <f>'Pop-proportion inputs'!$AJ$18*'District Population'!$K124/100</f>
        <v>0.66523526465906779</v>
      </c>
      <c r="AL126" s="85">
        <f t="shared" si="24"/>
        <v>25564.109890627009</v>
      </c>
    </row>
    <row r="127" spans="1:39" x14ac:dyDescent="0.25">
      <c r="A127" s="75" t="s">
        <v>155</v>
      </c>
      <c r="B127" s="76" t="s">
        <v>69</v>
      </c>
      <c r="C127" s="76">
        <v>1307</v>
      </c>
      <c r="D127" s="68">
        <f>'Pop-proportion inputs'!$C$18*'District Population'!$L125/100</f>
        <v>2254.9505187475602</v>
      </c>
      <c r="E127" s="68">
        <f>'Pop-proportion inputs'!$D$18*'District Population'!$L125/100</f>
        <v>2588.4064633334042</v>
      </c>
      <c r="F127" s="68">
        <f>'Pop-proportion inputs'!$E$18*'District Population'!$L125/100</f>
        <v>2643.3632650701747</v>
      </c>
      <c r="G127" s="68">
        <f>'Pop-proportion inputs'!$F$18*'District Population'!$L125/100</f>
        <v>2127.3673747321068</v>
      </c>
      <c r="H127" s="68">
        <f>'Pop-proportion inputs'!$G$18*'District Population'!$L125/100</f>
        <v>1644.3093202247335</v>
      </c>
      <c r="I127" s="68">
        <f>'Pop-proportion inputs'!$H$18*'District Population'!$L125/100</f>
        <v>1425.3429370476431</v>
      </c>
      <c r="J127" s="68">
        <f>'Pop-proportion inputs'!$I$18*'District Population'!$L125/100</f>
        <v>1169.4064382751658</v>
      </c>
      <c r="K127" s="68">
        <f>'Pop-proportion inputs'!$J$18*'District Population'!$L125/100</f>
        <v>1133.1159203929292</v>
      </c>
      <c r="L127" s="68">
        <f>'Pop-proportion inputs'!$K$18*'District Population'!$L125/100</f>
        <v>828.7467579299265</v>
      </c>
      <c r="M127" s="68">
        <f>'Pop-proportion inputs'!$L$18*'District Population'!$L125/100</f>
        <v>707.77836498913803</v>
      </c>
      <c r="N127" s="68">
        <f>'Pop-proportion inputs'!$M$18*'District Population'!$L125/100</f>
        <v>542.59081417935715</v>
      </c>
      <c r="O127" s="68">
        <f>'Pop-proportion inputs'!$N$18*'District Population'!$L125/100</f>
        <v>400.46427910248315</v>
      </c>
      <c r="P127" s="68">
        <f>'Pop-proportion inputs'!$O$18*'District Population'!$L125/100</f>
        <v>319.50153820915386</v>
      </c>
      <c r="Q127" s="68">
        <f>'Pop-proportion inputs'!$P$18*'District Population'!$L125/100</f>
        <v>239.71676668528539</v>
      </c>
      <c r="R127" s="68">
        <f>'Pop-proportion inputs'!$Q$18*'District Population'!$L125/100</f>
        <v>176.51417936228918</v>
      </c>
      <c r="S127" s="68">
        <f>'Pop-proportion inputs'!$R$18*'District Population'!$L125/100</f>
        <v>229.11504236013764</v>
      </c>
      <c r="T127" s="68">
        <f>'Pop-proportion inputs'!$S$18*'District Population'!$L125/100</f>
        <v>4.5306514210033157E-2</v>
      </c>
      <c r="U127" s="62">
        <f>'Pop-proportion inputs'!$T$18*'District Population'!$K125/100</f>
        <v>2194.3965331497043</v>
      </c>
      <c r="V127" s="62">
        <f>'Pop-proportion inputs'!$U$18*'District Population'!$K125/100</f>
        <v>2431.5350947945894</v>
      </c>
      <c r="W127" s="62">
        <f>'Pop-proportion inputs'!$V$18*'District Population'!$K125/100</f>
        <v>2440.2267160364968</v>
      </c>
      <c r="X127" s="62">
        <f>'Pop-proportion inputs'!$W$18*'District Population'!$K125/100</f>
        <v>2006.1645567018227</v>
      </c>
      <c r="Y127" s="62">
        <f>'Pop-proportion inputs'!$X$18*'District Population'!$K125/100</f>
        <v>1634.8463895164418</v>
      </c>
      <c r="Z127" s="62">
        <f>'Pop-proportion inputs'!$Y$18*'District Population'!$K125/100</f>
        <v>1442.765884259954</v>
      </c>
      <c r="AA127" s="62">
        <f>'Pop-proportion inputs'!$Z$18*'District Population'!$K125/100</f>
        <v>1205.8435320986987</v>
      </c>
      <c r="AB127" s="62">
        <f>'Pop-proportion inputs'!$AA$18*'District Population'!$K125/100</f>
        <v>1092.3767950899135</v>
      </c>
      <c r="AC127" s="62">
        <f>'Pop-proportion inputs'!$AB$18*'District Population'!$K125/100</f>
        <v>812.42875568637862</v>
      </c>
      <c r="AD127" s="62">
        <f>'Pop-proportion inputs'!$AC$18*'District Population'!$K125/100</f>
        <v>714.39937580874278</v>
      </c>
      <c r="AE127" s="62">
        <f>'Pop-proportion inputs'!$AD$18*'District Population'!$K125/100</f>
        <v>621.51578164149021</v>
      </c>
      <c r="AF127" s="62">
        <f>'Pop-proportion inputs'!$AE$18*'District Population'!$K125/100</f>
        <v>433.19732140015651</v>
      </c>
      <c r="AG127" s="62">
        <f>'Pop-proportion inputs'!$AF$18*'District Population'!$K125/100</f>
        <v>354.15113418519485</v>
      </c>
      <c r="AH127" s="62">
        <f>'Pop-proportion inputs'!$AG$18*'District Population'!$K125/100</f>
        <v>264.38095658220772</v>
      </c>
      <c r="AI127" s="62">
        <f>'Pop-proportion inputs'!$AH$18*'District Population'!$K125/100</f>
        <v>207.77731376799278</v>
      </c>
      <c r="AJ127" s="62">
        <f>'Pop-proportion inputs'!$AI$18*'District Population'!$K125/100</f>
        <v>265.76469727743677</v>
      </c>
      <c r="AK127" s="62">
        <f>'Pop-proportion inputs'!$AJ$18*'District Population'!$K125/100</f>
        <v>0.95132172796999825</v>
      </c>
      <c r="AL127" s="85">
        <f t="shared" si="24"/>
        <v>36553.457446880886</v>
      </c>
    </row>
    <row r="128" spans="1:39" x14ac:dyDescent="0.25">
      <c r="A128" s="75" t="s">
        <v>155</v>
      </c>
      <c r="B128" s="76" t="s">
        <v>70</v>
      </c>
      <c r="C128" s="76">
        <v>1308</v>
      </c>
      <c r="D128" s="68">
        <f>'Pop-proportion inputs'!$C$18*'District Population'!$L126/100</f>
        <v>5736.3217213695807</v>
      </c>
      <c r="E128" s="68">
        <f>'Pop-proportion inputs'!$D$18*'District Population'!$L126/100</f>
        <v>6584.5933628732701</v>
      </c>
      <c r="F128" s="68">
        <f>'Pop-proportion inputs'!$E$18*'District Population'!$L126/100</f>
        <v>6724.3968277026142</v>
      </c>
      <c r="G128" s="68">
        <f>'Pop-proportion inputs'!$F$18*'District Population'!$L126/100</f>
        <v>5411.7656150551247</v>
      </c>
      <c r="H128" s="68">
        <f>'Pop-proportion inputs'!$G$18*'District Population'!$L126/100</f>
        <v>4182.92427786595</v>
      </c>
      <c r="I128" s="68">
        <f>'Pop-proportion inputs'!$H$18*'District Population'!$L126/100</f>
        <v>3625.9002502318017</v>
      </c>
      <c r="J128" s="68">
        <f>'Pop-proportion inputs'!$I$18*'District Population'!$L126/100</f>
        <v>2974.828714517897</v>
      </c>
      <c r="K128" s="68">
        <f>'Pop-proportion inputs'!$J$18*'District Population'!$L126/100</f>
        <v>2882.5100209249003</v>
      </c>
      <c r="L128" s="68">
        <f>'Pop-proportion inputs'!$K$18*'District Population'!$L126/100</f>
        <v>2108.2316394545492</v>
      </c>
      <c r="M128" s="68">
        <f>'Pop-proportion inputs'!$L$18*'District Population'!$L126/100</f>
        <v>1800.5026608112271</v>
      </c>
      <c r="N128" s="68">
        <f>'Pop-proportion inputs'!$M$18*'District Population'!$L126/100</f>
        <v>1380.2854862293725</v>
      </c>
      <c r="O128" s="68">
        <f>'Pop-proportion inputs'!$N$18*'District Population'!$L126/100</f>
        <v>1018.7327498982485</v>
      </c>
      <c r="P128" s="68">
        <f>'Pop-proportion inputs'!$O$18*'District Population'!$L126/100</f>
        <v>812.77331737554562</v>
      </c>
      <c r="Q128" s="68">
        <f>'Pop-proportion inputs'!$P$18*'District Population'!$L126/100</f>
        <v>609.81049662989392</v>
      </c>
      <c r="R128" s="68">
        <f>'Pop-proportion inputs'!$Q$18*'District Population'!$L126/100</f>
        <v>449.03074936119197</v>
      </c>
      <c r="S128" s="68">
        <f>'Pop-proportion inputs'!$R$18*'District Population'!$L126/100</f>
        <v>582.84099063643419</v>
      </c>
      <c r="T128" s="68">
        <f>'Pop-proportion inputs'!$S$18*'District Population'!$L126/100</f>
        <v>0.11525429911734905</v>
      </c>
      <c r="U128" s="62">
        <f>'Pop-proportion inputs'!$T$18*'District Population'!$K126/100</f>
        <v>5779.9222790838066</v>
      </c>
      <c r="V128" s="62">
        <f>'Pop-proportion inputs'!$U$18*'District Population'!$K126/100</f>
        <v>6404.5324782777598</v>
      </c>
      <c r="W128" s="62">
        <f>'Pop-proportion inputs'!$V$18*'District Population'!$K126/100</f>
        <v>6427.4257405020462</v>
      </c>
      <c r="X128" s="62">
        <f>'Pop-proportion inputs'!$W$18*'District Population'!$K126/100</f>
        <v>5284.1293912115825</v>
      </c>
      <c r="Y128" s="62">
        <f>'Pop-proportion inputs'!$X$18*'District Population'!$K126/100</f>
        <v>4306.0973378785247</v>
      </c>
      <c r="Z128" s="62">
        <f>'Pop-proportion inputs'!$Y$18*'District Population'!$K126/100</f>
        <v>3800.1676324045011</v>
      </c>
      <c r="AA128" s="62">
        <f>'Pop-proportion inputs'!$Z$18*'District Population'!$K126/100</f>
        <v>3176.1269173454789</v>
      </c>
      <c r="AB128" s="62">
        <f>'Pop-proportion inputs'!$AA$18*'District Population'!$K126/100</f>
        <v>2877.261643332909</v>
      </c>
      <c r="AC128" s="62">
        <f>'Pop-proportion inputs'!$AB$18*'District Population'!$K126/100</f>
        <v>2139.8935854223218</v>
      </c>
      <c r="AD128" s="62">
        <f>'Pop-proportion inputs'!$AC$18*'District Population'!$K126/100</f>
        <v>1881.6894786439309</v>
      </c>
      <c r="AE128" s="62">
        <f>'Pop-proportion inputs'!$AD$18*'District Population'!$K126/100</f>
        <v>1637.0390942769334</v>
      </c>
      <c r="AF128" s="62">
        <f>'Pop-proportion inputs'!$AE$18*'District Population'!$K126/100</f>
        <v>1141.0184127507355</v>
      </c>
      <c r="AG128" s="62">
        <f>'Pop-proportion inputs'!$AF$18*'District Population'!$K126/100</f>
        <v>932.81501301941739</v>
      </c>
      <c r="AH128" s="62">
        <f>'Pop-proportion inputs'!$AG$18*'District Population'!$K126/100</f>
        <v>696.36520019544787</v>
      </c>
      <c r="AI128" s="62">
        <f>'Pop-proportion inputs'!$AH$18*'District Population'!$K126/100</f>
        <v>547.27425367012211</v>
      </c>
      <c r="AJ128" s="62">
        <f>'Pop-proportion inputs'!$AI$18*'District Population'!$K126/100</f>
        <v>700.00989865901579</v>
      </c>
      <c r="AK128" s="62">
        <f>'Pop-proportion inputs'!$AJ$18*'District Population'!$K126/100</f>
        <v>2.5057301937029526</v>
      </c>
      <c r="AL128" s="85">
        <f t="shared" si="24"/>
        <v>94619.838222104954</v>
      </c>
    </row>
    <row r="129" spans="1:39" x14ac:dyDescent="0.25">
      <c r="A129" s="75" t="s">
        <v>155</v>
      </c>
      <c r="B129" s="76" t="s">
        <v>71</v>
      </c>
      <c r="C129" s="76">
        <v>1309</v>
      </c>
      <c r="D129" s="68">
        <f>'Pop-proportion inputs'!$C$18*'District Population'!$L127/100</f>
        <v>6764.2233313252163</v>
      </c>
      <c r="E129" s="68">
        <f>'Pop-proportion inputs'!$D$18*'District Population'!$L127/100</f>
        <v>7764.4982648920231</v>
      </c>
      <c r="F129" s="68">
        <f>'Pop-proportion inputs'!$E$18*'District Population'!$L127/100</f>
        <v>7929.3533592420972</v>
      </c>
      <c r="G129" s="68">
        <f>'Pop-proportion inputs'!$F$18*'District Population'!$L127/100</f>
        <v>6381.5094436996533</v>
      </c>
      <c r="H129" s="68">
        <f>'Pop-proportion inputs'!$G$18*'District Population'!$L127/100</f>
        <v>4932.4698592309987</v>
      </c>
      <c r="I129" s="68">
        <f>'Pop-proportion inputs'!$H$18*'District Population'!$L127/100</f>
        <v>4275.6317133168168</v>
      </c>
      <c r="J129" s="68">
        <f>'Pop-proportion inputs'!$I$18*'District Population'!$L127/100</f>
        <v>3507.8935204202276</v>
      </c>
      <c r="K129" s="68">
        <f>'Pop-proportion inputs'!$J$18*'District Population'!$L127/100</f>
        <v>3399.0320772426439</v>
      </c>
      <c r="L129" s="68">
        <f>'Pop-proportion inputs'!$K$18*'District Population'!$L127/100</f>
        <v>2486.0093865222889</v>
      </c>
      <c r="M129" s="68">
        <f>'Pop-proportion inputs'!$L$18*'District Population'!$L127/100</f>
        <v>2123.137909263678</v>
      </c>
      <c r="N129" s="68">
        <f>'Pop-proportion inputs'!$M$18*'District Population'!$L127/100</f>
        <v>1627.6212777712076</v>
      </c>
      <c r="O129" s="68">
        <f>'Pop-proportion inputs'!$N$18*'District Population'!$L127/100</f>
        <v>1201.2812687224205</v>
      </c>
      <c r="P129" s="68">
        <f>'Pop-proportion inputs'!$O$18*'District Population'!$L127/100</f>
        <v>958.41560210776197</v>
      </c>
      <c r="Q129" s="68">
        <f>'Pop-proportion inputs'!$P$18*'District Population'!$L127/100</f>
        <v>719.08351542146454</v>
      </c>
      <c r="R129" s="68">
        <f>'Pop-proportion inputs'!$Q$18*'District Population'!$L127/100</f>
        <v>529.4933615728645</v>
      </c>
      <c r="S129" s="68">
        <f>'Pop-proportion inputs'!$R$18*'District Population'!$L127/100</f>
        <v>687.28129606621542</v>
      </c>
      <c r="T129" s="68">
        <f>'Pop-proportion inputs'!$S$18*'District Population'!$L127/100</f>
        <v>0.13590692032157711</v>
      </c>
      <c r="U129" s="62">
        <f>'Pop-proportion inputs'!$T$18*'District Population'!$K127/100</f>
        <v>7066.4330480546914</v>
      </c>
      <c r="V129" s="62">
        <f>'Pop-proportion inputs'!$U$18*'District Population'!$K127/100</f>
        <v>7830.0706785654984</v>
      </c>
      <c r="W129" s="62">
        <f>'Pop-proportion inputs'!$V$18*'District Population'!$K127/100</f>
        <v>7858.0595851542421</v>
      </c>
      <c r="X129" s="62">
        <f>'Pop-proportion inputs'!$W$18*'District Population'!$K127/100</f>
        <v>6460.2852352148775</v>
      </c>
      <c r="Y129" s="62">
        <f>'Pop-proportion inputs'!$X$18*'District Population'!$K127/100</f>
        <v>5264.5601562221163</v>
      </c>
      <c r="Z129" s="62">
        <f>'Pop-proportion inputs'!$Y$18*'District Population'!$K127/100</f>
        <v>4646.0192454400221</v>
      </c>
      <c r="AA129" s="62">
        <f>'Pop-proportion inputs'!$Z$18*'District Population'!$K127/100</f>
        <v>3883.0778563866461</v>
      </c>
      <c r="AB129" s="62">
        <f>'Pop-proportion inputs'!$AA$18*'District Population'!$K127/100</f>
        <v>3517.6903395266249</v>
      </c>
      <c r="AC129" s="62">
        <f>'Pop-proportion inputs'!$AB$18*'District Population'!$K127/100</f>
        <v>2616.1969004443918</v>
      </c>
      <c r="AD129" s="62">
        <f>'Pop-proportion inputs'!$AC$18*'District Population'!$K127/100</f>
        <v>2300.5210236449752</v>
      </c>
      <c r="AE129" s="62">
        <f>'Pop-proportion inputs'!$AD$18*'District Population'!$K127/100</f>
        <v>2001.415693532427</v>
      </c>
      <c r="AF129" s="62">
        <f>'Pop-proportion inputs'!$AE$18*'District Population'!$K127/100</f>
        <v>1394.98938410964</v>
      </c>
      <c r="AG129" s="62">
        <f>'Pop-proportion inputs'!$AF$18*'District Population'!$K127/100</f>
        <v>1140.4435072727042</v>
      </c>
      <c r="AH129" s="62">
        <f>'Pop-proportion inputs'!$AG$18*'District Population'!$K127/100</f>
        <v>851.36405414716899</v>
      </c>
      <c r="AI129" s="62">
        <f>'Pop-proportion inputs'!$AH$18*'District Population'!$K127/100</f>
        <v>669.08804059161707</v>
      </c>
      <c r="AJ129" s="62">
        <f>'Pop-proportion inputs'!$AI$18*'District Population'!$K127/100</f>
        <v>855.81999947473014</v>
      </c>
      <c r="AK129" s="62">
        <f>'Pop-proportion inputs'!$AJ$18*'District Population'!$K127/100</f>
        <v>3.063462412698351</v>
      </c>
      <c r="AL129" s="85">
        <f t="shared" si="24"/>
        <v>113646.16930393298</v>
      </c>
    </row>
    <row r="130" spans="1:39" x14ac:dyDescent="0.25">
      <c r="A130" s="75" t="s">
        <v>155</v>
      </c>
      <c r="B130" s="76" t="s">
        <v>72</v>
      </c>
      <c r="C130" s="76">
        <v>1310</v>
      </c>
      <c r="D130" s="68">
        <f>'Pop-proportion inputs'!$C$18*'District Population'!$L128/100</f>
        <v>3498.5845653605516</v>
      </c>
      <c r="E130" s="68">
        <f>'Pop-proportion inputs'!$D$18*'District Population'!$L128/100</f>
        <v>4015.9457275042428</v>
      </c>
      <c r="F130" s="68">
        <f>'Pop-proportion inputs'!$E$18*'District Population'!$L128/100</f>
        <v>4101.2119081673263</v>
      </c>
      <c r="G130" s="68">
        <f>'Pop-proportion inputs'!$F$18*'District Population'!$L128/100</f>
        <v>3300.6376859316601</v>
      </c>
      <c r="H130" s="68">
        <f>'Pop-proportion inputs'!$G$18*'District Population'!$L128/100</f>
        <v>2551.1669371849166</v>
      </c>
      <c r="I130" s="68">
        <f>'Pop-proportion inputs'!$H$18*'District Population'!$L128/100</f>
        <v>2211.437793619637</v>
      </c>
      <c r="J130" s="68">
        <f>'Pop-proportion inputs'!$I$18*'District Population'!$L128/100</f>
        <v>1814.3490429471215</v>
      </c>
      <c r="K130" s="68">
        <f>'Pop-proportion inputs'!$J$18*'District Population'!$L128/100</f>
        <v>1758.0438403822989</v>
      </c>
      <c r="L130" s="68">
        <f>'Pop-proportion inputs'!$K$18*'District Population'!$L128/100</f>
        <v>1285.8111926538588</v>
      </c>
      <c r="M130" s="68">
        <f>'Pop-proportion inputs'!$L$18*'District Population'!$L128/100</f>
        <v>1098.127184104449</v>
      </c>
      <c r="N130" s="68">
        <f>'Pop-proportion inputs'!$M$18*'District Population'!$L128/100</f>
        <v>841.83658666207145</v>
      </c>
      <c r="O130" s="68">
        <f>'Pop-proportion inputs'!$N$18*'District Population'!$L128/100</f>
        <v>621.32545002555537</v>
      </c>
      <c r="P130" s="68">
        <f>'Pop-proportion inputs'!$O$18*'District Population'!$L128/100</f>
        <v>495.71072220615633</v>
      </c>
      <c r="Q130" s="68">
        <f>'Pop-proportion inputs'!$P$18*'District Population'!$L128/100</f>
        <v>371.92362892693893</v>
      </c>
      <c r="R130" s="68">
        <f>'Pop-proportion inputs'!$Q$18*'District Population'!$L128/100</f>
        <v>273.86400648258439</v>
      </c>
      <c r="S130" s="68">
        <f>'Pop-proportion inputs'!$R$18*'District Population'!$L128/100</f>
        <v>355.47491806530519</v>
      </c>
      <c r="T130" s="68">
        <f>'Pop-proportion inputs'!$S$18*'District Population'!$L128/100</f>
        <v>7.0293636160827608E-2</v>
      </c>
      <c r="U130" s="62">
        <f>'Pop-proportion inputs'!$T$18*'District Population'!$K128/100</f>
        <v>3624.0174375258662</v>
      </c>
      <c r="V130" s="62">
        <f>'Pop-proportion inputs'!$U$18*'District Population'!$K128/100</f>
        <v>4015.6486990268777</v>
      </c>
      <c r="W130" s="62">
        <f>'Pop-proportion inputs'!$V$18*'District Population'!$K128/100</f>
        <v>4030.0027988740158</v>
      </c>
      <c r="X130" s="62">
        <f>'Pop-proportion inputs'!$W$18*'District Population'!$K128/100</f>
        <v>3313.1547677020326</v>
      </c>
      <c r="Y130" s="62">
        <f>'Pop-proportion inputs'!$X$18*'District Population'!$K128/100</f>
        <v>2699.9276264713267</v>
      </c>
      <c r="Z130" s="62">
        <f>'Pop-proportion inputs'!$Y$18*'District Population'!$K128/100</f>
        <v>2382.7091611927904</v>
      </c>
      <c r="AA130" s="62">
        <f>'Pop-proportion inputs'!$Z$18*'District Population'!$K128/100</f>
        <v>1991.434966852155</v>
      </c>
      <c r="AB130" s="62">
        <f>'Pop-proportion inputs'!$AA$18*'District Population'!$K128/100</f>
        <v>1804.0461210865358</v>
      </c>
      <c r="AC130" s="62">
        <f>'Pop-proportion inputs'!$AB$18*'District Population'!$K128/100</f>
        <v>1341.7155618309648</v>
      </c>
      <c r="AD130" s="62">
        <f>'Pop-proportion inputs'!$AC$18*'District Population'!$K128/100</f>
        <v>1179.8213113162321</v>
      </c>
      <c r="AE130" s="62">
        <f>'Pop-proportion inputs'!$AD$18*'District Population'!$K128/100</f>
        <v>1026.4252592184616</v>
      </c>
      <c r="AF130" s="62">
        <f>'Pop-proportion inputs'!$AE$18*'District Population'!$K128/100</f>
        <v>715.41976253047733</v>
      </c>
      <c r="AG130" s="62">
        <f>'Pop-proportion inputs'!$AF$18*'District Population'!$K128/100</f>
        <v>584.87600869680659</v>
      </c>
      <c r="AH130" s="62">
        <f>'Pop-proportion inputs'!$AG$18*'District Population'!$K128/100</f>
        <v>436.62172370845855</v>
      </c>
      <c r="AI130" s="62">
        <f>'Pop-proportion inputs'!$AH$18*'District Population'!$K128/100</f>
        <v>343.14154112187492</v>
      </c>
      <c r="AJ130" s="62">
        <f>'Pop-proportion inputs'!$AI$18*'District Population'!$K128/100</f>
        <v>438.90695353486853</v>
      </c>
      <c r="AK130" s="62">
        <f>'Pop-proportion inputs'!$AJ$18*'District Population'!$K128/100</f>
        <v>1.5710955056568676</v>
      </c>
      <c r="AL130" s="85">
        <f t="shared" si="24"/>
        <v>58524.962280056236</v>
      </c>
    </row>
    <row r="131" spans="1:39" x14ac:dyDescent="0.25">
      <c r="A131" s="75" t="s">
        <v>155</v>
      </c>
      <c r="B131" s="76" t="s">
        <v>73</v>
      </c>
      <c r="C131" s="76">
        <v>1311</v>
      </c>
      <c r="D131" s="68">
        <f>'Pop-proportion inputs'!$C$18*'District Population'!$L129/100</f>
        <v>3710.6732974966121</v>
      </c>
      <c r="E131" s="68">
        <f>'Pop-proportion inputs'!$D$18*'District Population'!$L129/100</f>
        <v>4259.3975640288309</v>
      </c>
      <c r="F131" s="68">
        <f>'Pop-proportion inputs'!$E$18*'District Population'!$L129/100</f>
        <v>4349.8326911081222</v>
      </c>
      <c r="G131" s="68">
        <f>'Pop-proportion inputs'!$F$18*'District Population'!$L129/100</f>
        <v>3500.7266216060239</v>
      </c>
      <c r="H131" s="68">
        <f>'Pop-proportion inputs'!$G$18*'District Population'!$L129/100</f>
        <v>2705.821984409486</v>
      </c>
      <c r="I131" s="68">
        <f>'Pop-proportion inputs'!$H$18*'District Population'!$L129/100</f>
        <v>2345.4980197151635</v>
      </c>
      <c r="J131" s="68">
        <f>'Pop-proportion inputs'!$I$18*'District Population'!$L129/100</f>
        <v>1924.3372341661823</v>
      </c>
      <c r="K131" s="68">
        <f>'Pop-proportion inputs'!$J$18*'District Population'!$L129/100</f>
        <v>1864.6187372242928</v>
      </c>
      <c r="L131" s="68">
        <f>'Pop-proportion inputs'!$K$18*'District Population'!$L129/100</f>
        <v>1363.758734158607</v>
      </c>
      <c r="M131" s="68">
        <f>'Pop-proportion inputs'!$L$18*'District Population'!$L129/100</f>
        <v>1164.6970776856419</v>
      </c>
      <c r="N131" s="68">
        <f>'Pop-proportion inputs'!$M$18*'District Population'!$L129/100</f>
        <v>892.86981195514306</v>
      </c>
      <c r="O131" s="68">
        <f>'Pop-proportion inputs'!$N$18*'District Population'!$L129/100</f>
        <v>658.99100433128842</v>
      </c>
      <c r="P131" s="68">
        <f>'Pop-proportion inputs'!$O$18*'District Population'!$L129/100</f>
        <v>525.7613488566858</v>
      </c>
      <c r="Q131" s="68">
        <f>'Pop-proportion inputs'!$P$18*'District Population'!$L129/100</f>
        <v>394.47012149755028</v>
      </c>
      <c r="R131" s="68">
        <f>'Pop-proportion inputs'!$Q$18*'District Population'!$L129/100</f>
        <v>290.46599760998981</v>
      </c>
      <c r="S131" s="68">
        <f>'Pop-proportion inputs'!$R$18*'District Population'!$L129/100</f>
        <v>377.02426845834657</v>
      </c>
      <c r="T131" s="68">
        <f>'Pop-proportion inputs'!$S$18*'District Population'!$L129/100</f>
        <v>7.4554927517964512E-2</v>
      </c>
      <c r="U131" s="62">
        <f>'Pop-proportion inputs'!$T$18*'District Population'!$K129/100</f>
        <v>3701.8644163540807</v>
      </c>
      <c r="V131" s="62">
        <f>'Pop-proportion inputs'!$U$18*'District Population'!$K129/100</f>
        <v>4101.9082506553359</v>
      </c>
      <c r="W131" s="62">
        <f>'Pop-proportion inputs'!$V$18*'District Population'!$K129/100</f>
        <v>4116.5706887834449</v>
      </c>
      <c r="X131" s="62">
        <f>'Pop-proportion inputs'!$W$18*'District Population'!$K129/100</f>
        <v>3384.3241518184573</v>
      </c>
      <c r="Y131" s="62">
        <f>'Pop-proportion inputs'!$X$18*'District Population'!$K129/100</f>
        <v>2757.9243696986769</v>
      </c>
      <c r="Z131" s="62">
        <f>'Pop-proportion inputs'!$Y$18*'District Population'!$K129/100</f>
        <v>2433.8917818127952</v>
      </c>
      <c r="AA131" s="62">
        <f>'Pop-proportion inputs'!$Z$18*'District Population'!$K129/100</f>
        <v>2034.2126847784086</v>
      </c>
      <c r="AB131" s="62">
        <f>'Pop-proportion inputs'!$AA$18*'District Population'!$K129/100</f>
        <v>1842.7985671258755</v>
      </c>
      <c r="AC131" s="62">
        <f>'Pop-proportion inputs'!$AB$18*'District Population'!$K129/100</f>
        <v>1370.5367539846786</v>
      </c>
      <c r="AD131" s="62">
        <f>'Pop-proportion inputs'!$AC$18*'District Population'!$K129/100</f>
        <v>1205.1648771865484</v>
      </c>
      <c r="AE131" s="62">
        <f>'Pop-proportion inputs'!$AD$18*'District Population'!$K129/100</f>
        <v>1048.4737473398861</v>
      </c>
      <c r="AF131" s="62">
        <f>'Pop-proportion inputs'!$AE$18*'District Population'!$K129/100</f>
        <v>730.78758789751487</v>
      </c>
      <c r="AG131" s="62">
        <f>'Pop-proportion inputs'!$AF$18*'District Population'!$K129/100</f>
        <v>597.43964313042989</v>
      </c>
      <c r="AH131" s="62">
        <f>'Pop-proportion inputs'!$AG$18*'District Population'!$K129/100</f>
        <v>446.00072992667259</v>
      </c>
      <c r="AI131" s="62">
        <f>'Pop-proportion inputs'!$AH$18*'District Population'!$K129/100</f>
        <v>350.51251346052692</v>
      </c>
      <c r="AJ131" s="62">
        <f>'Pop-proportion inputs'!$AI$18*'District Population'!$K129/100</f>
        <v>448.33504843463032</v>
      </c>
      <c r="AK131" s="62">
        <f>'Pop-proportion inputs'!$AJ$18*'District Population'!$K129/100</f>
        <v>1.6048439742209351</v>
      </c>
      <c r="AL131" s="85">
        <f t="shared" si="24"/>
        <v>60901.369725597666</v>
      </c>
    </row>
    <row r="132" spans="1:39" x14ac:dyDescent="0.25">
      <c r="A132" s="75" t="s">
        <v>155</v>
      </c>
      <c r="B132" s="76" t="s">
        <v>74</v>
      </c>
      <c r="C132" s="76">
        <v>1312</v>
      </c>
      <c r="D132" s="68">
        <f>'Pop-proportion inputs'!$C$18*'District Population'!$L130/100</f>
        <v>2211.9799343929794</v>
      </c>
      <c r="E132" s="68">
        <f>'Pop-proportion inputs'!$D$18*'District Population'!$L130/100</f>
        <v>2539.0815059332804</v>
      </c>
      <c r="F132" s="68">
        <f>'Pop-proportion inputs'!$E$18*'District Population'!$L130/100</f>
        <v>2592.9910448298006</v>
      </c>
      <c r="G132" s="68">
        <f>'Pop-proportion inputs'!$F$18*'District Population'!$L130/100</f>
        <v>2086.8280287601683</v>
      </c>
      <c r="H132" s="68">
        <f>'Pop-proportion inputs'!$G$18*'District Population'!$L130/100</f>
        <v>1612.975181509803</v>
      </c>
      <c r="I132" s="68">
        <f>'Pop-proportion inputs'!$H$18*'District Population'!$L130/100</f>
        <v>1398.1814457415589</v>
      </c>
      <c r="J132" s="68">
        <f>'Pop-proportion inputs'!$I$18*'District Population'!$L130/100</f>
        <v>1147.1221009547164</v>
      </c>
      <c r="K132" s="68">
        <f>'Pop-proportion inputs'!$J$18*'District Population'!$L130/100</f>
        <v>1111.5231391607244</v>
      </c>
      <c r="L132" s="68">
        <f>'Pop-proportion inputs'!$K$18*'District Population'!$L130/100</f>
        <v>812.95406883358544</v>
      </c>
      <c r="M132" s="68">
        <f>'Pop-proportion inputs'!$L$18*'District Population'!$L130/100</f>
        <v>694.290862853612</v>
      </c>
      <c r="N132" s="68">
        <f>'Pop-proportion inputs'!$M$18*'District Population'!$L130/100</f>
        <v>532.25114412590312</v>
      </c>
      <c r="O132" s="68">
        <f>'Pop-proportion inputs'!$N$18*'District Population'!$L130/100</f>
        <v>392.83298788651121</v>
      </c>
      <c r="P132" s="68">
        <f>'Pop-proportion inputs'!$O$18*'District Population'!$L130/100</f>
        <v>313.41308186171244</v>
      </c>
      <c r="Q132" s="68">
        <f>'Pop-proportion inputs'!$P$18*'District Population'!$L130/100</f>
        <v>235.14869769289854</v>
      </c>
      <c r="R132" s="68">
        <f>'Pop-proportion inputs'!$Q$18*'District Population'!$L130/100</f>
        <v>173.1505058044855</v>
      </c>
      <c r="S132" s="68">
        <f>'Pop-proportion inputs'!$R$18*'District Population'!$L130/100</f>
        <v>224.74900098903569</v>
      </c>
      <c r="T132" s="68">
        <f>'Pop-proportion inputs'!$S$18*'District Population'!$L130/100</f>
        <v>4.4443148307106134E-2</v>
      </c>
      <c r="U132" s="62">
        <f>'Pop-proportion inputs'!$T$18*'District Population'!$K130/100</f>
        <v>2170.9560799367714</v>
      </c>
      <c r="V132" s="62">
        <f>'Pop-proportion inputs'!$U$18*'District Population'!$K130/100</f>
        <v>2405.5615372519478</v>
      </c>
      <c r="W132" s="62">
        <f>'Pop-proportion inputs'!$V$18*'District Population'!$K130/100</f>
        <v>2414.1603149544185</v>
      </c>
      <c r="X132" s="62">
        <f>'Pop-proportion inputs'!$W$18*'District Population'!$K130/100</f>
        <v>1984.7347896937076</v>
      </c>
      <c r="Y132" s="62">
        <f>'Pop-proportion inputs'!$X$18*'District Population'!$K130/100</f>
        <v>1617.3830278473511</v>
      </c>
      <c r="Z132" s="62">
        <f>'Pop-proportion inputs'!$Y$18*'District Population'!$K130/100</f>
        <v>1427.3543186216009</v>
      </c>
      <c r="AA132" s="62">
        <f>'Pop-proportion inputs'!$Z$18*'District Population'!$K130/100</f>
        <v>1192.9627612492723</v>
      </c>
      <c r="AB132" s="62">
        <f>'Pop-proportion inputs'!$AA$18*'District Population'!$K130/100</f>
        <v>1080.7080712428858</v>
      </c>
      <c r="AC132" s="62">
        <f>'Pop-proportion inputs'!$AB$18*'District Population'!$K130/100</f>
        <v>803.75042524389744</v>
      </c>
      <c r="AD132" s="62">
        <f>'Pop-proportion inputs'!$AC$18*'District Population'!$K130/100</f>
        <v>706.76819115682508</v>
      </c>
      <c r="AE132" s="62">
        <f>'Pop-proportion inputs'!$AD$18*'District Population'!$K130/100</f>
        <v>614.87677570952405</v>
      </c>
      <c r="AF132" s="62">
        <f>'Pop-proportion inputs'!$AE$18*'District Population'!$K130/100</f>
        <v>428.56992548932112</v>
      </c>
      <c r="AG132" s="62">
        <f>'Pop-proportion inputs'!$AF$18*'District Population'!$K130/100</f>
        <v>350.36810638426226</v>
      </c>
      <c r="AH132" s="62">
        <f>'Pop-proportion inputs'!$AG$18*'District Population'!$K130/100</f>
        <v>261.55685011396577</v>
      </c>
      <c r="AI132" s="62">
        <f>'Pop-proportion inputs'!$AH$18*'District Population'!$K130/100</f>
        <v>205.5578450764811</v>
      </c>
      <c r="AJ132" s="62">
        <f>'Pop-proportion inputs'!$AI$18*'District Population'!$K130/100</f>
        <v>262.92580974818998</v>
      </c>
      <c r="AK132" s="62">
        <f>'Pop-proportion inputs'!$AJ$18*'District Population'!$K130/100</f>
        <v>0.94115974852915396</v>
      </c>
      <c r="AL132" s="85">
        <f t="shared" si="24"/>
        <v>36008.653163948024</v>
      </c>
    </row>
    <row r="133" spans="1:39" x14ac:dyDescent="0.25">
      <c r="A133" s="75" t="s">
        <v>155</v>
      </c>
      <c r="B133" s="76" t="s">
        <v>75</v>
      </c>
      <c r="C133" s="76">
        <v>1313</v>
      </c>
      <c r="D133" s="68">
        <f>'Pop-proportion inputs'!$C$18*'District Population'!$L131/100</f>
        <v>3369.6728122968088</v>
      </c>
      <c r="E133" s="68">
        <f>'Pop-proportion inputs'!$D$18*'District Population'!$L131/100</f>
        <v>3867.9708553038713</v>
      </c>
      <c r="F133" s="68">
        <f>'Pop-proportion inputs'!$E$18*'District Population'!$L131/100</f>
        <v>3950.0952474462038</v>
      </c>
      <c r="G133" s="68">
        <f>'Pop-proportion inputs'!$F$18*'District Population'!$L131/100</f>
        <v>3179.0196480158447</v>
      </c>
      <c r="H133" s="68">
        <f>'Pop-proportion inputs'!$G$18*'District Population'!$L131/100</f>
        <v>2457.1645210401252</v>
      </c>
      <c r="I133" s="68">
        <f>'Pop-proportion inputs'!$H$18*'District Population'!$L131/100</f>
        <v>2129.9533197013843</v>
      </c>
      <c r="J133" s="68">
        <f>'Pop-proportion inputs'!$I$18*'District Population'!$L131/100</f>
        <v>1747.4960309857734</v>
      </c>
      <c r="K133" s="68">
        <f>'Pop-proportion inputs'!$J$18*'District Population'!$L131/100</f>
        <v>1693.265496685684</v>
      </c>
      <c r="L133" s="68">
        <f>'Pop-proportion inputs'!$K$18*'District Population'!$L131/100</f>
        <v>1238.4331253648352</v>
      </c>
      <c r="M133" s="68">
        <f>'Pop-proportion inputs'!$L$18*'District Population'!$L131/100</f>
        <v>1057.6646776978712</v>
      </c>
      <c r="N133" s="68">
        <f>'Pop-proportion inputs'!$M$18*'District Population'!$L131/100</f>
        <v>810.81757650170937</v>
      </c>
      <c r="O133" s="68">
        <f>'Pop-proportion inputs'!$N$18*'District Population'!$L131/100</f>
        <v>598.43157637763943</v>
      </c>
      <c r="P133" s="68">
        <f>'Pop-proportion inputs'!$O$18*'District Population'!$L131/100</f>
        <v>477.44535316383218</v>
      </c>
      <c r="Q133" s="68">
        <f>'Pop-proportion inputs'!$P$18*'District Population'!$L131/100</f>
        <v>358.21942194977817</v>
      </c>
      <c r="R133" s="68">
        <f>'Pop-proportion inputs'!$Q$18*'District Population'!$L131/100</f>
        <v>263.77298580917335</v>
      </c>
      <c r="S133" s="68">
        <f>'Pop-proportion inputs'!$R$18*'District Population'!$L131/100</f>
        <v>342.37679395199928</v>
      </c>
      <c r="T133" s="68">
        <f>'Pop-proportion inputs'!$S$18*'District Population'!$L131/100</f>
        <v>6.7703538452046533E-2</v>
      </c>
      <c r="U133" s="62">
        <f>'Pop-proportion inputs'!$T$18*'District Population'!$K131/100</f>
        <v>3426.5007765053074</v>
      </c>
      <c r="V133" s="62">
        <f>'Pop-proportion inputs'!$U$18*'District Population'!$K131/100</f>
        <v>3796.787300996511</v>
      </c>
      <c r="W133" s="62">
        <f>'Pop-proportion inputs'!$V$18*'District Population'!$K131/100</f>
        <v>3810.3590718613414</v>
      </c>
      <c r="X133" s="62">
        <f>'Pop-proportion inputs'!$W$18*'District Population'!$K131/100</f>
        <v>3132.5807835968085</v>
      </c>
      <c r="Y133" s="62">
        <f>'Pop-proportion inputs'!$X$18*'District Population'!$K131/100</f>
        <v>2552.7758263017745</v>
      </c>
      <c r="Z133" s="62">
        <f>'Pop-proportion inputs'!$Y$18*'District Population'!$K131/100</f>
        <v>2252.846442313823</v>
      </c>
      <c r="AA133" s="62">
        <f>'Pop-proportion inputs'!$Z$18*'District Population'!$K131/100</f>
        <v>1882.8975240630382</v>
      </c>
      <c r="AB133" s="62">
        <f>'Pop-proportion inputs'!$AA$18*'District Population'!$K131/100</f>
        <v>1705.7217690913174</v>
      </c>
      <c r="AC133" s="62">
        <f>'Pop-proportion inputs'!$AB$18*'District Population'!$K131/100</f>
        <v>1268.5892089972158</v>
      </c>
      <c r="AD133" s="62">
        <f>'Pop-proportion inputs'!$AC$18*'District Population'!$K131/100</f>
        <v>1115.5185395913882</v>
      </c>
      <c r="AE133" s="62">
        <f>'Pop-proportion inputs'!$AD$18*'District Population'!$K131/100</f>
        <v>970.48289870752512</v>
      </c>
      <c r="AF133" s="62">
        <f>'Pop-proportion inputs'!$AE$18*'District Population'!$K131/100</f>
        <v>676.42786330285878</v>
      </c>
      <c r="AG133" s="62">
        <f>'Pop-proportion inputs'!$AF$18*'District Population'!$K131/100</f>
        <v>552.99902180579079</v>
      </c>
      <c r="AH133" s="62">
        <f>'Pop-proportion inputs'!$AG$18*'District Population'!$K131/100</f>
        <v>412.82491078395668</v>
      </c>
      <c r="AI133" s="62">
        <f>'Pop-proportion inputs'!$AH$18*'District Population'!$K131/100</f>
        <v>324.43959704234732</v>
      </c>
      <c r="AJ133" s="62">
        <f>'Pop-proportion inputs'!$AI$18*'District Population'!$K131/100</f>
        <v>414.98559072263618</v>
      </c>
      <c r="AK133" s="62">
        <f>'Pop-proportion inputs'!$AJ$18*'District Population'!$K131/100</f>
        <v>1.4854674578421732</v>
      </c>
      <c r="AL133" s="85">
        <f t="shared" si="24"/>
        <v>55840.089738972478</v>
      </c>
    </row>
    <row r="134" spans="1:39" x14ac:dyDescent="0.25">
      <c r="A134" s="75" t="s">
        <v>155</v>
      </c>
      <c r="B134" s="76" t="s">
        <v>76</v>
      </c>
      <c r="C134" s="76">
        <v>1314</v>
      </c>
      <c r="D134" s="68">
        <f>'Pop-proportion inputs'!$C$18*'District Population'!$L132/100</f>
        <v>3046.2626247860144</v>
      </c>
      <c r="E134" s="68">
        <f>'Pop-proportion inputs'!$D$18*'District Population'!$L132/100</f>
        <v>3496.7356496082011</v>
      </c>
      <c r="F134" s="68">
        <f>'Pop-proportion inputs'!$E$18*'District Population'!$L132/100</f>
        <v>3570.9780109002277</v>
      </c>
      <c r="G134" s="68">
        <f>'Pop-proportion inputs'!$F$18*'District Population'!$L132/100</f>
        <v>2873.9077283323077</v>
      </c>
      <c r="H134" s="68">
        <f>'Pop-proportion inputs'!$G$18*'District Population'!$L132/100</f>
        <v>2221.3338980803846</v>
      </c>
      <c r="I134" s="68">
        <f>'Pop-proportion inputs'!$H$18*'District Population'!$L132/100</f>
        <v>1925.5273588187501</v>
      </c>
      <c r="J134" s="68">
        <f>'Pop-proportion inputs'!$I$18*'District Population'!$L132/100</f>
        <v>1579.7770711529165</v>
      </c>
      <c r="K134" s="68">
        <f>'Pop-proportion inputs'!$J$18*'District Population'!$L132/100</f>
        <v>1530.7514063590891</v>
      </c>
      <c r="L134" s="68">
        <f>'Pop-proportion inputs'!$K$18*'District Population'!$L132/100</f>
        <v>1119.5723600607939</v>
      </c>
      <c r="M134" s="68">
        <f>'Pop-proportion inputs'!$L$18*'District Population'!$L132/100</f>
        <v>956.15347741470168</v>
      </c>
      <c r="N134" s="68">
        <f>'Pop-proportion inputs'!$M$18*'District Population'!$L132/100</f>
        <v>732.99795452044987</v>
      </c>
      <c r="O134" s="68">
        <f>'Pop-proportion inputs'!$N$18*'District Population'!$L132/100</f>
        <v>540.99606880479757</v>
      </c>
      <c r="P134" s="68">
        <f>'Pop-proportion inputs'!$O$18*'District Population'!$L132/100</f>
        <v>431.62170802256281</v>
      </c>
      <c r="Q134" s="68">
        <f>'Pop-proportion inputs'!$P$18*'District Population'!$L132/100</f>
        <v>323.83869216497158</v>
      </c>
      <c r="R134" s="68">
        <f>'Pop-proportion inputs'!$Q$18*'District Population'!$L132/100</f>
        <v>238.45691640044024</v>
      </c>
      <c r="S134" s="68">
        <f>'Pop-proportion inputs'!$R$18*'District Population'!$L132/100</f>
        <v>309.5165878431792</v>
      </c>
      <c r="T134" s="68">
        <f>'Pop-proportion inputs'!$S$18*'District Population'!$L132/100</f>
        <v>6.1205574024753649E-2</v>
      </c>
      <c r="U134" s="62">
        <f>'Pop-proportion inputs'!$T$18*'District Population'!$K132/100</f>
        <v>3012.3449794746916</v>
      </c>
      <c r="V134" s="62">
        <f>'Pop-proportion inputs'!$U$18*'District Population'!$K132/100</f>
        <v>3337.875550098358</v>
      </c>
      <c r="W134" s="62">
        <f>'Pop-proportion inputs'!$V$18*'District Population'!$K132/100</f>
        <v>3349.8069222164027</v>
      </c>
      <c r="X134" s="62">
        <f>'Pop-proportion inputs'!$W$18*'District Population'!$K132/100</f>
        <v>2753.9506370376348</v>
      </c>
      <c r="Y134" s="62">
        <f>'Pop-proportion inputs'!$X$18*'District Population'!$K132/100</f>
        <v>2244.2257993378853</v>
      </c>
      <c r="Z134" s="62">
        <f>'Pop-proportion inputs'!$Y$18*'District Population'!$K132/100</f>
        <v>1980.5484115351271</v>
      </c>
      <c r="AA134" s="62">
        <f>'Pop-proportion inputs'!$Z$18*'District Population'!$K132/100</f>
        <v>1655.3146412129042</v>
      </c>
      <c r="AB134" s="62">
        <f>'Pop-proportion inputs'!$AA$18*'District Population'!$K132/100</f>
        <v>1499.5538430151469</v>
      </c>
      <c r="AC134" s="62">
        <f>'Pop-proportion inputs'!$AB$18*'District Population'!$K132/100</f>
        <v>1115.2568127055886</v>
      </c>
      <c r="AD134" s="62">
        <f>'Pop-proportion inputs'!$AC$18*'District Population'!$K132/100</f>
        <v>980.68755603092563</v>
      </c>
      <c r="AE134" s="62">
        <f>'Pop-proportion inputs'!$AD$18*'District Population'!$K132/100</f>
        <v>853.18214653062716</v>
      </c>
      <c r="AF134" s="62">
        <f>'Pop-proportion inputs'!$AE$18*'District Population'!$K132/100</f>
        <v>594.66908397299278</v>
      </c>
      <c r="AG134" s="62">
        <f>'Pop-proportion inputs'!$AF$18*'District Population'!$K132/100</f>
        <v>486.15889376510387</v>
      </c>
      <c r="AH134" s="62">
        <f>'Pop-proportion inputs'!$AG$18*'District Population'!$K132/100</f>
        <v>362.92740860559769</v>
      </c>
      <c r="AI134" s="62">
        <f>'Pop-proportion inputs'!$AH$18*'District Population'!$K132/100</f>
        <v>285.2250896875853</v>
      </c>
      <c r="AJ134" s="62">
        <f>'Pop-proportion inputs'!$AI$18*'District Population'!$K132/100</f>
        <v>364.8269305348386</v>
      </c>
      <c r="AK134" s="62">
        <f>'Pop-proportion inputs'!$AJ$18*'District Population'!$K132/100</f>
        <v>1.3059213263531484</v>
      </c>
      <c r="AL134" s="85">
        <f t="shared" si="24"/>
        <v>49776.349345931572</v>
      </c>
    </row>
    <row r="135" spans="1:39" x14ac:dyDescent="0.25">
      <c r="A135" s="75" t="s">
        <v>155</v>
      </c>
      <c r="B135" s="76" t="s">
        <v>77</v>
      </c>
      <c r="C135" s="76">
        <v>1315</v>
      </c>
      <c r="D135" s="68">
        <f>'Pop-proportion inputs'!$C$18*'District Population'!$L133/100</f>
        <v>2227.4342673626093</v>
      </c>
      <c r="E135" s="68">
        <f>'Pop-proportion inputs'!$D$18*'District Population'!$L133/100</f>
        <v>2556.8211835947286</v>
      </c>
      <c r="F135" s="68">
        <f>'Pop-proportion inputs'!$E$18*'District Population'!$L133/100</f>
        <v>2611.107369653093</v>
      </c>
      <c r="G135" s="68">
        <f>'Pop-proportion inputs'!$F$18*'District Population'!$L133/100</f>
        <v>2101.4079689781461</v>
      </c>
      <c r="H135" s="68">
        <f>'Pop-proportion inputs'!$G$18*'District Population'!$L133/100</f>
        <v>1624.244477012541</v>
      </c>
      <c r="I135" s="68">
        <f>'Pop-proportion inputs'!$H$18*'District Population'!$L133/100</f>
        <v>1407.9500522639223</v>
      </c>
      <c r="J135" s="68">
        <f>'Pop-proportion inputs'!$I$18*'District Population'!$L133/100</f>
        <v>1155.1366433243516</v>
      </c>
      <c r="K135" s="68">
        <f>'Pop-proportion inputs'!$J$18*'District Population'!$L133/100</f>
        <v>1119.2889639898508</v>
      </c>
      <c r="L135" s="68">
        <f>'Pop-proportion inputs'!$K$18*'District Population'!$L133/100</f>
        <v>818.63389561384838</v>
      </c>
      <c r="M135" s="68">
        <f>'Pop-proportion inputs'!$L$18*'District Population'!$L133/100</f>
        <v>699.14163116551174</v>
      </c>
      <c r="N135" s="68">
        <f>'Pop-proportion inputs'!$M$18*'District Population'!$L133/100</f>
        <v>535.96979739074186</v>
      </c>
      <c r="O135" s="68">
        <f>'Pop-proportion inputs'!$N$18*'District Population'!$L133/100</f>
        <v>395.57757507822032</v>
      </c>
      <c r="P135" s="68">
        <f>'Pop-proportion inputs'!$O$18*'District Population'!$L133/100</f>
        <v>315.60278984631856</v>
      </c>
      <c r="Q135" s="68">
        <f>'Pop-proportion inputs'!$P$18*'District Population'!$L133/100</f>
        <v>236.7915996989324</v>
      </c>
      <c r="R135" s="68">
        <f>'Pop-proportion inputs'!$Q$18*'District Population'!$L133/100</f>
        <v>174.36024804895874</v>
      </c>
      <c r="S135" s="68">
        <f>'Pop-proportion inputs'!$R$18*'District Population'!$L133/100</f>
        <v>226.31924393829166</v>
      </c>
      <c r="T135" s="68">
        <f>'Pop-proportion inputs'!$S$18*'District Population'!$L133/100</f>
        <v>4.4753657096755328E-2</v>
      </c>
      <c r="U135" s="62">
        <f>'Pop-proportion inputs'!$T$18*'District Population'!$K133/100</f>
        <v>2209.3244007221519</v>
      </c>
      <c r="V135" s="62">
        <f>'Pop-proportion inputs'!$U$18*'District Population'!$K133/100</f>
        <v>2448.0761498612196</v>
      </c>
      <c r="W135" s="62">
        <f>'Pop-proportion inputs'!$V$18*'District Population'!$K133/100</f>
        <v>2456.8268977782423</v>
      </c>
      <c r="X135" s="62">
        <f>'Pop-proportion inputs'!$W$18*'District Population'!$K133/100</f>
        <v>2019.8119346385702</v>
      </c>
      <c r="Y135" s="62">
        <f>'Pop-proportion inputs'!$X$18*'District Population'!$K133/100</f>
        <v>1645.9677935267582</v>
      </c>
      <c r="Z135" s="62">
        <f>'Pop-proportion inputs'!$Y$18*'District Population'!$K133/100</f>
        <v>1452.5806181664846</v>
      </c>
      <c r="AA135" s="62">
        <f>'Pop-proportion inputs'!$Z$18*'District Population'!$K133/100</f>
        <v>1214.0465493238601</v>
      </c>
      <c r="AB135" s="62">
        <f>'Pop-proportion inputs'!$AA$18*'District Population'!$K133/100</f>
        <v>1099.8079297503893</v>
      </c>
      <c r="AC135" s="62">
        <f>'Pop-proportion inputs'!$AB$18*'District Population'!$K133/100</f>
        <v>817.95548191553769</v>
      </c>
      <c r="AD135" s="62">
        <f>'Pop-proportion inputs'!$AC$18*'District Population'!$K133/100</f>
        <v>719.25923550812206</v>
      </c>
      <c r="AE135" s="62">
        <f>'Pop-proportion inputs'!$AD$18*'District Population'!$K133/100</f>
        <v>625.74378015605816</v>
      </c>
      <c r="AF135" s="62">
        <f>'Pop-proportion inputs'!$AE$18*'District Population'!$K133/100</f>
        <v>436.1442419538991</v>
      </c>
      <c r="AG135" s="62">
        <f>'Pop-proportion inputs'!$AF$18*'District Population'!$K133/100</f>
        <v>356.5603255742098</v>
      </c>
      <c r="AH135" s="62">
        <f>'Pop-proportion inputs'!$AG$18*'District Population'!$K133/100</f>
        <v>266.17946649093022</v>
      </c>
      <c r="AI135" s="62">
        <f>'Pop-proportion inputs'!$AH$18*'District Population'!$K133/100</f>
        <v>209.19076488206079</v>
      </c>
      <c r="AJ135" s="62">
        <f>'Pop-proportion inputs'!$AI$18*'District Population'!$K133/100</f>
        <v>267.57262038816765</v>
      </c>
      <c r="AK135" s="62">
        <f>'Pop-proportion inputs'!$AJ$18*'District Population'!$K133/100</f>
        <v>0.95779330435074672</v>
      </c>
      <c r="AL135" s="85">
        <f t="shared" si="24"/>
        <v>36451.838444558169</v>
      </c>
    </row>
    <row r="136" spans="1:39" x14ac:dyDescent="0.25">
      <c r="A136" s="80" t="s">
        <v>155</v>
      </c>
      <c r="B136" s="82"/>
      <c r="C136" s="79" t="s">
        <v>154</v>
      </c>
      <c r="D136" s="72">
        <f>SUM(D121:D135)</f>
        <v>56796.181403192226</v>
      </c>
      <c r="E136" s="72">
        <f t="shared" ref="E136:AL136" si="25">SUM(E121:E135)</f>
        <v>65195.046106081354</v>
      </c>
      <c r="F136" s="72">
        <f t="shared" si="25"/>
        <v>66579.261171924372</v>
      </c>
      <c r="G136" s="72">
        <f t="shared" si="25"/>
        <v>53582.702734260718</v>
      </c>
      <c r="H136" s="72">
        <f t="shared" si="25"/>
        <v>41415.760416026511</v>
      </c>
      <c r="I136" s="72">
        <f t="shared" si="25"/>
        <v>35900.582004469012</v>
      </c>
      <c r="J136" s="72">
        <f t="shared" si="25"/>
        <v>29454.22511498251</v>
      </c>
      <c r="K136" s="72">
        <f t="shared" si="25"/>
        <v>28540.163888486015</v>
      </c>
      <c r="L136" s="72">
        <f t="shared" si="25"/>
        <v>20873.917546908684</v>
      </c>
      <c r="M136" s="72">
        <f t="shared" si="25"/>
        <v>17827.046791920373</v>
      </c>
      <c r="N136" s="72">
        <f t="shared" si="25"/>
        <v>13666.413543722852</v>
      </c>
      <c r="O136" s="72">
        <f t="shared" si="25"/>
        <v>10086.625694135462</v>
      </c>
      <c r="P136" s="72">
        <f t="shared" si="25"/>
        <v>8047.3904734747448</v>
      </c>
      <c r="Q136" s="72">
        <f t="shared" si="25"/>
        <v>6037.8251552970605</v>
      </c>
      <c r="R136" s="72">
        <f t="shared" si="25"/>
        <v>4445.9207720728327</v>
      </c>
      <c r="S136" s="72">
        <f t="shared" si="25"/>
        <v>5770.7960329497701</v>
      </c>
      <c r="T136" s="72">
        <f t="shared" si="25"/>
        <v>1.1411500955012401</v>
      </c>
      <c r="U136" s="66">
        <f t="shared" si="25"/>
        <v>57356.444966726391</v>
      </c>
      <c r="V136" s="66">
        <f t="shared" si="25"/>
        <v>63554.697951090544</v>
      </c>
      <c r="W136" s="66">
        <f t="shared" si="25"/>
        <v>63781.876807738474</v>
      </c>
      <c r="X136" s="66">
        <f t="shared" si="25"/>
        <v>52436.496892157265</v>
      </c>
      <c r="Y136" s="66">
        <f t="shared" si="25"/>
        <v>42731.099668099108</v>
      </c>
      <c r="Z136" s="66">
        <f t="shared" si="25"/>
        <v>37710.559960486848</v>
      </c>
      <c r="AA136" s="66">
        <f t="shared" si="25"/>
        <v>31517.958191462203</v>
      </c>
      <c r="AB136" s="66">
        <f t="shared" si="25"/>
        <v>28552.200381292339</v>
      </c>
      <c r="AC136" s="66">
        <f t="shared" si="25"/>
        <v>21235.006759707088</v>
      </c>
      <c r="AD136" s="66">
        <f t="shared" si="25"/>
        <v>18672.74572477756</v>
      </c>
      <c r="AE136" s="66">
        <f t="shared" si="25"/>
        <v>16244.983614928144</v>
      </c>
      <c r="AF136" s="66">
        <f t="shared" si="25"/>
        <v>11322.775054223208</v>
      </c>
      <c r="AG136" s="66">
        <f t="shared" si="25"/>
        <v>9256.6907261018223</v>
      </c>
      <c r="AH136" s="66">
        <f t="shared" si="25"/>
        <v>6910.3061171412137</v>
      </c>
      <c r="AI136" s="66">
        <f t="shared" si="25"/>
        <v>5430.8179412599829</v>
      </c>
      <c r="AJ136" s="66">
        <f t="shared" si="25"/>
        <v>6946.4738953140168</v>
      </c>
      <c r="AK136" s="66">
        <f t="shared" si="25"/>
        <v>24.865347493802204</v>
      </c>
      <c r="AL136" s="87">
        <f t="shared" si="25"/>
        <v>937907</v>
      </c>
      <c r="AM136" s="53"/>
    </row>
    <row r="137" spans="1:39" x14ac:dyDescent="0.25">
      <c r="A137" s="75" t="s">
        <v>174</v>
      </c>
      <c r="B137" s="83" t="s">
        <v>78</v>
      </c>
      <c r="C137" s="83">
        <v>1401</v>
      </c>
      <c r="D137" s="68">
        <f>'Pop-proportion inputs'!$C$19*'District Population'!$L135/100</f>
        <v>7113.5872901411212</v>
      </c>
      <c r="E137" s="68">
        <f>'Pop-proportion inputs'!$D$19*'District Population'!$L135/100</f>
        <v>7584.8605304972471</v>
      </c>
      <c r="F137" s="68">
        <f>'Pop-proportion inputs'!$E$19*'District Population'!$L135/100</f>
        <v>7313.9397809956454</v>
      </c>
      <c r="G137" s="68">
        <f>'Pop-proportion inputs'!$F$19*'District Population'!$L135/100</f>
        <v>5240.7670693508944</v>
      </c>
      <c r="H137" s="68">
        <f>'Pop-proportion inputs'!$G$19*'District Population'!$L135/100</f>
        <v>3425.9355480576137</v>
      </c>
      <c r="I137" s="68">
        <f>'Pop-proportion inputs'!$H$19*'District Population'!$L135/100</f>
        <v>3196.4352981966881</v>
      </c>
      <c r="J137" s="68">
        <f>'Pop-proportion inputs'!$I$19*'District Population'!$L135/100</f>
        <v>2937.4804708135048</v>
      </c>
      <c r="K137" s="68">
        <f>'Pop-proportion inputs'!$J$19*'District Population'!$L135/100</f>
        <v>2685.8892878108854</v>
      </c>
      <c r="L137" s="68">
        <f>'Pop-proportion inputs'!$K$19*'District Population'!$L135/100</f>
        <v>2127.1727704355576</v>
      </c>
      <c r="M137" s="68">
        <f>'Pop-proportion inputs'!$L$19*'District Population'!$L135/100</f>
        <v>1840.2974581094004</v>
      </c>
      <c r="N137" s="68">
        <f>'Pop-proportion inputs'!$M$19*'District Population'!$L135/100</f>
        <v>1502.7970906668627</v>
      </c>
      <c r="O137" s="68">
        <f>'Pop-proportion inputs'!$N$19*'District Population'!$L135/100</f>
        <v>1042.2624983657274</v>
      </c>
      <c r="P137" s="68">
        <f>'Pop-proportion inputs'!$O$19*'District Population'!$L135/100</f>
        <v>910.02371803142421</v>
      </c>
      <c r="Q137" s="68">
        <f>'Pop-proportion inputs'!$P$19*'District Population'!$L135/100</f>
        <v>636.03478337125489</v>
      </c>
      <c r="R137" s="68">
        <f>'Pop-proportion inputs'!$Q$19*'District Population'!$L135/100</f>
        <v>481.09143286354447</v>
      </c>
      <c r="S137" s="68">
        <f>'Pop-proportion inputs'!$R$19*'District Population'!$L135/100</f>
        <v>690.03484216206095</v>
      </c>
      <c r="T137" s="68">
        <f>'Pop-proportion inputs'!$S$19*'District Population'!$L135/100</f>
        <v>0</v>
      </c>
      <c r="U137" s="62">
        <f>'Pop-proportion inputs'!$T$19*'District Population'!$K135/100</f>
        <v>7215.5919409726412</v>
      </c>
      <c r="V137" s="62">
        <f>'Pop-proportion inputs'!$U$19*'District Population'!$K135/100</f>
        <v>7490.7146260648979</v>
      </c>
      <c r="W137" s="62">
        <f>'Pop-proportion inputs'!$V$19*'District Population'!$K135/100</f>
        <v>7012.0933738988169</v>
      </c>
      <c r="X137" s="62">
        <f>'Pop-proportion inputs'!$W$19*'District Population'!$K135/100</f>
        <v>5240.5492016232092</v>
      </c>
      <c r="Y137" s="62">
        <f>'Pop-proportion inputs'!$X$19*'District Population'!$K135/100</f>
        <v>3924.8787075507471</v>
      </c>
      <c r="Z137" s="62">
        <f>'Pop-proportion inputs'!$Y$19*'District Population'!$K135/100</f>
        <v>3634.6934396992506</v>
      </c>
      <c r="AA137" s="62">
        <f>'Pop-proportion inputs'!$Z$19*'District Population'!$K135/100</f>
        <v>3186.1973530516516</v>
      </c>
      <c r="AB137" s="62">
        <f>'Pop-proportion inputs'!$AA$19*'District Population'!$K135/100</f>
        <v>2875.723708422403</v>
      </c>
      <c r="AC137" s="62">
        <f>'Pop-proportion inputs'!$AB$19*'District Population'!$K135/100</f>
        <v>2224.6512536454229</v>
      </c>
      <c r="AD137" s="62">
        <f>'Pop-proportion inputs'!$AC$19*'District Population'!$K135/100</f>
        <v>2004.5531055716183</v>
      </c>
      <c r="AE137" s="62">
        <f>'Pop-proportion inputs'!$AD$19*'District Population'!$K135/100</f>
        <v>1862.2270684791999</v>
      </c>
      <c r="AF137" s="62">
        <f>'Pop-proportion inputs'!$AE$19*'District Population'!$K135/100</f>
        <v>1198.858627776309</v>
      </c>
      <c r="AG137" s="62">
        <f>'Pop-proportion inputs'!$AF$19*'District Population'!$K135/100</f>
        <v>1031.3258195357737</v>
      </c>
      <c r="AH137" s="62">
        <f>'Pop-proportion inputs'!$AG$19*'District Population'!$K135/100</f>
        <v>664.59803929548218</v>
      </c>
      <c r="AI137" s="62">
        <f>'Pop-proportion inputs'!$AH$19*'District Population'!$K135/100</f>
        <v>576.98913957336708</v>
      </c>
      <c r="AJ137" s="62">
        <f>'Pop-proportion inputs'!$AI$19*'District Population'!$K135/100</f>
        <v>726.07796892503643</v>
      </c>
      <c r="AK137" s="62">
        <f>'Pop-proportion inputs'!$AJ$19*'District Population'!$K135/100</f>
        <v>7.377591555546517</v>
      </c>
      <c r="AL137" s="85">
        <f>SUM(D137:AK137)</f>
        <v>99605.710835510807</v>
      </c>
    </row>
    <row r="138" spans="1:39" x14ac:dyDescent="0.25">
      <c r="A138" s="75" t="s">
        <v>174</v>
      </c>
      <c r="B138" s="83" t="s">
        <v>79</v>
      </c>
      <c r="C138" s="83">
        <v>1402</v>
      </c>
      <c r="D138" s="68">
        <f>'Pop-proportion inputs'!$C$19*'District Population'!$L136/100</f>
        <v>2124.0999248906683</v>
      </c>
      <c r="E138" s="68">
        <f>'Pop-proportion inputs'!$D$19*'District Population'!$L136/100</f>
        <v>2264.8209723192676</v>
      </c>
      <c r="F138" s="68">
        <f>'Pop-proportion inputs'!$E$19*'District Population'!$L136/100</f>
        <v>2183.9246931008734</v>
      </c>
      <c r="G138" s="68">
        <f>'Pop-proportion inputs'!$F$19*'District Population'!$L136/100</f>
        <v>1564.8803457863919</v>
      </c>
      <c r="H138" s="68">
        <f>'Pop-proportion inputs'!$G$19*'District Population'!$L136/100</f>
        <v>1022.9760518149322</v>
      </c>
      <c r="I138" s="68">
        <f>'Pop-proportion inputs'!$H$19*'District Population'!$L136/100</f>
        <v>954.44783340569268</v>
      </c>
      <c r="J138" s="68">
        <f>'Pop-proportion inputs'!$I$19*'District Population'!$L136/100</f>
        <v>877.1245495321657</v>
      </c>
      <c r="K138" s="68">
        <f>'Pop-proportion inputs'!$J$19*'District Population'!$L136/100</f>
        <v>802.00003202471044</v>
      </c>
      <c r="L138" s="68">
        <f>'Pop-proportion inputs'!$K$19*'District Population'!$L136/100</f>
        <v>635.16863399900819</v>
      </c>
      <c r="M138" s="68">
        <f>'Pop-proportion inputs'!$L$19*'District Population'!$L136/100</f>
        <v>549.50836098745867</v>
      </c>
      <c r="N138" s="68">
        <f>'Pop-proportion inputs'!$M$19*'District Population'!$L136/100</f>
        <v>448.73156920916512</v>
      </c>
      <c r="O138" s="68">
        <f>'Pop-proportion inputs'!$N$19*'District Population'!$L136/100</f>
        <v>311.217056064421</v>
      </c>
      <c r="P138" s="68">
        <f>'Pop-proportion inputs'!$O$19*'District Population'!$L136/100</f>
        <v>271.73087674038055</v>
      </c>
      <c r="Q138" s="68">
        <f>'Pop-proportion inputs'!$P$19*'District Population'!$L136/100</f>
        <v>189.91844486945675</v>
      </c>
      <c r="R138" s="68">
        <f>'Pop-proportion inputs'!$Q$19*'District Population'!$L136/100</f>
        <v>143.65273591669475</v>
      </c>
      <c r="S138" s="68">
        <f>'Pop-proportion inputs'!$R$19*'District Population'!$L136/100</f>
        <v>206.04273155398377</v>
      </c>
      <c r="T138" s="68">
        <f>'Pop-proportion inputs'!$S$19*'District Population'!$L136/100</f>
        <v>0</v>
      </c>
      <c r="U138" s="62">
        <f>'Pop-proportion inputs'!$T$19*'District Population'!$K136/100</f>
        <v>2055.508210922545</v>
      </c>
      <c r="V138" s="62">
        <f>'Pop-proportion inputs'!$U$19*'District Population'!$K136/100</f>
        <v>2133.8825068700457</v>
      </c>
      <c r="W138" s="62">
        <f>'Pop-proportion inputs'!$V$19*'District Population'!$K136/100</f>
        <v>1997.5375026351203</v>
      </c>
      <c r="X138" s="62">
        <f>'Pop-proportion inputs'!$W$19*'District Population'!$K136/100</f>
        <v>1492.8770919698184</v>
      </c>
      <c r="Y138" s="62">
        <f>'Pop-proportion inputs'!$X$19*'District Population'!$K136/100</f>
        <v>1118.0815761538388</v>
      </c>
      <c r="Z138" s="62">
        <f>'Pop-proportion inputs'!$Y$19*'District Population'!$K136/100</f>
        <v>1035.4163969645199</v>
      </c>
      <c r="AA138" s="62">
        <f>'Pop-proportion inputs'!$Z$19*'District Population'!$K136/100</f>
        <v>907.65315921323122</v>
      </c>
      <c r="AB138" s="62">
        <f>'Pop-proportion inputs'!$AA$19*'District Population'!$K136/100</f>
        <v>819.20842300432037</v>
      </c>
      <c r="AC138" s="62">
        <f>'Pop-proportion inputs'!$AB$19*'District Population'!$K136/100</f>
        <v>633.73718410286108</v>
      </c>
      <c r="AD138" s="62">
        <f>'Pop-proportion inputs'!$AC$19*'District Population'!$K136/100</f>
        <v>571.0377473448608</v>
      </c>
      <c r="AE138" s="62">
        <f>'Pop-proportion inputs'!$AD$19*'District Population'!$K136/100</f>
        <v>530.49327916196387</v>
      </c>
      <c r="AF138" s="62">
        <f>'Pop-proportion inputs'!$AE$19*'District Population'!$K136/100</f>
        <v>341.51927843044882</v>
      </c>
      <c r="AG138" s="62">
        <f>'Pop-proportion inputs'!$AF$19*'District Population'!$K136/100</f>
        <v>293.79414849593741</v>
      </c>
      <c r="AH138" s="62">
        <f>'Pop-proportion inputs'!$AG$19*'District Population'!$K136/100</f>
        <v>189.32427691452062</v>
      </c>
      <c r="AI138" s="62">
        <f>'Pop-proportion inputs'!$AH$19*'District Population'!$K136/100</f>
        <v>164.36709887537239</v>
      </c>
      <c r="AJ138" s="62">
        <f>'Pop-proportion inputs'!$AI$19*'District Population'!$K136/100</f>
        <v>206.83808606480005</v>
      </c>
      <c r="AK138" s="62">
        <f>'Pop-proportion inputs'!$AJ$19*'District Population'!$K136/100</f>
        <v>2.1016570980335314</v>
      </c>
      <c r="AL138" s="85">
        <f t="shared" ref="AL138:AL144" si="26">SUM(D138:AK138)</f>
        <v>29043.622436437512</v>
      </c>
    </row>
    <row r="139" spans="1:39" x14ac:dyDescent="0.25">
      <c r="A139" s="75" t="s">
        <v>174</v>
      </c>
      <c r="B139" s="83" t="s">
        <v>80</v>
      </c>
      <c r="C139" s="83">
        <v>1403</v>
      </c>
      <c r="D139" s="68">
        <f>'Pop-proportion inputs'!$C$19*'District Population'!$L137/100</f>
        <v>1959.8382066834442</v>
      </c>
      <c r="E139" s="68">
        <f>'Pop-proportion inputs'!$D$19*'District Population'!$L137/100</f>
        <v>2089.6769595609844</v>
      </c>
      <c r="F139" s="68">
        <f>'Pop-proportion inputs'!$E$19*'District Population'!$L137/100</f>
        <v>2015.0365827440128</v>
      </c>
      <c r="G139" s="68">
        <f>'Pop-proportion inputs'!$F$19*'District Population'!$L137/100</f>
        <v>1443.8644126961358</v>
      </c>
      <c r="H139" s="68">
        <f>'Pop-proportion inputs'!$G$19*'District Population'!$L137/100</f>
        <v>943.86687150430623</v>
      </c>
      <c r="I139" s="68">
        <f>'Pop-proportion inputs'!$H$19*'District Population'!$L137/100</f>
        <v>880.63810382696238</v>
      </c>
      <c r="J139" s="68">
        <f>'Pop-proportion inputs'!$I$19*'District Population'!$L137/100</f>
        <v>809.29441409477226</v>
      </c>
      <c r="K139" s="68">
        <f>'Pop-proportion inputs'!$J$19*'District Population'!$L137/100</f>
        <v>739.97945487629363</v>
      </c>
      <c r="L139" s="68">
        <f>'Pop-proportion inputs'!$K$19*'District Population'!$L137/100</f>
        <v>586.04952714842864</v>
      </c>
      <c r="M139" s="68">
        <f>'Pop-proportion inputs'!$L$19*'District Population'!$L137/100</f>
        <v>507.01356755174885</v>
      </c>
      <c r="N139" s="68">
        <f>'Pop-proportion inputs'!$M$19*'District Population'!$L137/100</f>
        <v>414.0300856733021</v>
      </c>
      <c r="O139" s="68">
        <f>'Pop-proportion inputs'!$N$19*'District Population'!$L137/100</f>
        <v>287.14989812825792</v>
      </c>
      <c r="P139" s="68">
        <f>'Pop-proportion inputs'!$O$19*'District Population'!$L137/100</f>
        <v>250.71727931952103</v>
      </c>
      <c r="Q139" s="68">
        <f>'Pop-proportion inputs'!$P$19*'District Population'!$L137/100</f>
        <v>175.2315981218365</v>
      </c>
      <c r="R139" s="68">
        <f>'Pop-proportion inputs'!$Q$19*'District Population'!$L137/100</f>
        <v>132.54372689582232</v>
      </c>
      <c r="S139" s="68">
        <f>'Pop-proportion inputs'!$R$19*'District Population'!$L137/100</f>
        <v>190.108955222388</v>
      </c>
      <c r="T139" s="68">
        <f>'Pop-proportion inputs'!$S$19*'District Population'!$L137/100</f>
        <v>0</v>
      </c>
      <c r="U139" s="62">
        <f>'Pop-proportion inputs'!$T$19*'District Population'!$K137/100</f>
        <v>1880.2822152106369</v>
      </c>
      <c r="V139" s="62">
        <f>'Pop-proportion inputs'!$U$19*'District Population'!$K137/100</f>
        <v>1951.9753342245479</v>
      </c>
      <c r="W139" s="62">
        <f>'Pop-proportion inputs'!$V$19*'District Population'!$K137/100</f>
        <v>1827.2533383534205</v>
      </c>
      <c r="X139" s="62">
        <f>'Pop-proportion inputs'!$W$19*'District Population'!$K137/100</f>
        <v>1365.6137351387099</v>
      </c>
      <c r="Y139" s="62">
        <f>'Pop-proportion inputs'!$X$19*'District Population'!$K137/100</f>
        <v>1022.7684285693952</v>
      </c>
      <c r="Z139" s="62">
        <f>'Pop-proportion inputs'!$Y$19*'District Population'!$K137/100</f>
        <v>947.15021141952775</v>
      </c>
      <c r="AA139" s="62">
        <f>'Pop-proportion inputs'!$Z$19*'District Population'!$K137/100</f>
        <v>830.27841182031489</v>
      </c>
      <c r="AB139" s="62">
        <f>'Pop-proportion inputs'!$AA$19*'District Population'!$K137/100</f>
        <v>749.37332779344399</v>
      </c>
      <c r="AC139" s="62">
        <f>'Pop-proportion inputs'!$AB$19*'District Population'!$K137/100</f>
        <v>579.71296346778774</v>
      </c>
      <c r="AD139" s="62">
        <f>'Pop-proportion inputs'!$AC$19*'District Population'!$K137/100</f>
        <v>522.35846825665931</v>
      </c>
      <c r="AE139" s="62">
        <f>'Pop-proportion inputs'!$AD$19*'District Population'!$K137/100</f>
        <v>485.27029607404415</v>
      </c>
      <c r="AF139" s="62">
        <f>'Pop-proportion inputs'!$AE$19*'District Population'!$K137/100</f>
        <v>312.40577000474951</v>
      </c>
      <c r="AG139" s="62">
        <f>'Pop-proportion inputs'!$AF$19*'District Population'!$K137/100</f>
        <v>268.7490662476755</v>
      </c>
      <c r="AH139" s="62">
        <f>'Pop-proportion inputs'!$AG$19*'District Population'!$K137/100</f>
        <v>173.18494224365855</v>
      </c>
      <c r="AI139" s="62">
        <f>'Pop-proportion inputs'!$AH$19*'District Population'!$K137/100</f>
        <v>150.35528982023453</v>
      </c>
      <c r="AJ139" s="62">
        <f>'Pop-proportion inputs'!$AI$19*'District Population'!$K137/100</f>
        <v>189.20575096185087</v>
      </c>
      <c r="AK139" s="62">
        <f>'Pop-proportion inputs'!$AJ$19*'District Population'!$K137/100</f>
        <v>1.9224970461830739</v>
      </c>
      <c r="AL139" s="85">
        <f t="shared" si="26"/>
        <v>26682.899690701055</v>
      </c>
    </row>
    <row r="140" spans="1:39" x14ac:dyDescent="0.25">
      <c r="A140" s="75" t="s">
        <v>174</v>
      </c>
      <c r="B140" s="83" t="s">
        <v>81</v>
      </c>
      <c r="C140" s="83">
        <v>1404</v>
      </c>
      <c r="D140" s="68">
        <f>'Pop-proportion inputs'!$C$19*'District Population'!$L138/100</f>
        <v>3308.8940795192916</v>
      </c>
      <c r="E140" s="68">
        <f>'Pop-proportion inputs'!$D$19*'District Population'!$L138/100</f>
        <v>3528.1074203060771</v>
      </c>
      <c r="F140" s="68">
        <f>'Pop-proportion inputs'!$E$19*'District Population'!$L138/100</f>
        <v>3402.0882927574235</v>
      </c>
      <c r="G140" s="68">
        <f>'Pop-proportion inputs'!$F$19*'District Population'!$L138/100</f>
        <v>2437.7493971218032</v>
      </c>
      <c r="H140" s="68">
        <f>'Pop-proportion inputs'!$G$19*'District Population'!$L138/100</f>
        <v>1593.5782312664398</v>
      </c>
      <c r="I140" s="68">
        <f>'Pop-proportion inputs'!$H$19*'District Population'!$L138/100</f>
        <v>1486.8259012478748</v>
      </c>
      <c r="J140" s="68">
        <f>'Pop-proportion inputs'!$I$19*'District Population'!$L138/100</f>
        <v>1366.3727374301357</v>
      </c>
      <c r="K140" s="68">
        <f>'Pop-proportion inputs'!$J$19*'District Population'!$L138/100</f>
        <v>1249.34478206219</v>
      </c>
      <c r="L140" s="68">
        <f>'Pop-proportion inputs'!$K$19*'District Population'!$L138/100</f>
        <v>989.45709093410596</v>
      </c>
      <c r="M140" s="68">
        <f>'Pop-proportion inputs'!$L$19*'District Population'!$L138/100</f>
        <v>856.01667841089966</v>
      </c>
      <c r="N140" s="68">
        <f>'Pop-proportion inputs'!$M$19*'District Population'!$L138/100</f>
        <v>699.02795779536291</v>
      </c>
      <c r="O140" s="68">
        <f>'Pop-proportion inputs'!$N$19*'District Population'!$L138/100</f>
        <v>484.80971266452588</v>
      </c>
      <c r="P140" s="68">
        <f>'Pop-proportion inputs'!$O$19*'District Population'!$L138/100</f>
        <v>423.29867758698379</v>
      </c>
      <c r="Q140" s="68">
        <f>'Pop-proportion inputs'!$P$19*'District Population'!$L138/100</f>
        <v>295.85237985091612</v>
      </c>
      <c r="R140" s="68">
        <f>'Pop-proportion inputs'!$Q$19*'District Population'!$L138/100</f>
        <v>223.78028538651063</v>
      </c>
      <c r="S140" s="68">
        <f>'Pop-proportion inputs'!$R$19*'District Population'!$L138/100</f>
        <v>320.97057514940207</v>
      </c>
      <c r="T140" s="68">
        <f>'Pop-proportion inputs'!$S$19*'District Population'!$L138/100</f>
        <v>0</v>
      </c>
      <c r="U140" s="62">
        <f>'Pop-proportion inputs'!$T$19*'District Population'!$K138/100</f>
        <v>3388.2270697371132</v>
      </c>
      <c r="V140" s="62">
        <f>'Pop-proportion inputs'!$U$19*'District Population'!$K138/100</f>
        <v>3517.4164885338046</v>
      </c>
      <c r="W140" s="62">
        <f>'Pop-proportion inputs'!$V$19*'District Population'!$K138/100</f>
        <v>3292.6702035433609</v>
      </c>
      <c r="X140" s="62">
        <f>'Pop-proportion inputs'!$W$19*'District Population'!$K138/100</f>
        <v>2460.805823068134</v>
      </c>
      <c r="Y140" s="62">
        <f>'Pop-proportion inputs'!$X$19*'District Population'!$K138/100</f>
        <v>1843.0061443532343</v>
      </c>
      <c r="Z140" s="62">
        <f>'Pop-proportion inputs'!$Y$19*'District Population'!$K138/100</f>
        <v>1706.7437853095742</v>
      </c>
      <c r="AA140" s="62">
        <f>'Pop-proportion inputs'!$Z$19*'District Population'!$K138/100</f>
        <v>1496.1433808130696</v>
      </c>
      <c r="AB140" s="62">
        <f>'Pop-proportion inputs'!$AA$19*'District Population'!$K138/100</f>
        <v>1350.3542042938996</v>
      </c>
      <c r="AC140" s="62">
        <f>'Pop-proportion inputs'!$AB$19*'District Population'!$K138/100</f>
        <v>1044.6299707616192</v>
      </c>
      <c r="AD140" s="62">
        <f>'Pop-proportion inputs'!$AC$19*'District Population'!$K138/100</f>
        <v>941.27843572426707</v>
      </c>
      <c r="AE140" s="62">
        <f>'Pop-proportion inputs'!$AD$19*'District Population'!$K138/100</f>
        <v>874.44636767636996</v>
      </c>
      <c r="AF140" s="62">
        <f>'Pop-proportion inputs'!$AE$19*'District Population'!$K138/100</f>
        <v>562.94830537105372</v>
      </c>
      <c r="AG140" s="62">
        <f>'Pop-proportion inputs'!$AF$19*'District Population'!$K138/100</f>
        <v>484.27988833843204</v>
      </c>
      <c r="AH140" s="62">
        <f>'Pop-proportion inputs'!$AG$19*'District Population'!$K138/100</f>
        <v>312.07544518262</v>
      </c>
      <c r="AI140" s="62">
        <f>'Pop-proportion inputs'!$AH$19*'District Population'!$K138/100</f>
        <v>270.9369151747353</v>
      </c>
      <c r="AJ140" s="62">
        <f>'Pop-proportion inputs'!$AI$19*'District Population'!$K138/100</f>
        <v>340.94458904780231</v>
      </c>
      <c r="AK140" s="62">
        <f>'Pop-proportion inputs'!$AJ$19*'District Population'!$K138/100</f>
        <v>3.4642972638218685</v>
      </c>
      <c r="AL140" s="85">
        <f t="shared" si="26"/>
        <v>46556.545513682853</v>
      </c>
    </row>
    <row r="141" spans="1:39" x14ac:dyDescent="0.25">
      <c r="A141" s="75" t="s">
        <v>174</v>
      </c>
      <c r="B141" s="83" t="s">
        <v>82</v>
      </c>
      <c r="C141" s="83">
        <v>1405</v>
      </c>
      <c r="D141" s="68">
        <f>'Pop-proportion inputs'!$C$19*'District Population'!$L139/100</f>
        <v>2602.2672935801388</v>
      </c>
      <c r="E141" s="68">
        <f>'Pop-proportion inputs'!$D$19*'District Population'!$L139/100</f>
        <v>2774.6668002844344</v>
      </c>
      <c r="F141" s="68">
        <f>'Pop-proportion inputs'!$E$19*'District Population'!$L139/100</f>
        <v>2675.5595317818998</v>
      </c>
      <c r="G141" s="68">
        <f>'Pop-proportion inputs'!$F$19*'District Population'!$L139/100</f>
        <v>1917.1588372500473</v>
      </c>
      <c r="H141" s="68">
        <f>'Pop-proportion inputs'!$G$19*'District Population'!$L139/100</f>
        <v>1253.2636014714615</v>
      </c>
      <c r="I141" s="68">
        <f>'Pop-proportion inputs'!$H$19*'District Population'!$L139/100</f>
        <v>1169.3086333628592</v>
      </c>
      <c r="J141" s="68">
        <f>'Pop-proportion inputs'!$I$19*'District Population'!$L139/100</f>
        <v>1074.5786960852383</v>
      </c>
      <c r="K141" s="68">
        <f>'Pop-proportion inputs'!$J$19*'District Population'!$L139/100</f>
        <v>982.5425010998722</v>
      </c>
      <c r="L141" s="68">
        <f>'Pop-proportion inputs'!$K$19*'District Population'!$L139/100</f>
        <v>778.15480467505301</v>
      </c>
      <c r="M141" s="68">
        <f>'Pop-proportion inputs'!$L$19*'District Population'!$L139/100</f>
        <v>673.21109453930012</v>
      </c>
      <c r="N141" s="68">
        <f>'Pop-proportion inputs'!$M$19*'District Population'!$L139/100</f>
        <v>549.74790614429673</v>
      </c>
      <c r="O141" s="68">
        <f>'Pop-proportion inputs'!$N$19*'District Population'!$L139/100</f>
        <v>381.27677361620584</v>
      </c>
      <c r="P141" s="68">
        <f>'Pop-proportion inputs'!$O$19*'District Population'!$L139/100</f>
        <v>332.90165161780004</v>
      </c>
      <c r="Q141" s="68">
        <f>'Pop-proportion inputs'!$P$19*'District Population'!$L139/100</f>
        <v>232.67199049349267</v>
      </c>
      <c r="R141" s="68">
        <f>'Pop-proportion inputs'!$Q$19*'District Population'!$L139/100</f>
        <v>175.99116309396842</v>
      </c>
      <c r="S141" s="68">
        <f>'Pop-proportion inputs'!$R$19*'District Population'!$L139/100</f>
        <v>252.42610063669326</v>
      </c>
      <c r="T141" s="68">
        <f>'Pop-proportion inputs'!$S$19*'District Population'!$L139/100</f>
        <v>0</v>
      </c>
      <c r="U141" s="62">
        <f>'Pop-proportion inputs'!$T$19*'District Population'!$K139/100</f>
        <v>2723.0834941776252</v>
      </c>
      <c r="V141" s="62">
        <f>'Pop-proportion inputs'!$U$19*'District Population'!$K139/100</f>
        <v>2826.9117107366078</v>
      </c>
      <c r="W141" s="62">
        <f>'Pop-proportion inputs'!$V$19*'District Population'!$K139/100</f>
        <v>2646.285416678134</v>
      </c>
      <c r="X141" s="62">
        <f>'Pop-proportion inputs'!$W$19*'District Population'!$K139/100</f>
        <v>1977.7245093827023</v>
      </c>
      <c r="Y141" s="62">
        <f>'Pop-proportion inputs'!$X$19*'District Population'!$K139/100</f>
        <v>1481.2052167877957</v>
      </c>
      <c r="Z141" s="62">
        <f>'Pop-proportion inputs'!$Y$19*'District Population'!$K139/100</f>
        <v>1371.6925503836856</v>
      </c>
      <c r="AA141" s="62">
        <f>'Pop-proportion inputs'!$Z$19*'District Population'!$K139/100</f>
        <v>1202.4351560154685</v>
      </c>
      <c r="AB141" s="62">
        <f>'Pop-proportion inputs'!$AA$19*'District Population'!$K139/100</f>
        <v>1085.2658836975118</v>
      </c>
      <c r="AC141" s="62">
        <f>'Pop-proportion inputs'!$AB$19*'District Population'!$K139/100</f>
        <v>839.55843937134068</v>
      </c>
      <c r="AD141" s="62">
        <f>'Pop-proportion inputs'!$AC$19*'District Population'!$K139/100</f>
        <v>756.49586612415544</v>
      </c>
      <c r="AE141" s="62">
        <f>'Pop-proportion inputs'!$AD$19*'District Population'!$K139/100</f>
        <v>702.78361554671574</v>
      </c>
      <c r="AF141" s="62">
        <f>'Pop-proportion inputs'!$AE$19*'District Population'!$K139/100</f>
        <v>452.43580400003157</v>
      </c>
      <c r="AG141" s="62">
        <f>'Pop-proportion inputs'!$AF$19*'District Population'!$K139/100</f>
        <v>389.21080062054006</v>
      </c>
      <c r="AH141" s="62">
        <f>'Pop-proportion inputs'!$AG$19*'District Population'!$K139/100</f>
        <v>250.81184826873545</v>
      </c>
      <c r="AI141" s="62">
        <f>'Pop-proportion inputs'!$AH$19*'District Population'!$K139/100</f>
        <v>217.74923182257928</v>
      </c>
      <c r="AJ141" s="62">
        <f>'Pop-proportion inputs'!$AI$19*'District Population'!$K139/100</f>
        <v>274.01368437130122</v>
      </c>
      <c r="AK141" s="62">
        <f>'Pop-proportion inputs'!$AJ$19*'District Population'!$K139/100</f>
        <v>2.7842203323078865</v>
      </c>
      <c r="AL141" s="85">
        <f t="shared" si="26"/>
        <v>37026.174828049996</v>
      </c>
    </row>
    <row r="142" spans="1:39" x14ac:dyDescent="0.25">
      <c r="A142" s="75" t="s">
        <v>174</v>
      </c>
      <c r="B142" s="83" t="s">
        <v>83</v>
      </c>
      <c r="C142" s="83">
        <v>1406</v>
      </c>
      <c r="D142" s="68">
        <f>'Pop-proportion inputs'!$C$19*'District Population'!$L140/100</f>
        <v>4330.7828053570793</v>
      </c>
      <c r="E142" s="68">
        <f>'Pop-proportion inputs'!$D$19*'District Population'!$L140/100</f>
        <v>4617.6959987592127</v>
      </c>
      <c r="F142" s="68">
        <f>'Pop-proportion inputs'!$E$19*'District Population'!$L140/100</f>
        <v>4452.75827104171</v>
      </c>
      <c r="G142" s="68">
        <f>'Pop-proportion inputs'!$F$19*'District Population'!$L140/100</f>
        <v>3190.6017294933904</v>
      </c>
      <c r="H142" s="68">
        <f>'Pop-proportion inputs'!$G$19*'District Population'!$L140/100</f>
        <v>2085.7244254741063</v>
      </c>
      <c r="I142" s="68">
        <f>'Pop-proportion inputs'!$H$19*'District Population'!$L140/100</f>
        <v>1946.0036776454624</v>
      </c>
      <c r="J142" s="68">
        <f>'Pop-proportion inputs'!$I$19*'District Population'!$L140/100</f>
        <v>1788.3508552291858</v>
      </c>
      <c r="K142" s="68">
        <f>'Pop-proportion inputs'!$J$19*'District Population'!$L140/100</f>
        <v>1635.1810514598174</v>
      </c>
      <c r="L142" s="68">
        <f>'Pop-proportion inputs'!$K$19*'District Population'!$L140/100</f>
        <v>1295.0320116256471</v>
      </c>
      <c r="M142" s="68">
        <f>'Pop-proportion inputs'!$L$19*'District Population'!$L140/100</f>
        <v>1120.381076839843</v>
      </c>
      <c r="N142" s="68">
        <f>'Pop-proportion inputs'!$M$19*'District Population'!$L140/100</f>
        <v>914.90938885654396</v>
      </c>
      <c r="O142" s="68">
        <f>'Pop-proportion inputs'!$N$19*'District Population'!$L140/100</f>
        <v>634.53393098115146</v>
      </c>
      <c r="P142" s="68">
        <f>'Pop-proportion inputs'!$O$19*'District Population'!$L140/100</f>
        <v>554.02638778042262</v>
      </c>
      <c r="Q142" s="68">
        <f>'Pop-proportion inputs'!$P$19*'District Population'!$L140/100</f>
        <v>387.22073562670795</v>
      </c>
      <c r="R142" s="68">
        <f>'Pop-proportion inputs'!$Q$19*'District Population'!$L140/100</f>
        <v>292.8905515980116</v>
      </c>
      <c r="S142" s="68">
        <f>'Pop-proportion inputs'!$R$19*'District Population'!$L140/100</f>
        <v>420.09620570403581</v>
      </c>
      <c r="T142" s="68">
        <f>'Pop-proportion inputs'!$S$19*'District Population'!$L140/100</f>
        <v>0</v>
      </c>
      <c r="U142" s="62">
        <f>'Pop-proportion inputs'!$T$19*'District Population'!$K140/100</f>
        <v>4469.7648277597546</v>
      </c>
      <c r="V142" s="62">
        <f>'Pop-proportion inputs'!$U$19*'District Population'!$K140/100</f>
        <v>4640.1921067971598</v>
      </c>
      <c r="W142" s="62">
        <f>'Pop-proportion inputs'!$V$19*'District Population'!$K140/100</f>
        <v>4343.7057677343237</v>
      </c>
      <c r="X142" s="62">
        <f>'Pop-proportion inputs'!$W$19*'District Population'!$K140/100</f>
        <v>3246.3064279661012</v>
      </c>
      <c r="Y142" s="62">
        <f>'Pop-proportion inputs'!$X$19*'District Population'!$K140/100</f>
        <v>2431.3022332397459</v>
      </c>
      <c r="Z142" s="62">
        <f>'Pop-proportion inputs'!$Y$19*'District Population'!$K140/100</f>
        <v>2251.5442987019701</v>
      </c>
      <c r="AA142" s="62">
        <f>'Pop-proportion inputs'!$Z$19*'District Population'!$K140/100</f>
        <v>1973.719270639878</v>
      </c>
      <c r="AB142" s="62">
        <f>'Pop-proportion inputs'!$AA$19*'District Population'!$K140/100</f>
        <v>1781.3935144077245</v>
      </c>
      <c r="AC142" s="62">
        <f>'Pop-proportion inputs'!$AB$19*'District Population'!$K140/100</f>
        <v>1378.0806909426724</v>
      </c>
      <c r="AD142" s="62">
        <f>'Pop-proportion inputs'!$AC$19*'District Population'!$K140/100</f>
        <v>1241.7388677127494</v>
      </c>
      <c r="AE142" s="62">
        <f>'Pop-proportion inputs'!$AD$19*'District Population'!$K140/100</f>
        <v>1153.5736943112765</v>
      </c>
      <c r="AF142" s="62">
        <f>'Pop-proportion inputs'!$AE$19*'District Population'!$K140/100</f>
        <v>742.6440092132683</v>
      </c>
      <c r="AG142" s="62">
        <f>'Pop-proportion inputs'!$AF$19*'District Population'!$K140/100</f>
        <v>638.86426946423455</v>
      </c>
      <c r="AH142" s="62">
        <f>'Pop-proportion inputs'!$AG$19*'District Population'!$K140/100</f>
        <v>411.69137126130408</v>
      </c>
      <c r="AI142" s="62">
        <f>'Pop-proportion inputs'!$AH$19*'District Population'!$K140/100</f>
        <v>357.42123212648823</v>
      </c>
      <c r="AJ142" s="62">
        <f>'Pop-proportion inputs'!$AI$19*'District Population'!$K140/100</f>
        <v>449.77567942608709</v>
      </c>
      <c r="AK142" s="62">
        <f>'Pop-proportion inputs'!$AJ$19*'District Population'!$K140/100</f>
        <v>4.5701169797739585</v>
      </c>
      <c r="AL142" s="85">
        <f t="shared" si="26"/>
        <v>61182.47748215685</v>
      </c>
    </row>
    <row r="143" spans="1:39" x14ac:dyDescent="0.25">
      <c r="A143" s="75" t="s">
        <v>174</v>
      </c>
      <c r="B143" s="83" t="s">
        <v>84</v>
      </c>
      <c r="C143" s="83">
        <v>1407</v>
      </c>
      <c r="D143" s="68">
        <f>'Pop-proportion inputs'!$C$19*'District Population'!$L141/100</f>
        <v>5088.6471914709618</v>
      </c>
      <c r="E143" s="68">
        <f>'Pop-proportion inputs'!$D$19*'District Population'!$L141/100</f>
        <v>5425.7686961549989</v>
      </c>
      <c r="F143" s="68">
        <f>'Pop-proportion inputs'!$E$19*'District Population'!$L141/100</f>
        <v>5231.9677269909325</v>
      </c>
      <c r="G143" s="68">
        <f>'Pop-proportion inputs'!$F$19*'District Population'!$L141/100</f>
        <v>3748.9403785859595</v>
      </c>
      <c r="H143" s="68">
        <f>'Pop-proportion inputs'!$G$19*'District Population'!$L141/100</f>
        <v>2450.7153133476281</v>
      </c>
      <c r="I143" s="68">
        <f>'Pop-proportion inputs'!$H$19*'District Population'!$L141/100</f>
        <v>2286.544163931183</v>
      </c>
      <c r="J143" s="68">
        <f>'Pop-proportion inputs'!$I$19*'District Population'!$L141/100</f>
        <v>2101.3029204719855</v>
      </c>
      <c r="K143" s="68">
        <f>'Pop-proportion inputs'!$J$19*'District Population'!$L141/100</f>
        <v>1921.3292005234762</v>
      </c>
      <c r="L143" s="68">
        <f>'Pop-proportion inputs'!$K$19*'District Population'!$L141/100</f>
        <v>1521.6558541500185</v>
      </c>
      <c r="M143" s="68">
        <f>'Pop-proportion inputs'!$L$19*'District Population'!$L141/100</f>
        <v>1316.4419173794622</v>
      </c>
      <c r="N143" s="68">
        <f>'Pop-proportion inputs'!$M$19*'District Population'!$L141/100</f>
        <v>1075.013756472925</v>
      </c>
      <c r="O143" s="68">
        <f>'Pop-proportion inputs'!$N$19*'District Population'!$L141/100</f>
        <v>745.57405690864164</v>
      </c>
      <c r="P143" s="68">
        <f>'Pop-proportion inputs'!$O$19*'District Population'!$L141/100</f>
        <v>650.978113862535</v>
      </c>
      <c r="Q143" s="68">
        <f>'Pop-proportion inputs'!$P$19*'District Population'!$L141/100</f>
        <v>454.98234323568266</v>
      </c>
      <c r="R143" s="68">
        <f>'Pop-proportion inputs'!$Q$19*'District Population'!$L141/100</f>
        <v>344.14486936495433</v>
      </c>
      <c r="S143" s="68">
        <f>'Pop-proportion inputs'!$R$19*'District Population'!$L141/100</f>
        <v>493.61084898072863</v>
      </c>
      <c r="T143" s="68">
        <f>'Pop-proportion inputs'!$S$19*'District Population'!$L141/100</f>
        <v>0</v>
      </c>
      <c r="U143" s="62">
        <f>'Pop-proportion inputs'!$T$19*'District Population'!$K141/100</f>
        <v>4869.9953061286678</v>
      </c>
      <c r="V143" s="62">
        <f>'Pop-proportion inputs'!$U$19*'District Population'!$K141/100</f>
        <v>5055.6829386845911</v>
      </c>
      <c r="W143" s="62">
        <f>'Pop-proportion inputs'!$V$19*'District Population'!$K141/100</f>
        <v>4732.648699701831</v>
      </c>
      <c r="X143" s="62">
        <f>'Pop-proportion inputs'!$W$19*'District Population'!$K141/100</f>
        <v>3536.9863238138096</v>
      </c>
      <c r="Y143" s="62">
        <f>'Pop-proportion inputs'!$X$19*'District Population'!$K141/100</f>
        <v>2649.0052429877237</v>
      </c>
      <c r="Z143" s="62">
        <f>'Pop-proportion inputs'!$Y$19*'District Population'!$K141/100</f>
        <v>2453.1514718896342</v>
      </c>
      <c r="AA143" s="62">
        <f>'Pop-proportion inputs'!$Z$19*'District Population'!$K141/100</f>
        <v>2150.4495099912087</v>
      </c>
      <c r="AB143" s="62">
        <f>'Pop-proportion inputs'!$AA$19*'District Population'!$K141/100</f>
        <v>1940.9025726934647</v>
      </c>
      <c r="AC143" s="62">
        <f>'Pop-proportion inputs'!$AB$19*'District Population'!$K141/100</f>
        <v>1501.47642101364</v>
      </c>
      <c r="AD143" s="62">
        <f>'Pop-proportion inputs'!$AC$19*'District Population'!$K141/100</f>
        <v>1352.9263149689027</v>
      </c>
      <c r="AE143" s="62">
        <f>'Pop-proportion inputs'!$AD$19*'District Population'!$K141/100</f>
        <v>1256.8666793561742</v>
      </c>
      <c r="AF143" s="62">
        <f>'Pop-proportion inputs'!$AE$19*'District Population'!$K141/100</f>
        <v>809.1416390704984</v>
      </c>
      <c r="AG143" s="62">
        <f>'Pop-proportion inputs'!$AF$19*'District Population'!$K141/100</f>
        <v>696.06928181577484</v>
      </c>
      <c r="AH143" s="62">
        <f>'Pop-proportion inputs'!$AG$19*'District Population'!$K141/100</f>
        <v>448.55492914626092</v>
      </c>
      <c r="AI143" s="62">
        <f>'Pop-proportion inputs'!$AH$19*'District Population'!$K141/100</f>
        <v>389.42534782957063</v>
      </c>
      <c r="AJ143" s="62">
        <f>'Pop-proportion inputs'!$AI$19*'District Population'!$K141/100</f>
        <v>490.04937217551725</v>
      </c>
      <c r="AK143" s="62">
        <f>'Pop-proportion inputs'!$AJ$19*'District Population'!$K141/100</f>
        <v>4.9793331635107592</v>
      </c>
      <c r="AL143" s="85">
        <f t="shared" si="26"/>
        <v>69195.928736262867</v>
      </c>
    </row>
    <row r="144" spans="1:39" x14ac:dyDescent="0.25">
      <c r="A144" s="75" t="s">
        <v>174</v>
      </c>
      <c r="B144" s="83" t="s">
        <v>85</v>
      </c>
      <c r="C144" s="83">
        <v>1408</v>
      </c>
      <c r="D144" s="68">
        <f>'Pop-proportion inputs'!$C$19*'District Population'!$L142/100</f>
        <v>1126.3230108998123</v>
      </c>
      <c r="E144" s="68">
        <f>'Pop-proportion inputs'!$D$19*'District Population'!$L142/100</f>
        <v>1200.9416067480813</v>
      </c>
      <c r="F144" s="68">
        <f>'Pop-proportion inputs'!$E$19*'District Population'!$L142/100</f>
        <v>1158.0456300983276</v>
      </c>
      <c r="G144" s="68">
        <f>'Pop-proportion inputs'!$F$19*'District Population'!$L142/100</f>
        <v>829.79182010695251</v>
      </c>
      <c r="H144" s="68">
        <f>'Pop-proportion inputs'!$G$19*'District Population'!$L142/100</f>
        <v>542.44221435011025</v>
      </c>
      <c r="I144" s="68">
        <f>'Pop-proportion inputs'!$H$19*'District Population'!$L142/100</f>
        <v>506.1045127260835</v>
      </c>
      <c r="J144" s="68">
        <f>'Pop-proportion inputs'!$I$19*'District Population'!$L142/100</f>
        <v>465.10314886153998</v>
      </c>
      <c r="K144" s="68">
        <f>'Pop-proportion inputs'!$J$19*'District Population'!$L142/100</f>
        <v>425.26770055712564</v>
      </c>
      <c r="L144" s="68">
        <f>'Pop-proportion inputs'!$K$19*'District Population'!$L142/100</f>
        <v>336.80385743232262</v>
      </c>
      <c r="M144" s="68">
        <f>'Pop-proportion inputs'!$L$19*'District Population'!$L142/100</f>
        <v>291.38173040228918</v>
      </c>
      <c r="N144" s="68">
        <f>'Pop-proportion inputs'!$M$19*'District Population'!$L142/100</f>
        <v>237.94393389636753</v>
      </c>
      <c r="O144" s="68">
        <f>'Pop-proportion inputs'!$N$19*'District Population'!$L142/100</f>
        <v>165.02563157328717</v>
      </c>
      <c r="P144" s="68">
        <f>'Pop-proportion inputs'!$O$19*'District Population'!$L142/100</f>
        <v>144.08773130596694</v>
      </c>
      <c r="Q144" s="68">
        <f>'Pop-proportion inputs'!$P$19*'District Population'!$L142/100</f>
        <v>100.70595650615962</v>
      </c>
      <c r="R144" s="68">
        <f>'Pop-proportion inputs'!$Q$19*'District Population'!$L142/100</f>
        <v>76.173149928441049</v>
      </c>
      <c r="S144" s="68">
        <f>'Pop-proportion inputs'!$R$19*'District Population'!$L142/100</f>
        <v>109.2560039471071</v>
      </c>
      <c r="T144" s="68">
        <f>'Pop-proportion inputs'!$S$19*'District Population'!$L142/100</f>
        <v>0</v>
      </c>
      <c r="U144" s="62">
        <f>'Pop-proportion inputs'!$T$19*'District Population'!$K142/100</f>
        <v>1053.6446403378891</v>
      </c>
      <c r="V144" s="62">
        <f>'Pop-proportion inputs'!$U$19*'District Population'!$K142/100</f>
        <v>1093.8189662912148</v>
      </c>
      <c r="W144" s="62">
        <f>'Pop-proportion inputs'!$V$19*'District Population'!$K142/100</f>
        <v>1023.9291053869379</v>
      </c>
      <c r="X144" s="62">
        <f>'Pop-proportion inputs'!$W$19*'District Population'!$K142/100</f>
        <v>765.24235625954645</v>
      </c>
      <c r="Y144" s="62">
        <f>'Pop-proportion inputs'!$X$19*'District Population'!$K142/100</f>
        <v>573.12379192409014</v>
      </c>
      <c r="Z144" s="62">
        <f>'Pop-proportion inputs'!$Y$19*'District Population'!$K142/100</f>
        <v>530.74997773421387</v>
      </c>
      <c r="AA144" s="62">
        <f>'Pop-proportion inputs'!$Z$19*'District Population'!$K142/100</f>
        <v>465.25909330303841</v>
      </c>
      <c r="AB144" s="62">
        <f>'Pop-proportion inputs'!$AA$19*'District Population'!$K142/100</f>
        <v>419.92270312107337</v>
      </c>
      <c r="AC144" s="62">
        <f>'Pop-proportion inputs'!$AB$19*'District Population'!$K142/100</f>
        <v>324.85094628404141</v>
      </c>
      <c r="AD144" s="62">
        <f>'Pop-proportion inputs'!$AC$19*'District Population'!$K142/100</f>
        <v>292.71148552138101</v>
      </c>
      <c r="AE144" s="62">
        <f>'Pop-proportion inputs'!$AD$19*'District Population'!$K142/100</f>
        <v>271.92856606172768</v>
      </c>
      <c r="AF144" s="62">
        <f>'Pop-proportion inputs'!$AE$19*'District Population'!$K142/100</f>
        <v>175.0613086234298</v>
      </c>
      <c r="AG144" s="62">
        <f>'Pop-proportion inputs'!$AF$19*'District Population'!$K142/100</f>
        <v>150.59761293118129</v>
      </c>
      <c r="AH144" s="62">
        <f>'Pop-proportion inputs'!$AG$19*'District Population'!$K142/100</f>
        <v>97.046807498424428</v>
      </c>
      <c r="AI144" s="62">
        <f>'Pop-proportion inputs'!$AH$19*'District Population'!$K142/100</f>
        <v>84.25386571440454</v>
      </c>
      <c r="AJ144" s="62">
        <f>'Pop-proportion inputs'!$AI$19*'District Population'!$K142/100</f>
        <v>106.02431050475415</v>
      </c>
      <c r="AK144" s="62">
        <f>'Pop-proportion inputs'!$AJ$19*'District Population'!$K142/100</f>
        <v>1.0773003607595681</v>
      </c>
      <c r="AL144" s="85">
        <f t="shared" si="26"/>
        <v>15144.640477198087</v>
      </c>
    </row>
    <row r="145" spans="1:39" x14ac:dyDescent="0.25">
      <c r="A145" s="84" t="s">
        <v>174</v>
      </c>
      <c r="B145" s="82"/>
      <c r="C145" s="79" t="s">
        <v>157</v>
      </c>
      <c r="D145" s="70">
        <f>SUM(D137:D144)</f>
        <v>27654.439802542518</v>
      </c>
      <c r="E145" s="70">
        <f t="shared" ref="E145:AL145" si="27">SUM(E137:E144)</f>
        <v>29486.538984630304</v>
      </c>
      <c r="F145" s="70">
        <f t="shared" si="27"/>
        <v>28433.320509510824</v>
      </c>
      <c r="G145" s="70">
        <f t="shared" si="27"/>
        <v>20373.753990391571</v>
      </c>
      <c r="H145" s="70">
        <f t="shared" si="27"/>
        <v>13318.502257286596</v>
      </c>
      <c r="I145" s="70">
        <f t="shared" si="27"/>
        <v>12426.308124342806</v>
      </c>
      <c r="J145" s="70">
        <f t="shared" si="27"/>
        <v>11419.607792518529</v>
      </c>
      <c r="K145" s="70">
        <f t="shared" si="27"/>
        <v>10441.534010414371</v>
      </c>
      <c r="L145" s="70">
        <f t="shared" si="27"/>
        <v>8269.4945504001407</v>
      </c>
      <c r="M145" s="70">
        <f t="shared" si="27"/>
        <v>7154.2518842204026</v>
      </c>
      <c r="N145" s="70">
        <f t="shared" si="27"/>
        <v>5842.2016887148257</v>
      </c>
      <c r="O145" s="70">
        <f t="shared" si="27"/>
        <v>4051.8495583022186</v>
      </c>
      <c r="P145" s="70">
        <f t="shared" si="27"/>
        <v>3537.7644362450342</v>
      </c>
      <c r="Q145" s="70">
        <f t="shared" si="27"/>
        <v>2472.618232075507</v>
      </c>
      <c r="R145" s="70">
        <f t="shared" si="27"/>
        <v>1870.2679150479473</v>
      </c>
      <c r="S145" s="70">
        <f t="shared" si="27"/>
        <v>2682.5462633563993</v>
      </c>
      <c r="T145" s="70">
        <f t="shared" si="27"/>
        <v>0</v>
      </c>
      <c r="U145" s="64">
        <f t="shared" si="27"/>
        <v>27656.097705246873</v>
      </c>
      <c r="V145" s="64">
        <f t="shared" si="27"/>
        <v>28710.594678202873</v>
      </c>
      <c r="W145" s="64">
        <f t="shared" si="27"/>
        <v>26876.123407931947</v>
      </c>
      <c r="X145" s="64">
        <f t="shared" si="27"/>
        <v>20086.105469222031</v>
      </c>
      <c r="Y145" s="64">
        <f t="shared" si="27"/>
        <v>15043.37134156657</v>
      </c>
      <c r="Z145" s="64">
        <f t="shared" si="27"/>
        <v>13931.142132102377</v>
      </c>
      <c r="AA145" s="64">
        <f t="shared" si="27"/>
        <v>12212.135334847862</v>
      </c>
      <c r="AB145" s="64">
        <f t="shared" si="27"/>
        <v>11022.144337433843</v>
      </c>
      <c r="AC145" s="64">
        <f t="shared" si="27"/>
        <v>8526.6978695893849</v>
      </c>
      <c r="AD145" s="64">
        <f t="shared" si="27"/>
        <v>7683.100291224594</v>
      </c>
      <c r="AE145" s="64">
        <f t="shared" si="27"/>
        <v>7137.5895666674724</v>
      </c>
      <c r="AF145" s="64">
        <f t="shared" si="27"/>
        <v>4595.0147424897896</v>
      </c>
      <c r="AG145" s="64">
        <f t="shared" si="27"/>
        <v>3952.8908874495492</v>
      </c>
      <c r="AH145" s="64">
        <f t="shared" si="27"/>
        <v>2547.2876598110065</v>
      </c>
      <c r="AI145" s="64">
        <f t="shared" si="27"/>
        <v>2211.498120936752</v>
      </c>
      <c r="AJ145" s="64">
        <f t="shared" si="27"/>
        <v>2782.9294414771498</v>
      </c>
      <c r="AK145" s="64">
        <f t="shared" si="27"/>
        <v>28.277013799937162</v>
      </c>
      <c r="AL145" s="57">
        <f t="shared" si="27"/>
        <v>384438</v>
      </c>
      <c r="AM145" s="53"/>
    </row>
    <row r="146" spans="1:39" x14ac:dyDescent="0.25">
      <c r="A146" s="75" t="s">
        <v>176</v>
      </c>
      <c r="B146" s="76" t="s">
        <v>86</v>
      </c>
      <c r="C146" s="76">
        <v>1501</v>
      </c>
      <c r="D146" s="68">
        <f>'Pop-proportion inputs'!$C$20*'District Population'!$L144/100</f>
        <v>2763.1543551370119</v>
      </c>
      <c r="E146" s="68">
        <f>'Pop-proportion inputs'!$D$20*'District Population'!$L144/100</f>
        <v>2440.3980876550031</v>
      </c>
      <c r="F146" s="68">
        <f>'Pop-proportion inputs'!$E$20*'District Population'!$L144/100</f>
        <v>2087.9587641414705</v>
      </c>
      <c r="G146" s="68">
        <f>'Pop-proportion inputs'!$F$20*'District Population'!$L144/100</f>
        <v>1623.174709571919</v>
      </c>
      <c r="H146" s="68">
        <f>'Pop-proportion inputs'!$G$20*'District Population'!$L144/100</f>
        <v>1178.3046039855412</v>
      </c>
      <c r="I146" s="68">
        <f>'Pop-proportion inputs'!$H$20*'District Population'!$L144/100</f>
        <v>1080.9892683885209</v>
      </c>
      <c r="J146" s="68">
        <f>'Pop-proportion inputs'!$I$20*'District Population'!$L144/100</f>
        <v>966.76586290012665</v>
      </c>
      <c r="K146" s="68">
        <f>'Pop-proportion inputs'!$J$20*'District Population'!$L144/100</f>
        <v>816.09617342365925</v>
      </c>
      <c r="L146" s="68">
        <f>'Pop-proportion inputs'!$K$20*'District Population'!$L144/100</f>
        <v>639.87651166689295</v>
      </c>
      <c r="M146" s="68">
        <f>'Pop-proportion inputs'!$L$20*'District Population'!$L144/100</f>
        <v>543.31264584282292</v>
      </c>
      <c r="N146" s="68">
        <f>'Pop-proportion inputs'!$M$20*'District Population'!$L144/100</f>
        <v>439.60981717572804</v>
      </c>
      <c r="O146" s="68">
        <f>'Pop-proportion inputs'!$N$20*'District Population'!$L144/100</f>
        <v>315.24156975250929</v>
      </c>
      <c r="P146" s="68">
        <f>'Pop-proportion inputs'!$O$20*'District Population'!$L144/100</f>
        <v>278.41955087796106</v>
      </c>
      <c r="Q146" s="68">
        <f>'Pop-proportion inputs'!$P$20*'District Population'!$L144/100</f>
        <v>198.0122851723151</v>
      </c>
      <c r="R146" s="68">
        <f>'Pop-proportion inputs'!$Q$20*'District Population'!$L144/100</f>
        <v>149.54248481704255</v>
      </c>
      <c r="S146" s="68">
        <f>'Pop-proportion inputs'!$R$20*'District Population'!$L144/100</f>
        <v>241.59753200341294</v>
      </c>
      <c r="T146" s="68">
        <f>'Pop-proportion inputs'!$S$20*'District Population'!$L144/100</f>
        <v>1.1272046594249436</v>
      </c>
      <c r="U146" s="62">
        <f>'Pop-proportion inputs'!$T$20*'District Population'!$K144/100</f>
        <v>2684.4201987040551</v>
      </c>
      <c r="V146" s="62">
        <f>'Pop-proportion inputs'!$U$20*'District Population'!$K144/100</f>
        <v>2330.9178117295173</v>
      </c>
      <c r="W146" s="62">
        <f>'Pop-proportion inputs'!$V$20*'District Population'!$K144/100</f>
        <v>2003.0580849500236</v>
      </c>
      <c r="X146" s="62">
        <f>'Pop-proportion inputs'!$W$20*'District Population'!$K144/100</f>
        <v>1644.4271659364767</v>
      </c>
      <c r="Y146" s="62">
        <f>'Pop-proportion inputs'!$X$20*'District Population'!$K144/100</f>
        <v>1302.280814191173</v>
      </c>
      <c r="Z146" s="62">
        <f>'Pop-proportion inputs'!$Y$20*'District Population'!$K144/100</f>
        <v>1183.9582535768975</v>
      </c>
      <c r="AA146" s="62">
        <f>'Pop-proportion inputs'!$Z$20*'District Population'!$K144/100</f>
        <v>965.26299448487782</v>
      </c>
      <c r="AB146" s="62">
        <f>'Pop-proportion inputs'!$AA$20*'District Population'!$K144/100</f>
        <v>812.87232818290101</v>
      </c>
      <c r="AC146" s="62">
        <f>'Pop-proportion inputs'!$AB$20*'District Population'!$K144/100</f>
        <v>685.3916746418239</v>
      </c>
      <c r="AD146" s="62">
        <f>'Pop-proportion inputs'!$AC$20*'District Population'!$K144/100</f>
        <v>529.33777116912654</v>
      </c>
      <c r="AE146" s="62">
        <f>'Pop-proportion inputs'!$AD$20*'District Population'!$K144/100</f>
        <v>494.17069433020885</v>
      </c>
      <c r="AF146" s="62">
        <f>'Pop-proportion inputs'!$AE$20*'District Population'!$K144/100</f>
        <v>285.73249931620671</v>
      </c>
      <c r="AG146" s="62">
        <f>'Pop-proportion inputs'!$AF$20*'District Population'!$K144/100</f>
        <v>299.28647684787296</v>
      </c>
      <c r="AH146" s="62">
        <f>'Pop-proportion inputs'!$AG$20*'District Population'!$K144/100</f>
        <v>168.14258613607547</v>
      </c>
      <c r="AI146" s="62">
        <f>'Pop-proportion inputs'!$AH$20*'District Population'!$K144/100</f>
        <v>164.84567268242697</v>
      </c>
      <c r="AJ146" s="62">
        <f>'Pop-proportion inputs'!$AI$20*'District Population'!$K144/100</f>
        <v>210.26981359936238</v>
      </c>
      <c r="AK146" s="62">
        <f>'Pop-proportion inputs'!$AJ$20*'District Population'!$K144/100</f>
        <v>2.5642660195044198</v>
      </c>
      <c r="AL146" s="85">
        <f>SUM(D146:AK146)</f>
        <v>31530.520533669896</v>
      </c>
    </row>
    <row r="147" spans="1:39" x14ac:dyDescent="0.25">
      <c r="A147" s="75" t="s">
        <v>176</v>
      </c>
      <c r="B147" s="76" t="s">
        <v>87</v>
      </c>
      <c r="C147" s="76">
        <v>1502</v>
      </c>
      <c r="D147" s="68">
        <f>'Pop-proportion inputs'!$C$20*'District Population'!$L145/100</f>
        <v>1445.7360792217112</v>
      </c>
      <c r="E147" s="68">
        <f>'Pop-proportion inputs'!$D$20*'District Population'!$L145/100</f>
        <v>1276.8637251217046</v>
      </c>
      <c r="F147" s="68">
        <f>'Pop-proportion inputs'!$E$20*'District Population'!$L145/100</f>
        <v>1092.4606190148288</v>
      </c>
      <c r="G147" s="68">
        <f>'Pop-proportion inputs'!$F$20*'District Population'!$L145/100</f>
        <v>849.27656543891658</v>
      </c>
      <c r="H147" s="68">
        <f>'Pop-proportion inputs'!$G$20*'District Population'!$L145/100</f>
        <v>616.51187713343586</v>
      </c>
      <c r="I147" s="68">
        <f>'Pop-proportion inputs'!$H$20*'District Population'!$L145/100</f>
        <v>565.59460156661191</v>
      </c>
      <c r="J147" s="68">
        <f>'Pop-proportion inputs'!$I$20*'District Population'!$L145/100</f>
        <v>505.83069510979919</v>
      </c>
      <c r="K147" s="68">
        <f>'Pop-proportion inputs'!$J$20*'District Population'!$L145/100</f>
        <v>426.997384290122</v>
      </c>
      <c r="L147" s="68">
        <f>'Pop-proportion inputs'!$K$20*'District Population'!$L145/100</f>
        <v>334.79583123668402</v>
      </c>
      <c r="M147" s="68">
        <f>'Pop-proportion inputs'!$L$20*'District Population'!$L145/100</f>
        <v>284.27173926497073</v>
      </c>
      <c r="N147" s="68">
        <f>'Pop-proportion inputs'!$M$20*'District Population'!$L145/100</f>
        <v>230.01240313970658</v>
      </c>
      <c r="O147" s="68">
        <f>'Pop-proportion inputs'!$N$20*'District Population'!$L145/100</f>
        <v>164.94051814890074</v>
      </c>
      <c r="P147" s="68">
        <f>'Pop-proportion inputs'!$O$20*'District Population'!$L145/100</f>
        <v>145.67452198848082</v>
      </c>
      <c r="Q147" s="68">
        <f>'Pop-proportion inputs'!$P$20*'District Population'!$L145/100</f>
        <v>103.6038773116456</v>
      </c>
      <c r="R147" s="68">
        <f>'Pop-proportion inputs'!$Q$20*'District Population'!$L145/100</f>
        <v>78.243535427011295</v>
      </c>
      <c r="S147" s="68">
        <f>'Pop-proportion inputs'!$R$20*'District Population'!$L145/100</f>
        <v>126.40852582806097</v>
      </c>
      <c r="T147" s="68">
        <f>'Pop-proportion inputs'!$S$20*'District Population'!$L145/100</f>
        <v>0.58977539266591439</v>
      </c>
      <c r="U147" s="62">
        <f>'Pop-proportion inputs'!$T$20*'District Population'!$K145/100</f>
        <v>1298.7003417109499</v>
      </c>
      <c r="V147" s="62">
        <f>'Pop-proportion inputs'!$U$20*'District Population'!$K145/100</f>
        <v>1127.6788038082386</v>
      </c>
      <c r="W147" s="62">
        <f>'Pop-proportion inputs'!$V$20*'District Population'!$K145/100</f>
        <v>969.06297331815961</v>
      </c>
      <c r="X147" s="62">
        <f>'Pop-proportion inputs'!$W$20*'District Population'!$K145/100</f>
        <v>795.56029393292226</v>
      </c>
      <c r="Y147" s="62">
        <f>'Pop-proportion inputs'!$X$20*'District Population'!$K145/100</f>
        <v>630.03271217009103</v>
      </c>
      <c r="Z147" s="62">
        <f>'Pop-proportion inputs'!$Y$20*'District Population'!$K145/100</f>
        <v>572.78923368037533</v>
      </c>
      <c r="AA147" s="62">
        <f>'Pop-proportion inputs'!$Z$20*'District Population'!$K145/100</f>
        <v>466.98627188978617</v>
      </c>
      <c r="AB147" s="62">
        <f>'Pop-proportion inputs'!$AA$20*'District Population'!$K145/100</f>
        <v>393.26092498043096</v>
      </c>
      <c r="AC147" s="62">
        <f>'Pop-proportion inputs'!$AB$20*'District Population'!$K145/100</f>
        <v>331.58683670048953</v>
      </c>
      <c r="AD147" s="62">
        <f>'Pop-proportion inputs'!$AC$20*'District Population'!$K145/100</f>
        <v>256.08924587504401</v>
      </c>
      <c r="AE147" s="62">
        <f>'Pop-proportion inputs'!$AD$20*'District Population'!$K145/100</f>
        <v>239.0757042805775</v>
      </c>
      <c r="AF147" s="62">
        <f>'Pop-proportion inputs'!$AE$20*'District Population'!$K145/100</f>
        <v>138.23502545504107</v>
      </c>
      <c r="AG147" s="62">
        <f>'Pop-proportion inputs'!$AF$20*'District Population'!$K145/100</f>
        <v>144.79232794457508</v>
      </c>
      <c r="AH147" s="62">
        <f>'Pop-proportion inputs'!$AG$20*'District Population'!$K145/100</f>
        <v>81.345995748543388</v>
      </c>
      <c r="AI147" s="62">
        <f>'Pop-proportion inputs'!$AH$20*'District Population'!$K145/100</f>
        <v>79.750976224062157</v>
      </c>
      <c r="AJ147" s="62">
        <f>'Pop-proportion inputs'!$AI$20*'District Population'!$K145/100</f>
        <v>101.7268007835815</v>
      </c>
      <c r="AK147" s="62">
        <f>'Pop-proportion inputs'!$AJ$20*'District Population'!$K145/100</f>
        <v>1.2405707412631892</v>
      </c>
      <c r="AL147" s="85">
        <f t="shared" ref="AL147:AL149" si="28">SUM(D147:AK147)</f>
        <v>15875.727313879384</v>
      </c>
    </row>
    <row r="148" spans="1:39" x14ac:dyDescent="0.25">
      <c r="A148" s="75" t="s">
        <v>176</v>
      </c>
      <c r="B148" s="76" t="s">
        <v>88</v>
      </c>
      <c r="C148" s="76">
        <v>1503</v>
      </c>
      <c r="D148" s="68">
        <f>'Pop-proportion inputs'!$C$20*'District Population'!$L146/100</f>
        <v>1766.863017029983</v>
      </c>
      <c r="E148" s="68">
        <f>'Pop-proportion inputs'!$D$20*'District Population'!$L146/100</f>
        <v>1560.4807309776638</v>
      </c>
      <c r="F148" s="68">
        <f>'Pop-proportion inputs'!$E$20*'District Population'!$L146/100</f>
        <v>1335.1180018541768</v>
      </c>
      <c r="G148" s="68">
        <f>'Pop-proportion inputs'!$F$20*'District Population'!$L146/100</f>
        <v>1037.9178995879147</v>
      </c>
      <c r="H148" s="68">
        <f>'Pop-proportion inputs'!$G$20*'District Population'!$L146/100</f>
        <v>753.45151229344935</v>
      </c>
      <c r="I148" s="68">
        <f>'Pop-proportion inputs'!$H$20*'District Population'!$L146/100</f>
        <v>691.22449007278499</v>
      </c>
      <c r="J148" s="68">
        <f>'Pop-proportion inputs'!$I$20*'District Population'!$L146/100</f>
        <v>618.1858230647465</v>
      </c>
      <c r="K148" s="68">
        <f>'Pop-proportion inputs'!$J$20*'District Population'!$L146/100</f>
        <v>521.8420550705905</v>
      </c>
      <c r="L148" s="68">
        <f>'Pop-proportion inputs'!$K$20*'District Population'!$L146/100</f>
        <v>409.16069050884698</v>
      </c>
      <c r="M148" s="68">
        <f>'Pop-proportion inputs'!$L$20*'District Population'!$L146/100</f>
        <v>347.41418583428816</v>
      </c>
      <c r="N148" s="68">
        <f>'Pop-proportion inputs'!$M$20*'District Population'!$L146/100</f>
        <v>281.10276447172691</v>
      </c>
      <c r="O148" s="68">
        <f>'Pop-proportion inputs'!$N$20*'District Population'!$L146/100</f>
        <v>201.57711059126402</v>
      </c>
      <c r="P148" s="68">
        <f>'Pop-proportion inputs'!$O$20*'District Population'!$L146/100</f>
        <v>178.03175083209371</v>
      </c>
      <c r="Q148" s="68">
        <f>'Pop-proportion inputs'!$P$20*'District Population'!$L146/100</f>
        <v>126.6163733988035</v>
      </c>
      <c r="R148" s="68">
        <f>'Pop-proportion inputs'!$Q$20*'District Population'!$L146/100</f>
        <v>95.622991674997721</v>
      </c>
      <c r="S148" s="68">
        <f>'Pop-proportion inputs'!$R$20*'District Population'!$L146/100</f>
        <v>154.48639107292342</v>
      </c>
      <c r="T148" s="68">
        <f>'Pop-proportion inputs'!$S$20*'District Population'!$L146/100</f>
        <v>0.72077631915827423</v>
      </c>
      <c r="U148" s="62">
        <f>'Pop-proportion inputs'!$T$20*'District Population'!$K146/100</f>
        <v>1808.1270874252325</v>
      </c>
      <c r="V148" s="62">
        <f>'Pop-proportion inputs'!$U$20*'District Population'!$K146/100</f>
        <v>1570.0208320533234</v>
      </c>
      <c r="W148" s="62">
        <f>'Pop-proportion inputs'!$V$20*'District Population'!$K146/100</f>
        <v>1349.1865330296359</v>
      </c>
      <c r="X148" s="62">
        <f>'Pop-proportion inputs'!$W$20*'District Population'!$K146/100</f>
        <v>1107.6258863880823</v>
      </c>
      <c r="Y148" s="62">
        <f>'Pop-proportion inputs'!$X$20*'District Population'!$K146/100</f>
        <v>877.16864025610005</v>
      </c>
      <c r="Z148" s="62">
        <f>'Pop-proportion inputs'!$Y$20*'District Population'!$K146/100</f>
        <v>797.47089882073578</v>
      </c>
      <c r="AA148" s="62">
        <f>'Pop-proportion inputs'!$Z$20*'District Population'!$K146/100</f>
        <v>650.16578539376201</v>
      </c>
      <c r="AB148" s="62">
        <f>'Pop-proportion inputs'!$AA$20*'District Population'!$K146/100</f>
        <v>547.52101623861779</v>
      </c>
      <c r="AC148" s="62">
        <f>'Pop-proportion inputs'!$AB$20*'District Population'!$K146/100</f>
        <v>461.65471896460281</v>
      </c>
      <c r="AD148" s="62">
        <f>'Pop-proportion inputs'!$AC$20*'District Population'!$K146/100</f>
        <v>356.54252747399846</v>
      </c>
      <c r="AE148" s="62">
        <f>'Pop-proportion inputs'!$AD$20*'District Population'!$K146/100</f>
        <v>332.85527305358067</v>
      </c>
      <c r="AF148" s="62">
        <f>'Pop-proportion inputs'!$AE$20*'District Population'!$K146/100</f>
        <v>192.45894216589539</v>
      </c>
      <c r="AG148" s="62">
        <f>'Pop-proportion inputs'!$AF$20*'District Population'!$K146/100</f>
        <v>201.58840480709813</v>
      </c>
      <c r="AH148" s="62">
        <f>'Pop-proportion inputs'!$AG$20*'District Population'!$K146/100</f>
        <v>113.25468519762303</v>
      </c>
      <c r="AI148" s="62">
        <f>'Pop-proportion inputs'!$AH$20*'District Population'!$K146/100</f>
        <v>111.03400509570888</v>
      </c>
      <c r="AJ148" s="62">
        <f>'Pop-proportion inputs'!$AI$20*'District Population'!$K146/100</f>
        <v>141.63004205541532</v>
      </c>
      <c r="AK148" s="62">
        <f>'Pop-proportion inputs'!$AJ$20*'District Population'!$K146/100</f>
        <v>1.7271956348221382</v>
      </c>
      <c r="AL148" s="85">
        <f t="shared" si="28"/>
        <v>20699.849038709646</v>
      </c>
    </row>
    <row r="149" spans="1:39" x14ac:dyDescent="0.25">
      <c r="A149" s="75" t="s">
        <v>176</v>
      </c>
      <c r="B149" s="76" t="s">
        <v>89</v>
      </c>
      <c r="C149" s="76">
        <v>1504</v>
      </c>
      <c r="D149" s="68">
        <f>'Pop-proportion inputs'!$C$20*'District Population'!$L147/100</f>
        <v>3012.9751561338198</v>
      </c>
      <c r="E149" s="68">
        <f>'Pop-proportion inputs'!$D$20*'District Population'!$L147/100</f>
        <v>2661.0380254404627</v>
      </c>
      <c r="F149" s="68">
        <f>'Pop-proportion inputs'!$E$20*'District Population'!$L147/100</f>
        <v>2276.7341504807773</v>
      </c>
      <c r="G149" s="68">
        <f>'Pop-proportion inputs'!$F$20*'District Population'!$L147/100</f>
        <v>1769.9282940573974</v>
      </c>
      <c r="H149" s="68">
        <f>'Pop-proportion inputs'!$G$20*'District Population'!$L147/100</f>
        <v>1284.8368356861108</v>
      </c>
      <c r="I149" s="68">
        <f>'Pop-proportion inputs'!$H$20*'District Population'!$L147/100</f>
        <v>1178.7230791673919</v>
      </c>
      <c r="J149" s="68">
        <f>'Pop-proportion inputs'!$I$20*'District Population'!$L147/100</f>
        <v>1054.1725695855748</v>
      </c>
      <c r="K149" s="68">
        <f>'Pop-proportion inputs'!$J$20*'District Population'!$L147/100</f>
        <v>889.88061451219153</v>
      </c>
      <c r="L149" s="68">
        <f>'Pop-proportion inputs'!$K$20*'District Population'!$L147/100</f>
        <v>697.72867703234897</v>
      </c>
      <c r="M149" s="68">
        <f>'Pop-proportion inputs'!$L$20*'District Population'!$L147/100</f>
        <v>592.43433176087888</v>
      </c>
      <c r="N149" s="68">
        <f>'Pop-proportion inputs'!$M$20*'District Population'!$L147/100</f>
        <v>479.3555796405451</v>
      </c>
      <c r="O149" s="68">
        <f>'Pop-proportion inputs'!$N$20*'District Population'!$L147/100</f>
        <v>343.74301822086954</v>
      </c>
      <c r="P149" s="68">
        <f>'Pop-proportion inputs'!$O$20*'District Population'!$L147/100</f>
        <v>303.59186710567855</v>
      </c>
      <c r="Q149" s="68">
        <f>'Pop-proportion inputs'!$P$20*'District Population'!$L147/100</f>
        <v>215.9148636500575</v>
      </c>
      <c r="R149" s="68">
        <f>'Pop-proportion inputs'!$Q$20*'District Population'!$L147/100</f>
        <v>163.06283820251022</v>
      </c>
      <c r="S149" s="68">
        <f>'Pop-proportion inputs'!$R$20*'District Population'!$L147/100</f>
        <v>263.4407159904876</v>
      </c>
      <c r="T149" s="68">
        <f>'Pop-proportion inputs'!$S$20*'District Population'!$L147/100</f>
        <v>1.2291168708731928</v>
      </c>
      <c r="U149" s="62">
        <f>'Pop-proportion inputs'!$T$20*'District Population'!$K147/100</f>
        <v>3069.9100590164803</v>
      </c>
      <c r="V149" s="62">
        <f>'Pop-proportion inputs'!$U$20*'District Population'!$K147/100</f>
        <v>2665.6437916923942</v>
      </c>
      <c r="W149" s="62">
        <f>'Pop-proportion inputs'!$V$20*'District Population'!$K147/100</f>
        <v>2290.7025385783454</v>
      </c>
      <c r="X149" s="62">
        <f>'Pop-proportion inputs'!$W$20*'District Population'!$K147/100</f>
        <v>1880.5712684122516</v>
      </c>
      <c r="Y149" s="62">
        <f>'Pop-proportion inputs'!$X$20*'District Population'!$K147/100</f>
        <v>1489.2917930954679</v>
      </c>
      <c r="Z149" s="62">
        <f>'Pop-proportion inputs'!$Y$20*'District Population'!$K147/100</f>
        <v>1353.9777989548668</v>
      </c>
      <c r="AA149" s="62">
        <f>'Pop-proportion inputs'!$Z$20*'District Population'!$K147/100</f>
        <v>1103.8773206206915</v>
      </c>
      <c r="AB149" s="62">
        <f>'Pop-proportion inputs'!$AA$20*'District Population'!$K147/100</f>
        <v>929.60295045818373</v>
      </c>
      <c r="AC149" s="62">
        <f>'Pop-proportion inputs'!$AB$20*'District Population'!$K147/100</f>
        <v>783.81573695685506</v>
      </c>
      <c r="AD149" s="62">
        <f>'Pop-proportion inputs'!$AC$20*'District Population'!$K147/100</f>
        <v>605.35207905005655</v>
      </c>
      <c r="AE149" s="62">
        <f>'Pop-proportion inputs'!$AD$20*'District Population'!$K147/100</f>
        <v>565.13491670486258</v>
      </c>
      <c r="AF149" s="62">
        <f>'Pop-proportion inputs'!$AE$20*'District Population'!$K147/100</f>
        <v>326.76444405470181</v>
      </c>
      <c r="AG149" s="62">
        <f>'Pop-proportion inputs'!$AF$20*'District Population'!$K147/100</f>
        <v>342.2648087085787</v>
      </c>
      <c r="AH149" s="62">
        <f>'Pop-proportion inputs'!$AG$20*'District Population'!$K147/100</f>
        <v>192.28830746295912</v>
      </c>
      <c r="AI149" s="62">
        <f>'Pop-proportion inputs'!$AH$20*'District Population'!$K147/100</f>
        <v>188.51794849309721</v>
      </c>
      <c r="AJ149" s="62">
        <f>'Pop-proportion inputs'!$AI$20*'District Population'!$K147/100</f>
        <v>240.4651165223062</v>
      </c>
      <c r="AK149" s="62">
        <f>'Pop-proportion inputs'!$AJ$20*'District Population'!$K147/100</f>
        <v>2.9325014210037348</v>
      </c>
      <c r="AL149" s="85">
        <f t="shared" si="28"/>
        <v>35219.903113741071</v>
      </c>
    </row>
    <row r="150" spans="1:39" x14ac:dyDescent="0.25">
      <c r="A150" s="80" t="s">
        <v>176</v>
      </c>
      <c r="B150" s="82"/>
      <c r="C150" s="79" t="s">
        <v>175</v>
      </c>
      <c r="D150" s="70">
        <f>SUM(D146:D149)</f>
        <v>8988.7286075225256</v>
      </c>
      <c r="E150" s="70">
        <f t="shared" ref="E150:AK150" si="29">SUM(E146:E149)</f>
        <v>7938.7805691948342</v>
      </c>
      <c r="F150" s="70">
        <f t="shared" si="29"/>
        <v>6792.2715354912534</v>
      </c>
      <c r="G150" s="70">
        <f t="shared" si="29"/>
        <v>5280.2974686561474</v>
      </c>
      <c r="H150" s="70">
        <f t="shared" si="29"/>
        <v>3833.1048290985373</v>
      </c>
      <c r="I150" s="70">
        <f t="shared" si="29"/>
        <v>3516.5314391953098</v>
      </c>
      <c r="J150" s="70">
        <f t="shared" si="29"/>
        <v>3144.9549506602471</v>
      </c>
      <c r="K150" s="70">
        <f t="shared" si="29"/>
        <v>2654.8162272965633</v>
      </c>
      <c r="L150" s="70">
        <f t="shared" si="29"/>
        <v>2081.5617104447729</v>
      </c>
      <c r="M150" s="70">
        <f t="shared" si="29"/>
        <v>1767.4329027029607</v>
      </c>
      <c r="N150" s="70">
        <f t="shared" si="29"/>
        <v>1430.0805644277066</v>
      </c>
      <c r="O150" s="70">
        <f t="shared" si="29"/>
        <v>1025.5022167135435</v>
      </c>
      <c r="P150" s="70">
        <f t="shared" si="29"/>
        <v>905.71769080421404</v>
      </c>
      <c r="Q150" s="70">
        <f t="shared" si="29"/>
        <v>644.14739953282174</v>
      </c>
      <c r="R150" s="70">
        <f t="shared" si="29"/>
        <v>486.47185012156183</v>
      </c>
      <c r="S150" s="70">
        <f t="shared" si="29"/>
        <v>785.93316489488507</v>
      </c>
      <c r="T150" s="70">
        <f t="shared" si="29"/>
        <v>3.6668732421223247</v>
      </c>
      <c r="U150" s="64">
        <f t="shared" si="29"/>
        <v>8861.1576868567172</v>
      </c>
      <c r="V150" s="64">
        <f t="shared" si="29"/>
        <v>7694.2612392834735</v>
      </c>
      <c r="W150" s="64">
        <f t="shared" si="29"/>
        <v>6612.0101298761647</v>
      </c>
      <c r="X150" s="64">
        <f t="shared" si="29"/>
        <v>5428.1846146697335</v>
      </c>
      <c r="Y150" s="64">
        <f t="shared" si="29"/>
        <v>4298.773959712832</v>
      </c>
      <c r="Z150" s="64">
        <f t="shared" si="29"/>
        <v>3908.1961850328753</v>
      </c>
      <c r="AA150" s="64">
        <f t="shared" si="29"/>
        <v>3186.2923723891172</v>
      </c>
      <c r="AB150" s="64">
        <f t="shared" si="29"/>
        <v>2683.2572198601338</v>
      </c>
      <c r="AC150" s="64">
        <f t="shared" si="29"/>
        <v>2262.448967263771</v>
      </c>
      <c r="AD150" s="64">
        <f t="shared" si="29"/>
        <v>1747.3216235682255</v>
      </c>
      <c r="AE150" s="64">
        <f t="shared" si="29"/>
        <v>1631.2365883692296</v>
      </c>
      <c r="AF150" s="64">
        <f t="shared" si="29"/>
        <v>943.19091099184504</v>
      </c>
      <c r="AG150" s="64">
        <f t="shared" si="29"/>
        <v>987.93201830812484</v>
      </c>
      <c r="AH150" s="64">
        <f t="shared" si="29"/>
        <v>555.03157454520101</v>
      </c>
      <c r="AI150" s="64">
        <f t="shared" si="29"/>
        <v>544.14860249529522</v>
      </c>
      <c r="AJ150" s="64">
        <f t="shared" si="29"/>
        <v>694.09177296066537</v>
      </c>
      <c r="AK150" s="64">
        <f t="shared" si="29"/>
        <v>8.464533816593482</v>
      </c>
      <c r="AL150" s="57">
        <f>SUM(AL146:AL149)</f>
        <v>103326</v>
      </c>
      <c r="AM150" s="53"/>
    </row>
    <row r="151" spans="1:39" x14ac:dyDescent="0.25">
      <c r="A151" s="75" t="s">
        <v>153</v>
      </c>
      <c r="B151" s="76" t="s">
        <v>90</v>
      </c>
      <c r="C151" s="76">
        <v>1601</v>
      </c>
      <c r="D151" s="68">
        <f>'Pop-proportion inputs'!$C$21*'District Population'!$L149/100</f>
        <v>5045.6995373388263</v>
      </c>
      <c r="E151" s="68">
        <f>'Pop-proportion inputs'!$D$21*'District Population'!$L149/100</f>
        <v>5329.8887780178466</v>
      </c>
      <c r="F151" s="68">
        <f>'Pop-proportion inputs'!$E$21*'District Population'!$L149/100</f>
        <v>5644.1578738998924</v>
      </c>
      <c r="G151" s="68">
        <f>'Pop-proportion inputs'!$F$21*'District Population'!$L149/100</f>
        <v>4459.2731428589714</v>
      </c>
      <c r="H151" s="68">
        <f>'Pop-proportion inputs'!$G$21*'District Population'!$L149/100</f>
        <v>3440.6123073095528</v>
      </c>
      <c r="I151" s="68">
        <f>'Pop-proportion inputs'!$H$21*'District Population'!$L149/100</f>
        <v>2855.6245146002771</v>
      </c>
      <c r="J151" s="68">
        <f>'Pop-proportion inputs'!$I$21*'District Population'!$L149/100</f>
        <v>2251.0194250194631</v>
      </c>
      <c r="K151" s="68">
        <f>'Pop-proportion inputs'!$J$21*'District Population'!$L149/100</f>
        <v>2423.7824194681443</v>
      </c>
      <c r="L151" s="68">
        <f>'Pop-proportion inputs'!$K$21*'District Population'!$L149/100</f>
        <v>1791.5823322880326</v>
      </c>
      <c r="M151" s="68">
        <f>'Pop-proportion inputs'!$L$21*'District Population'!$L149/100</f>
        <v>1529.6260280634226</v>
      </c>
      <c r="N151" s="68">
        <f>'Pop-proportion inputs'!$M$21*'District Population'!$L149/100</f>
        <v>1256.6840375907516</v>
      </c>
      <c r="O151" s="68">
        <f>'Pop-proportion inputs'!$N$21*'District Population'!$L149/100</f>
        <v>971.44854107858282</v>
      </c>
      <c r="P151" s="68">
        <f>'Pop-proportion inputs'!$O$21*'District Population'!$L149/100</f>
        <v>715.11586195714744</v>
      </c>
      <c r="Q151" s="68">
        <f>'Pop-proportion inputs'!$P$21*'District Population'!$L149/100</f>
        <v>590.48063583330668</v>
      </c>
      <c r="R151" s="68">
        <f>'Pop-proportion inputs'!$Q$21*'District Population'!$L149/100</f>
        <v>421.51031877978892</v>
      </c>
      <c r="S151" s="68">
        <f>'Pop-proportion inputs'!$R$21*'District Population'!$L149/100</f>
        <v>616.89859562031165</v>
      </c>
      <c r="T151" s="68">
        <f>'Pop-proportion inputs'!$S$21*'District Population'!$L149/100</f>
        <v>1.8309477080102534</v>
      </c>
      <c r="U151" s="62">
        <f>'Pop-proportion inputs'!$T$21*'District Population'!$K149/100</f>
        <v>5226.8272303547774</v>
      </c>
      <c r="V151" s="62">
        <f>'Pop-proportion inputs'!$U$21*'District Population'!$K149/100</f>
        <v>5385.3934399545324</v>
      </c>
      <c r="W151" s="62">
        <f>'Pop-proportion inputs'!$V$21*'District Population'!$K149/100</f>
        <v>5650.6240328159765</v>
      </c>
      <c r="X151" s="62">
        <f>'Pop-proportion inputs'!$W$21*'District Population'!$K149/100</f>
        <v>4440.9436709209449</v>
      </c>
      <c r="Y151" s="62">
        <f>'Pop-proportion inputs'!$X$21*'District Population'!$K149/100</f>
        <v>3610.1057737139868</v>
      </c>
      <c r="Z151" s="62">
        <f>'Pop-proportion inputs'!$Y$21*'District Population'!$K149/100</f>
        <v>3056.0776169767023</v>
      </c>
      <c r="AA151" s="62">
        <f>'Pop-proportion inputs'!$Z$21*'District Population'!$K149/100</f>
        <v>2602.8561570640031</v>
      </c>
      <c r="AB151" s="62">
        <f>'Pop-proportion inputs'!$AA$21*'District Population'!$K149/100</f>
        <v>2591.1407841897944</v>
      </c>
      <c r="AC151" s="62">
        <f>'Pop-proportion inputs'!$AB$21*'District Population'!$K149/100</f>
        <v>1931.2655957866946</v>
      </c>
      <c r="AD151" s="62">
        <f>'Pop-proportion inputs'!$AC$21*'District Population'!$K149/100</f>
        <v>1800.8980162446292</v>
      </c>
      <c r="AE151" s="62">
        <f>'Pop-proportion inputs'!$AD$21*'District Population'!$K149/100</f>
        <v>1524.2245010409342</v>
      </c>
      <c r="AF151" s="62">
        <f>'Pop-proportion inputs'!$AE$21*'District Population'!$K149/100</f>
        <v>1112.2792967199239</v>
      </c>
      <c r="AG151" s="62">
        <f>'Pop-proportion inputs'!$AF$21*'District Population'!$K149/100</f>
        <v>860.39877992443837</v>
      </c>
      <c r="AH151" s="62">
        <f>'Pop-proportion inputs'!$AG$21*'District Population'!$K149/100</f>
        <v>698.42693867520518</v>
      </c>
      <c r="AI151" s="62">
        <f>'Pop-proportion inputs'!$AH$21*'District Population'!$K149/100</f>
        <v>522.42389503011736</v>
      </c>
      <c r="AJ151" s="62">
        <f>'Pop-proportion inputs'!$AI$21*'District Population'!$K149/100</f>
        <v>739.29451846895608</v>
      </c>
      <c r="AK151" s="62">
        <f>'Pop-proportion inputs'!$AJ$21*'District Population'!$K149/100</f>
        <v>3.1331811175209121</v>
      </c>
      <c r="AL151" s="85">
        <f>SUM(D151:AK151)</f>
        <v>81101.548726431458</v>
      </c>
    </row>
    <row r="152" spans="1:39" x14ac:dyDescent="0.25">
      <c r="A152" s="75" t="s">
        <v>153</v>
      </c>
      <c r="B152" s="76" t="s">
        <v>91</v>
      </c>
      <c r="C152" s="76">
        <v>1602</v>
      </c>
      <c r="D152" s="68">
        <f>'Pop-proportion inputs'!$C$21*'District Population'!$L150/100</f>
        <v>4571.3575231240957</v>
      </c>
      <c r="E152" s="68">
        <f>'Pop-proportion inputs'!$D$21*'District Population'!$L150/100</f>
        <v>4828.8303698037744</v>
      </c>
      <c r="F152" s="68">
        <f>'Pop-proportion inputs'!$E$21*'District Population'!$L150/100</f>
        <v>5113.5552895328428</v>
      </c>
      <c r="G152" s="68">
        <f>'Pop-proportion inputs'!$F$21*'District Population'!$L150/100</f>
        <v>4040.0605859351058</v>
      </c>
      <c r="H152" s="68">
        <f>'Pop-proportion inputs'!$G$21*'District Population'!$L150/100</f>
        <v>3117.1632077537834</v>
      </c>
      <c r="I152" s="68">
        <f>'Pop-proportion inputs'!$H$21*'District Population'!$L150/100</f>
        <v>2587.1696305801988</v>
      </c>
      <c r="J152" s="68">
        <f>'Pop-proportion inputs'!$I$21*'District Population'!$L150/100</f>
        <v>2039.4029622874461</v>
      </c>
      <c r="K152" s="68">
        <f>'Pop-proportion inputs'!$J$21*'District Population'!$L150/100</f>
        <v>2195.9246514102506</v>
      </c>
      <c r="L152" s="68">
        <f>'Pop-proportion inputs'!$K$21*'District Population'!$L150/100</f>
        <v>1623.157168276535</v>
      </c>
      <c r="M152" s="68">
        <f>'Pop-proportion inputs'!$L$21*'District Population'!$L150/100</f>
        <v>1385.8271581985805</v>
      </c>
      <c r="N152" s="68">
        <f>'Pop-proportion inputs'!$M$21*'District Population'!$L150/100</f>
        <v>1138.544217093892</v>
      </c>
      <c r="O152" s="68">
        <f>'Pop-proportion inputs'!$N$21*'District Population'!$L150/100</f>
        <v>880.12347222119138</v>
      </c>
      <c r="P152" s="68">
        <f>'Pop-proportion inputs'!$O$21*'District Population'!$L150/100</f>
        <v>647.88841493073164</v>
      </c>
      <c r="Q152" s="68">
        <f>'Pop-proportion inputs'!$P$21*'District Population'!$L150/100</f>
        <v>534.97004268695207</v>
      </c>
      <c r="R152" s="68">
        <f>'Pop-proportion inputs'!$Q$21*'District Population'!$L150/100</f>
        <v>381.88448451385301</v>
      </c>
      <c r="S152" s="68">
        <f>'Pop-proportion inputs'!$R$21*'District Population'!$L150/100</f>
        <v>558.90447206076465</v>
      </c>
      <c r="T152" s="68">
        <f>'Pop-proportion inputs'!$S$21*'District Population'!$L150/100</f>
        <v>1.6588218377889987</v>
      </c>
      <c r="U152" s="62">
        <f>'Pop-proportion inputs'!$T$21*'District Population'!$K150/100</f>
        <v>4655.7531579919278</v>
      </c>
      <c r="V152" s="62">
        <f>'Pop-proportion inputs'!$U$21*'District Population'!$K150/100</f>
        <v>4796.9946987123685</v>
      </c>
      <c r="W152" s="62">
        <f>'Pop-proportion inputs'!$V$21*'District Population'!$K150/100</f>
        <v>5033.2466572885705</v>
      </c>
      <c r="X152" s="62">
        <f>'Pop-proportion inputs'!$W$21*'District Population'!$K150/100</f>
        <v>3955.7338724109782</v>
      </c>
      <c r="Y152" s="62">
        <f>'Pop-proportion inputs'!$X$21*'District Population'!$K150/100</f>
        <v>3215.6718819866055</v>
      </c>
      <c r="Z152" s="62">
        <f>'Pop-proportion inputs'!$Y$21*'District Population'!$K150/100</f>
        <v>2722.1758801738615</v>
      </c>
      <c r="AA152" s="62">
        <f>'Pop-proportion inputs'!$Z$21*'District Population'!$K150/100</f>
        <v>2318.4726104342503</v>
      </c>
      <c r="AB152" s="62">
        <f>'Pop-proportion inputs'!$AA$21*'District Population'!$K150/100</f>
        <v>2308.0372388689943</v>
      </c>
      <c r="AC152" s="62">
        <f>'Pop-proportion inputs'!$AB$21*'District Population'!$K150/100</f>
        <v>1720.2588683794615</v>
      </c>
      <c r="AD152" s="62">
        <f>'Pop-proportion inputs'!$AC$21*'District Population'!$K150/100</f>
        <v>1604.1350243335319</v>
      </c>
      <c r="AE152" s="62">
        <f>'Pop-proportion inputs'!$AD$21*'District Population'!$K150/100</f>
        <v>1357.6903772517312</v>
      </c>
      <c r="AF152" s="62">
        <f>'Pop-proportion inputs'!$AE$21*'District Population'!$K150/100</f>
        <v>990.75359105017299</v>
      </c>
      <c r="AG152" s="62">
        <f>'Pop-proportion inputs'!$AF$21*'District Population'!$K150/100</f>
        <v>766.39310239716997</v>
      </c>
      <c r="AH152" s="62">
        <f>'Pop-proportion inputs'!$AG$21*'District Population'!$K150/100</f>
        <v>622.11802343101499</v>
      </c>
      <c r="AI152" s="62">
        <f>'Pop-proportion inputs'!$AH$21*'District Population'!$K150/100</f>
        <v>465.34476689251852</v>
      </c>
      <c r="AJ152" s="62">
        <f>'Pop-proportion inputs'!$AI$21*'District Population'!$K150/100</f>
        <v>658.52048237958229</v>
      </c>
      <c r="AK152" s="62">
        <f>'Pop-proportion inputs'!$AJ$21*'District Population'!$K150/100</f>
        <v>2.7908551860568251</v>
      </c>
      <c r="AL152" s="85">
        <f t="shared" ref="AL152:AL160" si="30">SUM(D152:AK152)</f>
        <v>72840.513561416592</v>
      </c>
    </row>
    <row r="153" spans="1:39" x14ac:dyDescent="0.25">
      <c r="A153" s="75" t="s">
        <v>153</v>
      </c>
      <c r="B153" s="76" t="s">
        <v>92</v>
      </c>
      <c r="C153" s="76">
        <v>1603</v>
      </c>
      <c r="D153" s="68">
        <f>'Pop-proportion inputs'!$C$21*'District Population'!$L151/100</f>
        <v>3383.7644813345091</v>
      </c>
      <c r="E153" s="68">
        <f>'Pop-proportion inputs'!$D$21*'District Population'!$L151/100</f>
        <v>3574.3484531843806</v>
      </c>
      <c r="F153" s="68">
        <f>'Pop-proportion inputs'!$E$21*'District Population'!$L151/100</f>
        <v>3785.1046816037283</v>
      </c>
      <c r="G153" s="68">
        <f>'Pop-proportion inputs'!$F$21*'District Population'!$L151/100</f>
        <v>2990.4931836930814</v>
      </c>
      <c r="H153" s="68">
        <f>'Pop-proportion inputs'!$G$21*'District Population'!$L151/100</f>
        <v>2307.3553296946238</v>
      </c>
      <c r="I153" s="68">
        <f>'Pop-proportion inputs'!$H$21*'District Population'!$L151/100</f>
        <v>1915.0487921499971</v>
      </c>
      <c r="J153" s="68">
        <f>'Pop-proportion inputs'!$I$21*'District Population'!$L151/100</f>
        <v>1509.5864351035377</v>
      </c>
      <c r="K153" s="68">
        <f>'Pop-proportion inputs'!$J$21*'District Population'!$L151/100</f>
        <v>1625.4453521830039</v>
      </c>
      <c r="L153" s="68">
        <f>'Pop-proportion inputs'!$K$21*'District Population'!$L151/100</f>
        <v>1201.4771423706345</v>
      </c>
      <c r="M153" s="68">
        <f>'Pop-proportion inputs'!$L$21*'District Population'!$L151/100</f>
        <v>1025.8030992895058</v>
      </c>
      <c r="N153" s="68">
        <f>'Pop-proportion inputs'!$M$21*'District Population'!$L151/100</f>
        <v>842.76179728735133</v>
      </c>
      <c r="O153" s="68">
        <f>'Pop-proportion inputs'!$N$21*'District Population'!$L151/100</f>
        <v>651.47618173071555</v>
      </c>
      <c r="P153" s="68">
        <f>'Pop-proportion inputs'!$O$21*'District Population'!$L151/100</f>
        <v>479.57347357344543</v>
      </c>
      <c r="Q153" s="68">
        <f>'Pop-proportion inputs'!$P$21*'District Population'!$L151/100</f>
        <v>395.99016700514017</v>
      </c>
      <c r="R153" s="68">
        <f>'Pop-proportion inputs'!$Q$21*'District Population'!$L151/100</f>
        <v>282.67470836269473</v>
      </c>
      <c r="S153" s="68">
        <f>'Pop-proportion inputs'!$R$21*'District Population'!$L151/100</f>
        <v>413.70667060094041</v>
      </c>
      <c r="T153" s="68">
        <f>'Pop-proportion inputs'!$S$21*'District Population'!$L151/100</f>
        <v>1.2278764868376439</v>
      </c>
      <c r="U153" s="62">
        <f>'Pop-proportion inputs'!$T$21*'District Population'!$K151/100</f>
        <v>3290.7904143063297</v>
      </c>
      <c r="V153" s="62">
        <f>'Pop-proportion inputs'!$U$21*'District Population'!$K151/100</f>
        <v>3390.623092829424</v>
      </c>
      <c r="W153" s="62">
        <f>'Pop-proportion inputs'!$V$21*'District Population'!$K151/100</f>
        <v>3557.6112587095458</v>
      </c>
      <c r="X153" s="62">
        <f>'Pop-proportion inputs'!$W$21*'District Population'!$K151/100</f>
        <v>2796.0011338941945</v>
      </c>
      <c r="Y153" s="62">
        <f>'Pop-proportion inputs'!$X$21*'District Population'!$K151/100</f>
        <v>2272.9087745193265</v>
      </c>
      <c r="Z153" s="62">
        <f>'Pop-proportion inputs'!$Y$21*'District Population'!$K151/100</f>
        <v>1924.0947680301338</v>
      </c>
      <c r="AA153" s="62">
        <f>'Pop-proportion inputs'!$Z$21*'District Population'!$K151/100</f>
        <v>1638.7482719422201</v>
      </c>
      <c r="AB153" s="62">
        <f>'Pop-proportion inputs'!$AA$21*'District Population'!$K151/100</f>
        <v>1631.37231803072</v>
      </c>
      <c r="AC153" s="62">
        <f>'Pop-proportion inputs'!$AB$21*'District Population'!$K151/100</f>
        <v>1215.9174256201841</v>
      </c>
      <c r="AD153" s="62">
        <f>'Pop-proportion inputs'!$AC$21*'District Population'!$K151/100</f>
        <v>1133.8384966282595</v>
      </c>
      <c r="AE153" s="62">
        <f>'Pop-proportion inputs'!$AD$21*'District Population'!$K151/100</f>
        <v>959.64591064853198</v>
      </c>
      <c r="AF153" s="62">
        <f>'Pop-proportion inputs'!$AE$21*'District Population'!$K151/100</f>
        <v>700.28678706276389</v>
      </c>
      <c r="AG153" s="62">
        <f>'Pop-proportion inputs'!$AF$21*'District Population'!$K151/100</f>
        <v>541.70377796551338</v>
      </c>
      <c r="AH153" s="62">
        <f>'Pop-proportion inputs'!$AG$21*'District Population'!$K151/100</f>
        <v>439.72692679372813</v>
      </c>
      <c r="AI153" s="62">
        <f>'Pop-proportion inputs'!$AH$21*'District Population'!$K151/100</f>
        <v>328.91608430933246</v>
      </c>
      <c r="AJ153" s="62">
        <f>'Pop-proportion inputs'!$AI$21*'District Population'!$K151/100</f>
        <v>465.45699857803055</v>
      </c>
      <c r="AK153" s="62">
        <f>'Pop-proportion inputs'!$AJ$21*'District Population'!$K151/100</f>
        <v>1.9726388367965177</v>
      </c>
      <c r="AL153" s="85">
        <f t="shared" si="30"/>
        <v>52675.452904359183</v>
      </c>
    </row>
    <row r="154" spans="1:39" x14ac:dyDescent="0.25">
      <c r="A154" s="75" t="s">
        <v>153</v>
      </c>
      <c r="B154" s="76" t="s">
        <v>93</v>
      </c>
      <c r="C154" s="76">
        <v>1604</v>
      </c>
      <c r="D154" s="68">
        <f>'Pop-proportion inputs'!$C$21*'District Population'!$L152/100</f>
        <v>4557.5871658906917</v>
      </c>
      <c r="E154" s="68">
        <f>'Pop-proportion inputs'!$D$21*'District Population'!$L152/100</f>
        <v>4814.2844239057895</v>
      </c>
      <c r="F154" s="68">
        <f>'Pop-proportion inputs'!$E$21*'District Population'!$L152/100</f>
        <v>5098.1516632110261</v>
      </c>
      <c r="G154" s="68">
        <f>'Pop-proportion inputs'!$F$21*'District Population'!$L152/100</f>
        <v>4027.8906610864137</v>
      </c>
      <c r="H154" s="68">
        <f>'Pop-proportion inputs'!$G$21*'District Population'!$L152/100</f>
        <v>3107.7733381781791</v>
      </c>
      <c r="I154" s="68">
        <f>'Pop-proportion inputs'!$H$21*'District Population'!$L152/100</f>
        <v>2579.3762672616904</v>
      </c>
      <c r="J154" s="68">
        <f>'Pop-proportion inputs'!$I$21*'District Population'!$L152/100</f>
        <v>2033.2596433298929</v>
      </c>
      <c r="K154" s="68">
        <f>'Pop-proportion inputs'!$J$21*'District Population'!$L152/100</f>
        <v>2189.3098402180399</v>
      </c>
      <c r="L154" s="68">
        <f>'Pop-proportion inputs'!$K$21*'District Population'!$L152/100</f>
        <v>1618.267711711376</v>
      </c>
      <c r="M154" s="68">
        <f>'Pop-proportion inputs'!$L$21*'District Population'!$L152/100</f>
        <v>1381.6526137802941</v>
      </c>
      <c r="N154" s="68">
        <f>'Pop-proportion inputs'!$M$21*'District Population'!$L152/100</f>
        <v>1135.1145661606402</v>
      </c>
      <c r="O154" s="68">
        <f>'Pop-proportion inputs'!$N$21*'District Population'!$L152/100</f>
        <v>877.47226531805961</v>
      </c>
      <c r="P154" s="68">
        <f>'Pop-proportion inputs'!$O$21*'District Population'!$L152/100</f>
        <v>645.93677258469984</v>
      </c>
      <c r="Q154" s="68">
        <f>'Pop-proportion inputs'!$P$21*'District Population'!$L152/100</f>
        <v>533.35854576077543</v>
      </c>
      <c r="R154" s="68">
        <f>'Pop-proportion inputs'!$Q$21*'District Population'!$L152/100</f>
        <v>380.7341291222545</v>
      </c>
      <c r="S154" s="68">
        <f>'Pop-proportion inputs'!$R$21*'District Population'!$L152/100</f>
        <v>557.22087715472367</v>
      </c>
      <c r="T154" s="68">
        <f>'Pop-proportion inputs'!$S$21*'District Population'!$L152/100</f>
        <v>1.6538249480954277</v>
      </c>
      <c r="U154" s="62">
        <f>'Pop-proportion inputs'!$T$21*'District Population'!$K152/100</f>
        <v>4333.0165481582626</v>
      </c>
      <c r="V154" s="62">
        <f>'Pop-proportion inputs'!$U$21*'District Population'!$K152/100</f>
        <v>4464.4672313154015</v>
      </c>
      <c r="W154" s="62">
        <f>'Pop-proportion inputs'!$V$21*'District Population'!$K152/100</f>
        <v>4684.3422142251493</v>
      </c>
      <c r="X154" s="62">
        <f>'Pop-proportion inputs'!$W$21*'District Population'!$K152/100</f>
        <v>3681.5225695212116</v>
      </c>
      <c r="Y154" s="62">
        <f>'Pop-proportion inputs'!$X$21*'District Population'!$K152/100</f>
        <v>2992.7616446282709</v>
      </c>
      <c r="Z154" s="62">
        <f>'Pop-proportion inputs'!$Y$21*'District Population'!$K152/100</f>
        <v>2533.4747645594744</v>
      </c>
      <c r="AA154" s="62">
        <f>'Pop-proportion inputs'!$Z$21*'District Population'!$K152/100</f>
        <v>2157.7561882160057</v>
      </c>
      <c r="AB154" s="62">
        <f>'Pop-proportion inputs'!$AA$21*'District Population'!$K152/100</f>
        <v>2148.0441961614406</v>
      </c>
      <c r="AC154" s="62">
        <f>'Pop-proportion inputs'!$AB$21*'District Population'!$K152/100</f>
        <v>1601.0105971810499</v>
      </c>
      <c r="AD154" s="62">
        <f>'Pop-proportion inputs'!$AC$21*'District Population'!$K152/100</f>
        <v>1492.9364530389701</v>
      </c>
      <c r="AE154" s="62">
        <f>'Pop-proportion inputs'!$AD$21*'District Population'!$K152/100</f>
        <v>1263.575338354995</v>
      </c>
      <c r="AF154" s="62">
        <f>'Pop-proportion inputs'!$AE$21*'District Population'!$K152/100</f>
        <v>922.07459448284339</v>
      </c>
      <c r="AG154" s="62">
        <f>'Pop-proportion inputs'!$AF$21*'District Population'!$K152/100</f>
        <v>713.26676530969257</v>
      </c>
      <c r="AH154" s="62">
        <f>'Pop-proportion inputs'!$AG$21*'District Population'!$K152/100</f>
        <v>578.9928286483206</v>
      </c>
      <c r="AI154" s="62">
        <f>'Pop-proportion inputs'!$AH$21*'District Population'!$K152/100</f>
        <v>433.08708754950459</v>
      </c>
      <c r="AJ154" s="62">
        <f>'Pop-proportion inputs'!$AI$21*'District Population'!$K152/100</f>
        <v>612.87187069912932</v>
      </c>
      <c r="AK154" s="62">
        <f>'Pop-proportion inputs'!$AJ$21*'District Population'!$K152/100</f>
        <v>2.5973932238953337</v>
      </c>
      <c r="AL154" s="85">
        <f t="shared" si="30"/>
        <v>70154.842594896254</v>
      </c>
    </row>
    <row r="155" spans="1:39" x14ac:dyDescent="0.25">
      <c r="A155" s="75" t="s">
        <v>153</v>
      </c>
      <c r="B155" s="76" t="s">
        <v>94</v>
      </c>
      <c r="C155" s="76">
        <v>1605</v>
      </c>
      <c r="D155" s="68">
        <f>'Pop-proportion inputs'!$C$21*'District Population'!$L153/100</f>
        <v>3751.9544213422223</v>
      </c>
      <c r="E155" s="68">
        <f>'Pop-proportion inputs'!$D$21*'District Population'!$L153/100</f>
        <v>3963.2759774858337</v>
      </c>
      <c r="F155" s="68">
        <f>'Pop-proportion inputs'!$E$21*'District Population'!$L153/100</f>
        <v>4196.9647484996849</v>
      </c>
      <c r="G155" s="68">
        <f>'Pop-proportion inputs'!$F$21*'District Population'!$L153/100</f>
        <v>3315.8909801328573</v>
      </c>
      <c r="H155" s="68">
        <f>'Pop-proportion inputs'!$G$21*'District Population'!$L153/100</f>
        <v>2558.4203861141805</v>
      </c>
      <c r="I155" s="68">
        <f>'Pop-proportion inputs'!$H$21*'District Population'!$L153/100</f>
        <v>2123.4266812681749</v>
      </c>
      <c r="J155" s="68">
        <f>'Pop-proportion inputs'!$I$21*'District Population'!$L153/100</f>
        <v>1673.84566237636</v>
      </c>
      <c r="K155" s="68">
        <f>'Pop-proportion inputs'!$J$21*'District Population'!$L153/100</f>
        <v>1802.3112747397793</v>
      </c>
      <c r="L155" s="68">
        <f>'Pop-proportion inputs'!$K$21*'District Population'!$L153/100</f>
        <v>1332.2107674235274</v>
      </c>
      <c r="M155" s="68">
        <f>'Pop-proportion inputs'!$L$21*'District Population'!$L153/100</f>
        <v>1137.4215005318326</v>
      </c>
      <c r="N155" s="68">
        <f>'Pop-proportion inputs'!$M$21*'District Population'!$L153/100</f>
        <v>934.46333777448535</v>
      </c>
      <c r="O155" s="68">
        <f>'Pop-proportion inputs'!$N$21*'District Population'!$L153/100</f>
        <v>722.36379154843132</v>
      </c>
      <c r="P155" s="68">
        <f>'Pop-proportion inputs'!$O$21*'District Population'!$L153/100</f>
        <v>531.75622134986838</v>
      </c>
      <c r="Q155" s="68">
        <f>'Pop-proportion inputs'!$P$21*'District Population'!$L153/100</f>
        <v>439.07815277883253</v>
      </c>
      <c r="R155" s="68">
        <f>'Pop-proportion inputs'!$Q$21*'District Population'!$L153/100</f>
        <v>313.43275446426958</v>
      </c>
      <c r="S155" s="68">
        <f>'Pop-proportion inputs'!$R$21*'District Population'!$L153/100</f>
        <v>458.72240236052113</v>
      </c>
      <c r="T155" s="68">
        <f>'Pop-proportion inputs'!$S$21*'District Population'!$L153/100</f>
        <v>1.3614826442754497</v>
      </c>
      <c r="U155" s="62">
        <f>'Pop-proportion inputs'!$T$21*'District Population'!$K153/100</f>
        <v>3676.6961114739852</v>
      </c>
      <c r="V155" s="62">
        <f>'Pop-proportion inputs'!$U$21*'District Population'!$K153/100</f>
        <v>3788.23600758167</v>
      </c>
      <c r="W155" s="62">
        <f>'Pop-proportion inputs'!$V$21*'District Population'!$K153/100</f>
        <v>3974.8066069989036</v>
      </c>
      <c r="X155" s="62">
        <f>'Pop-proportion inputs'!$W$21*'District Population'!$K153/100</f>
        <v>3123.8836882392538</v>
      </c>
      <c r="Y155" s="62">
        <f>'Pop-proportion inputs'!$X$21*'District Population'!$K153/100</f>
        <v>2539.4491295100756</v>
      </c>
      <c r="Z155" s="62">
        <f>'Pop-proportion inputs'!$Y$21*'District Population'!$K153/100</f>
        <v>2149.7302657042765</v>
      </c>
      <c r="AA155" s="62">
        <f>'Pop-proportion inputs'!$Z$21*'District Population'!$K153/100</f>
        <v>1830.9216451284485</v>
      </c>
      <c r="AB155" s="62">
        <f>'Pop-proportion inputs'!$AA$21*'District Population'!$K153/100</f>
        <v>1822.6807249692897</v>
      </c>
      <c r="AC155" s="62">
        <f>'Pop-proportion inputs'!$AB$21*'District Population'!$K153/100</f>
        <v>1358.5061057720218</v>
      </c>
      <c r="AD155" s="62">
        <f>'Pop-proportion inputs'!$AC$21*'District Population'!$K153/100</f>
        <v>1266.801912838127</v>
      </c>
      <c r="AE155" s="62">
        <f>'Pop-proportion inputs'!$AD$21*'District Population'!$K153/100</f>
        <v>1072.1820425677608</v>
      </c>
      <c r="AF155" s="62">
        <f>'Pop-proportion inputs'!$AE$21*'District Population'!$K153/100</f>
        <v>782.40829185501559</v>
      </c>
      <c r="AG155" s="62">
        <f>'Pop-proportion inputs'!$AF$21*'District Population'!$K153/100</f>
        <v>605.22850843310221</v>
      </c>
      <c r="AH155" s="62">
        <f>'Pop-proportion inputs'!$AG$21*'District Population'!$K153/100</f>
        <v>491.29299600008147</v>
      </c>
      <c r="AI155" s="62">
        <f>'Pop-proportion inputs'!$AH$21*'District Population'!$K153/100</f>
        <v>367.48754430667299</v>
      </c>
      <c r="AJ155" s="62">
        <f>'Pop-proportion inputs'!$AI$21*'District Population'!$K153/100</f>
        <v>520.04039190412357</v>
      </c>
      <c r="AK155" s="62">
        <f>'Pop-proportion inputs'!$AJ$21*'District Population'!$K153/100</f>
        <v>2.203967019309903</v>
      </c>
      <c r="AL155" s="85">
        <f t="shared" si="30"/>
        <v>58629.456483137241</v>
      </c>
    </row>
    <row r="156" spans="1:39" x14ac:dyDescent="0.25">
      <c r="A156" s="75" t="s">
        <v>153</v>
      </c>
      <c r="B156" s="76" t="s">
        <v>95</v>
      </c>
      <c r="C156" s="76">
        <v>1606</v>
      </c>
      <c r="D156" s="68">
        <f>'Pop-proportion inputs'!$C$21*'District Population'!$L154/100</f>
        <v>6053.0746999960975</v>
      </c>
      <c r="E156" s="68">
        <f>'Pop-proportion inputs'!$D$21*'District Population'!$L154/100</f>
        <v>6394.0023929820627</v>
      </c>
      <c r="F156" s="68">
        <f>'Pop-proportion inputs'!$E$21*'District Population'!$L154/100</f>
        <v>6771.0153917143562</v>
      </c>
      <c r="G156" s="68">
        <f>'Pop-proportion inputs'!$F$21*'District Population'!$L154/100</f>
        <v>5349.5681305763692</v>
      </c>
      <c r="H156" s="68">
        <f>'Pop-proportion inputs'!$G$21*'District Population'!$L154/100</f>
        <v>4127.531406845269</v>
      </c>
      <c r="I156" s="68">
        <f>'Pop-proportion inputs'!$H$21*'District Population'!$L154/100</f>
        <v>3425.7506563960192</v>
      </c>
      <c r="J156" s="68">
        <f>'Pop-proportion inputs'!$I$21*'District Population'!$L154/100</f>
        <v>2700.4360108948149</v>
      </c>
      <c r="K156" s="68">
        <f>'Pop-proportion inputs'!$J$21*'District Population'!$L154/100</f>
        <v>2907.6911799856839</v>
      </c>
      <c r="L156" s="68">
        <f>'Pop-proportion inputs'!$K$21*'District Population'!$L154/100</f>
        <v>2149.2721887780658</v>
      </c>
      <c r="M156" s="68">
        <f>'Pop-proportion inputs'!$L$21*'District Population'!$L154/100</f>
        <v>1835.0162435176474</v>
      </c>
      <c r="N156" s="68">
        <f>'Pop-proportion inputs'!$M$21*'District Population'!$L154/100</f>
        <v>1507.5813170281358</v>
      </c>
      <c r="O156" s="68">
        <f>'Pop-proportion inputs'!$N$21*'District Population'!$L154/100</f>
        <v>1165.3984829727328</v>
      </c>
      <c r="P156" s="68">
        <f>'Pop-proportion inputs'!$O$21*'District Population'!$L154/100</f>
        <v>857.88892096054178</v>
      </c>
      <c r="Q156" s="68">
        <f>'Pop-proportion inputs'!$P$21*'District Population'!$L154/100</f>
        <v>708.37024106379783</v>
      </c>
      <c r="R156" s="68">
        <f>'Pop-proportion inputs'!$Q$21*'District Population'!$L154/100</f>
        <v>505.66495834963899</v>
      </c>
      <c r="S156" s="68">
        <f>'Pop-proportion inputs'!$R$21*'District Population'!$L154/100</f>
        <v>740.062553067095</v>
      </c>
      <c r="T156" s="68">
        <f>'Pop-proportion inputs'!$S$21*'District Population'!$L154/100</f>
        <v>2.1964968715156523</v>
      </c>
      <c r="U156" s="62">
        <f>'Pop-proportion inputs'!$T$21*'District Population'!$K154/100</f>
        <v>5821.6375658370671</v>
      </c>
      <c r="V156" s="62">
        <f>'Pop-proportion inputs'!$U$21*'District Population'!$K154/100</f>
        <v>5998.2485311120136</v>
      </c>
      <c r="W156" s="62">
        <f>'Pop-proportion inputs'!$V$21*'District Population'!$K154/100</f>
        <v>6293.6622333373707</v>
      </c>
      <c r="X156" s="62">
        <f>'Pop-proportion inputs'!$W$21*'District Population'!$K154/100</f>
        <v>4946.3208487656284</v>
      </c>
      <c r="Y156" s="62">
        <f>'Pop-proportion inputs'!$X$21*'District Population'!$K154/100</f>
        <v>4020.9340126729426</v>
      </c>
      <c r="Z156" s="62">
        <f>'Pop-proportion inputs'!$Y$21*'District Population'!$K154/100</f>
        <v>3403.8577276444203</v>
      </c>
      <c r="AA156" s="62">
        <f>'Pop-proportion inputs'!$Z$21*'District Population'!$K154/100</f>
        <v>2899.0598913302106</v>
      </c>
      <c r="AB156" s="62">
        <f>'Pop-proportion inputs'!$AA$21*'District Population'!$K154/100</f>
        <v>2886.0113148580067</v>
      </c>
      <c r="AC156" s="62">
        <f>'Pop-proportion inputs'!$AB$21*'District Population'!$K154/100</f>
        <v>2151.0426586794579</v>
      </c>
      <c r="AD156" s="62">
        <f>'Pop-proportion inputs'!$AC$21*'District Population'!$K154/100</f>
        <v>2005.839313517841</v>
      </c>
      <c r="AE156" s="62">
        <f>'Pop-proportion inputs'!$AD$21*'District Population'!$K154/100</f>
        <v>1697.6804900870741</v>
      </c>
      <c r="AF156" s="62">
        <f>'Pop-proportion inputs'!$AE$21*'District Population'!$K154/100</f>
        <v>1238.856126692373</v>
      </c>
      <c r="AG156" s="62">
        <f>'Pop-proportion inputs'!$AF$21*'District Population'!$K154/100</f>
        <v>958.31173253999123</v>
      </c>
      <c r="AH156" s="62">
        <f>'Pop-proportion inputs'!$AG$21*'District Population'!$K154/100</f>
        <v>777.90757643010363</v>
      </c>
      <c r="AI156" s="62">
        <f>'Pop-proportion inputs'!$AH$21*'District Population'!$K154/100</f>
        <v>581.87547408025114</v>
      </c>
      <c r="AJ156" s="62">
        <f>'Pop-proportion inputs'!$AI$21*'District Population'!$K154/100</f>
        <v>823.42586644941912</v>
      </c>
      <c r="AK156" s="62">
        <f>'Pop-proportion inputs'!$AJ$21*'District Population'!$K154/100</f>
        <v>3.4897355681475291</v>
      </c>
      <c r="AL156" s="85">
        <f t="shared" si="30"/>
        <v>93708.68237160219</v>
      </c>
    </row>
    <row r="157" spans="1:39" x14ac:dyDescent="0.25">
      <c r="A157" s="75" t="s">
        <v>153</v>
      </c>
      <c r="B157" s="76" t="s">
        <v>96</v>
      </c>
      <c r="C157" s="76">
        <v>1607</v>
      </c>
      <c r="D157" s="68">
        <f>'Pop-proportion inputs'!$C$21*'District Population'!$L155/100</f>
        <v>4093.539496403846</v>
      </c>
      <c r="E157" s="68">
        <f>'Pop-proportion inputs'!$D$21*'District Population'!$L155/100</f>
        <v>4324.1001694212782</v>
      </c>
      <c r="F157" s="68">
        <f>'Pop-proportion inputs'!$E$21*'District Population'!$L155/100</f>
        <v>4579.064411142811</v>
      </c>
      <c r="G157" s="68">
        <f>'Pop-proportion inputs'!$F$21*'District Population'!$L155/100</f>
        <v>3617.7760091465211</v>
      </c>
      <c r="H157" s="68">
        <f>'Pop-proportion inputs'!$G$21*'District Population'!$L155/100</f>
        <v>2791.343849858541</v>
      </c>
      <c r="I157" s="68">
        <f>'Pop-proportion inputs'!$H$21*'District Population'!$L155/100</f>
        <v>2316.7474898001087</v>
      </c>
      <c r="J157" s="68">
        <f>'Pop-proportion inputs'!$I$21*'District Population'!$L155/100</f>
        <v>1826.2357588476973</v>
      </c>
      <c r="K157" s="68">
        <f>'Pop-proportion inputs'!$J$21*'District Population'!$L155/100</f>
        <v>1966.3971251873327</v>
      </c>
      <c r="L157" s="68">
        <f>'Pop-proportion inputs'!$K$21*'District Population'!$L155/100</f>
        <v>1453.4977725107251</v>
      </c>
      <c r="M157" s="68">
        <f>'Pop-proportion inputs'!$L$21*'District Population'!$L155/100</f>
        <v>1240.9745198398016</v>
      </c>
      <c r="N157" s="68">
        <f>'Pop-proportion inputs'!$M$21*'District Population'!$L155/100</f>
        <v>1019.5386594682501</v>
      </c>
      <c r="O157" s="68">
        <f>'Pop-proportion inputs'!$N$21*'District Population'!$L155/100</f>
        <v>788.12916666980539</v>
      </c>
      <c r="P157" s="68">
        <f>'Pop-proportion inputs'!$O$21*'District Population'!$L155/100</f>
        <v>580.16832032182242</v>
      </c>
      <c r="Q157" s="68">
        <f>'Pop-proportion inputs'!$P$21*'District Population'!$L155/100</f>
        <v>479.05266390874698</v>
      </c>
      <c r="R157" s="68">
        <f>'Pop-proportion inputs'!$Q$21*'District Population'!$L155/100</f>
        <v>341.96826927528048</v>
      </c>
      <c r="S157" s="68">
        <f>'Pop-proportion inputs'!$R$21*'District Population'!$L155/100</f>
        <v>500.48536337930437</v>
      </c>
      <c r="T157" s="68">
        <f>'Pop-proportion inputs'!$S$21*'District Population'!$L155/100</f>
        <v>1.4854346167713084</v>
      </c>
      <c r="U157" s="62">
        <f>'Pop-proportion inputs'!$T$21*'District Population'!$K155/100</f>
        <v>3979.0144304522187</v>
      </c>
      <c r="V157" s="62">
        <f>'Pop-proportion inputs'!$U$21*'District Population'!$K155/100</f>
        <v>4099.7257546213759</v>
      </c>
      <c r="W157" s="62">
        <f>'Pop-proportion inputs'!$V$21*'District Population'!$K155/100</f>
        <v>4301.6372221105066</v>
      </c>
      <c r="X157" s="62">
        <f>'Pop-proportion inputs'!$W$21*'District Population'!$K155/100</f>
        <v>3380.7467078303398</v>
      </c>
      <c r="Y157" s="62">
        <f>'Pop-proportion inputs'!$X$21*'District Population'!$K155/100</f>
        <v>2748.2567025831854</v>
      </c>
      <c r="Z157" s="62">
        <f>'Pop-proportion inputs'!$Y$21*'District Population'!$K155/100</f>
        <v>2326.492995198339</v>
      </c>
      <c r="AA157" s="62">
        <f>'Pop-proportion inputs'!$Z$21*'District Population'!$K155/100</f>
        <v>1981.4701640035064</v>
      </c>
      <c r="AB157" s="62">
        <f>'Pop-proportion inputs'!$AA$21*'District Population'!$K155/100</f>
        <v>1972.5516297435856</v>
      </c>
      <c r="AC157" s="62">
        <f>'Pop-proportion inputs'!$AB$21*'District Population'!$K155/100</f>
        <v>1470.210002359225</v>
      </c>
      <c r="AD157" s="62">
        <f>'Pop-proportion inputs'!$AC$21*'District Population'!$K155/100</f>
        <v>1370.9653827459233</v>
      </c>
      <c r="AE157" s="62">
        <f>'Pop-proportion inputs'!$AD$21*'District Population'!$K155/100</f>
        <v>1160.3427887703581</v>
      </c>
      <c r="AF157" s="62">
        <f>'Pop-proportion inputs'!$AE$21*'District Population'!$K155/100</f>
        <v>846.74223525873401</v>
      </c>
      <c r="AG157" s="62">
        <f>'Pop-proportion inputs'!$AF$21*'District Population'!$K155/100</f>
        <v>654.99374867044276</v>
      </c>
      <c r="AH157" s="62">
        <f>'Pop-proportion inputs'!$AG$21*'District Population'!$K155/100</f>
        <v>531.68982733270411</v>
      </c>
      <c r="AI157" s="62">
        <f>'Pop-proportion inputs'!$AH$21*'District Population'!$K155/100</f>
        <v>397.70440566040969</v>
      </c>
      <c r="AJ157" s="62">
        <f>'Pop-proportion inputs'!$AI$21*'District Population'!$K155/100</f>
        <v>562.80099335568264</v>
      </c>
      <c r="AK157" s="62">
        <f>'Pop-proportion inputs'!$AJ$21*'District Population'!$K155/100</f>
        <v>2.3851893950950251</v>
      </c>
      <c r="AL157" s="85">
        <f t="shared" si="30"/>
        <v>63708.234659890266</v>
      </c>
    </row>
    <row r="158" spans="1:39" x14ac:dyDescent="0.25">
      <c r="A158" s="75" t="s">
        <v>153</v>
      </c>
      <c r="B158" s="76" t="s">
        <v>97</v>
      </c>
      <c r="C158" s="76">
        <v>1608</v>
      </c>
      <c r="D158" s="68">
        <f>'Pop-proportion inputs'!$C$21*'District Population'!$L156/100</f>
        <v>3569.1963792251045</v>
      </c>
      <c r="E158" s="68">
        <f>'Pop-proportion inputs'!$D$21*'District Population'!$L156/100</f>
        <v>3770.2244430921933</v>
      </c>
      <c r="F158" s="68">
        <f>'Pop-proportion inputs'!$E$21*'District Population'!$L156/100</f>
        <v>3992.5302127528535</v>
      </c>
      <c r="G158" s="68">
        <f>'Pop-proportion inputs'!$F$21*'District Population'!$L156/100</f>
        <v>3154.3736280147841</v>
      </c>
      <c r="H158" s="68">
        <f>'Pop-proportion inputs'!$G$21*'District Population'!$L156/100</f>
        <v>2433.7994957272763</v>
      </c>
      <c r="I158" s="68">
        <f>'Pop-proportion inputs'!$H$21*'District Population'!$L156/100</f>
        <v>2019.994373924475</v>
      </c>
      <c r="J158" s="68">
        <f>'Pop-proportion inputs'!$I$21*'District Population'!$L156/100</f>
        <v>1592.3124874736918</v>
      </c>
      <c r="K158" s="68">
        <f>'Pop-proportion inputs'!$J$21*'District Population'!$L156/100</f>
        <v>1714.5205281402468</v>
      </c>
      <c r="L158" s="68">
        <f>'Pop-proportion inputs'!$K$21*'District Population'!$L156/100</f>
        <v>1267.3186594179701</v>
      </c>
      <c r="M158" s="68">
        <f>'Pop-proportion inputs'!$L$21*'District Population'!$L156/100</f>
        <v>1082.01759548526</v>
      </c>
      <c r="N158" s="68">
        <f>'Pop-proportion inputs'!$M$21*'District Population'!$L156/100</f>
        <v>888.94554334968063</v>
      </c>
      <c r="O158" s="68">
        <f>'Pop-proportion inputs'!$N$21*'District Population'!$L156/100</f>
        <v>687.1773853680329</v>
      </c>
      <c r="P158" s="68">
        <f>'Pop-proportion inputs'!$O$21*'District Population'!$L156/100</f>
        <v>505.85432730107749</v>
      </c>
      <c r="Q158" s="68">
        <f>'Pop-proportion inputs'!$P$21*'District Population'!$L156/100</f>
        <v>417.69061590423655</v>
      </c>
      <c r="R158" s="68">
        <f>'Pop-proportion inputs'!$Q$21*'District Population'!$L156/100</f>
        <v>298.1654164029577</v>
      </c>
      <c r="S158" s="68">
        <f>'Pop-proportion inputs'!$R$21*'District Population'!$L156/100</f>
        <v>436.37799229685123</v>
      </c>
      <c r="T158" s="68">
        <f>'Pop-proportion inputs'!$S$21*'District Population'!$L156/100</f>
        <v>1.2951647004782527</v>
      </c>
      <c r="U158" s="62">
        <f>'Pop-proportion inputs'!$T$21*'District Population'!$K156/100</f>
        <v>3413.4277737567663</v>
      </c>
      <c r="V158" s="62">
        <f>'Pop-proportion inputs'!$U$21*'District Population'!$K156/100</f>
        <v>3516.980900725227</v>
      </c>
      <c r="W158" s="62">
        <f>'Pop-proportion inputs'!$V$21*'District Population'!$K156/100</f>
        <v>3690.1921878451526</v>
      </c>
      <c r="X158" s="62">
        <f>'Pop-proportion inputs'!$W$21*'District Population'!$K156/100</f>
        <v>2900.1992604568936</v>
      </c>
      <c r="Y158" s="62">
        <f>'Pop-proportion inputs'!$X$21*'District Population'!$K156/100</f>
        <v>2357.6129018824586</v>
      </c>
      <c r="Z158" s="62">
        <f>'Pop-proportion inputs'!$Y$21*'District Population'!$K156/100</f>
        <v>1995.7996996653362</v>
      </c>
      <c r="AA158" s="62">
        <f>'Pop-proportion inputs'!$Z$21*'District Population'!$K156/100</f>
        <v>1699.8192413972354</v>
      </c>
      <c r="AB158" s="62">
        <f>'Pop-proportion inputs'!$AA$21*'District Population'!$K156/100</f>
        <v>1692.168408992349</v>
      </c>
      <c r="AC158" s="62">
        <f>'Pop-proportion inputs'!$AB$21*'District Population'!$K156/100</f>
        <v>1261.2308256287542</v>
      </c>
      <c r="AD158" s="62">
        <f>'Pop-proportion inputs'!$AC$21*'District Population'!$K156/100</f>
        <v>1176.0930743325198</v>
      </c>
      <c r="AE158" s="62">
        <f>'Pop-proportion inputs'!$AD$21*'District Population'!$K156/100</f>
        <v>995.40888114270501</v>
      </c>
      <c r="AF158" s="62">
        <f>'Pop-proportion inputs'!$AE$21*'District Population'!$K156/100</f>
        <v>726.38426262670373</v>
      </c>
      <c r="AG158" s="62">
        <f>'Pop-proportion inputs'!$AF$21*'District Population'!$K156/100</f>
        <v>561.89136592164857</v>
      </c>
      <c r="AH158" s="62">
        <f>'Pop-proportion inputs'!$AG$21*'District Population'!$K156/100</f>
        <v>456.11415976572079</v>
      </c>
      <c r="AI158" s="62">
        <f>'Pop-proportion inputs'!$AH$21*'District Population'!$K156/100</f>
        <v>341.17374735742919</v>
      </c>
      <c r="AJ158" s="62">
        <f>'Pop-proportion inputs'!$AI$21*'District Population'!$K156/100</f>
        <v>482.80311001532408</v>
      </c>
      <c r="AK158" s="62">
        <f>'Pop-proportion inputs'!$AJ$21*'District Population'!$K156/100</f>
        <v>2.046152852469588</v>
      </c>
      <c r="AL158" s="85">
        <f t="shared" si="30"/>
        <v>55101.140202941875</v>
      </c>
    </row>
    <row r="159" spans="1:39" x14ac:dyDescent="0.25">
      <c r="A159" s="75" t="s">
        <v>153</v>
      </c>
      <c r="B159" s="76" t="s">
        <v>98</v>
      </c>
      <c r="C159" s="76">
        <v>1609</v>
      </c>
      <c r="D159" s="68">
        <f>'Pop-proportion inputs'!$C$21*'District Population'!$L157/100</f>
        <v>2198.1768313750295</v>
      </c>
      <c r="E159" s="68">
        <f>'Pop-proportion inputs'!$D$21*'District Population'!$L157/100</f>
        <v>2321.9848782006156</v>
      </c>
      <c r="F159" s="68">
        <f>'Pop-proportion inputs'!$E$21*'District Population'!$L157/100</f>
        <v>2458.8973202263332</v>
      </c>
      <c r="G159" s="68">
        <f>'Pop-proportion inputs'!$F$21*'District Population'!$L157/100</f>
        <v>1942.6981006037788</v>
      </c>
      <c r="H159" s="68">
        <f>'Pop-proportion inputs'!$G$21*'District Population'!$L157/100</f>
        <v>1498.9149083697746</v>
      </c>
      <c r="I159" s="68">
        <f>'Pop-proportion inputs'!$H$21*'District Population'!$L157/100</f>
        <v>1244.0629095428781</v>
      </c>
      <c r="J159" s="68">
        <f>'Pop-proportion inputs'!$I$21*'District Population'!$L157/100</f>
        <v>980.66456602024346</v>
      </c>
      <c r="K159" s="68">
        <f>'Pop-proportion inputs'!$J$21*'District Population'!$L157/100</f>
        <v>1055.9293749740398</v>
      </c>
      <c r="L159" s="68">
        <f>'Pop-proportion inputs'!$K$21*'District Population'!$L157/100</f>
        <v>780.50917324606746</v>
      </c>
      <c r="M159" s="68">
        <f>'Pop-proportion inputs'!$L$21*'District Population'!$L157/100</f>
        <v>666.3869837423174</v>
      </c>
      <c r="N159" s="68">
        <f>'Pop-proportion inputs'!$M$21*'District Population'!$L157/100</f>
        <v>547.47884120895424</v>
      </c>
      <c r="O159" s="68">
        <f>'Pop-proportion inputs'!$N$21*'District Population'!$L157/100</f>
        <v>423.21498933292861</v>
      </c>
      <c r="P159" s="68">
        <f>'Pop-proportion inputs'!$O$21*'District Population'!$L157/100</f>
        <v>311.54275197528995</v>
      </c>
      <c r="Q159" s="68">
        <f>'Pop-proportion inputs'!$P$21*'District Population'!$L157/100</f>
        <v>257.24497534170342</v>
      </c>
      <c r="R159" s="68">
        <f>'Pop-proportion inputs'!$Q$21*'District Population'!$L157/100</f>
        <v>183.63245969574976</v>
      </c>
      <c r="S159" s="68">
        <f>'Pop-proportion inputs'!$R$21*'District Population'!$L157/100</f>
        <v>268.75405286529679</v>
      </c>
      <c r="T159" s="68">
        <f>'Pop-proportion inputs'!$S$21*'District Population'!$L157/100</f>
        <v>0.79765883826884787</v>
      </c>
      <c r="U159" s="62">
        <f>'Pop-proportion inputs'!$T$21*'District Population'!$K157/100</f>
        <v>2320.4111414019462</v>
      </c>
      <c r="V159" s="62">
        <f>'Pop-proportion inputs'!$U$21*'District Population'!$K157/100</f>
        <v>2390.8054328505609</v>
      </c>
      <c r="W159" s="62">
        <f>'Pop-proportion inputs'!$V$21*'District Population'!$K157/100</f>
        <v>2508.5525852994019</v>
      </c>
      <c r="X159" s="62">
        <f>'Pop-proportion inputs'!$W$21*'District Population'!$K157/100</f>
        <v>1971.5239701244093</v>
      </c>
      <c r="Y159" s="62">
        <f>'Pop-proportion inputs'!$X$21*'District Population'!$K157/100</f>
        <v>1602.6796543640176</v>
      </c>
      <c r="Z159" s="62">
        <f>'Pop-proportion inputs'!$Y$21*'District Population'!$K157/100</f>
        <v>1356.7229676616871</v>
      </c>
      <c r="AA159" s="62">
        <f>'Pop-proportion inputs'!$Z$21*'District Population'!$K157/100</f>
        <v>1155.5186655572725</v>
      </c>
      <c r="AB159" s="62">
        <f>'Pop-proportion inputs'!$AA$21*'District Population'!$K157/100</f>
        <v>1150.3177127526499</v>
      </c>
      <c r="AC159" s="62">
        <f>'Pop-proportion inputs'!$AB$21*'District Population'!$K157/100</f>
        <v>857.37102222250769</v>
      </c>
      <c r="AD159" s="62">
        <f>'Pop-proportion inputs'!$AC$21*'District Population'!$K157/100</f>
        <v>799.49530322222984</v>
      </c>
      <c r="AE159" s="62">
        <f>'Pop-proportion inputs'!$AD$21*'District Population'!$K157/100</f>
        <v>676.66815035957086</v>
      </c>
      <c r="AF159" s="62">
        <f>'Pop-proportion inputs'!$AE$21*'District Population'!$K157/100</f>
        <v>493.78813546214116</v>
      </c>
      <c r="AG159" s="62">
        <f>'Pop-proportion inputs'!$AF$21*'District Population'!$K157/100</f>
        <v>381.96765016275373</v>
      </c>
      <c r="AH159" s="62">
        <f>'Pop-proportion inputs'!$AG$21*'District Population'!$K157/100</f>
        <v>310.06145382907505</v>
      </c>
      <c r="AI159" s="62">
        <f>'Pop-proportion inputs'!$AH$21*'District Population'!$K157/100</f>
        <v>231.92620936892979</v>
      </c>
      <c r="AJ159" s="62">
        <f>'Pop-proportion inputs'!$AI$21*'District Population'!$K157/100</f>
        <v>328.20431244985178</v>
      </c>
      <c r="AK159" s="62">
        <f>'Pop-proportion inputs'!$AJ$21*'District Population'!$K157/100</f>
        <v>1.3909524942595524</v>
      </c>
      <c r="AL159" s="85">
        <f t="shared" si="30"/>
        <v>35678.296095142534</v>
      </c>
    </row>
    <row r="160" spans="1:39" x14ac:dyDescent="0.25">
      <c r="A160" s="75" t="s">
        <v>153</v>
      </c>
      <c r="B160" s="76" t="s">
        <v>99</v>
      </c>
      <c r="C160" s="76">
        <v>1610</v>
      </c>
      <c r="D160" s="68">
        <f>'Pop-proportion inputs'!$C$21*'District Population'!$L158/100</f>
        <v>5481.6717212041704</v>
      </c>
      <c r="E160" s="68">
        <f>'Pop-proportion inputs'!$D$21*'District Population'!$L158/100</f>
        <v>5790.416249603556</v>
      </c>
      <c r="F160" s="68">
        <f>'Pop-proportion inputs'!$E$21*'District Population'!$L158/100</f>
        <v>6131.8396742440164</v>
      </c>
      <c r="G160" s="68">
        <f>'Pop-proportion inputs'!$F$21*'District Population'!$L158/100</f>
        <v>4844.5753266607553</v>
      </c>
      <c r="H160" s="68">
        <f>'Pop-proportion inputs'!$G$21*'District Population'!$L158/100</f>
        <v>3737.8974013488328</v>
      </c>
      <c r="I160" s="68">
        <f>'Pop-proportion inputs'!$H$21*'District Population'!$L158/100</f>
        <v>3102.3639105386869</v>
      </c>
      <c r="J160" s="68">
        <f>'Pop-proportion inputs'!$I$21*'District Population'!$L158/100</f>
        <v>2445.5180960930561</v>
      </c>
      <c r="K160" s="68">
        <f>'Pop-proportion inputs'!$J$21*'District Population'!$L158/100</f>
        <v>2633.2086262428888</v>
      </c>
      <c r="L160" s="68">
        <f>'Pop-proportion inputs'!$K$21*'District Population'!$L158/100</f>
        <v>1946.3834765500101</v>
      </c>
      <c r="M160" s="68">
        <f>'Pop-proportion inputs'!$L$21*'District Population'!$L158/100</f>
        <v>1661.7929149375077</v>
      </c>
      <c r="N160" s="68">
        <f>'Pop-proportion inputs'!$M$21*'District Population'!$L158/100</f>
        <v>1365.2674520891339</v>
      </c>
      <c r="O160" s="68">
        <f>'Pop-proportion inputs'!$N$21*'District Population'!$L158/100</f>
        <v>1055.3862664291901</v>
      </c>
      <c r="P160" s="68">
        <f>'Pop-proportion inputs'!$O$21*'District Population'!$L158/100</f>
        <v>776.9052375921932</v>
      </c>
      <c r="Q160" s="68">
        <f>'Pop-proportion inputs'!$P$21*'District Population'!$L158/100</f>
        <v>641.50094142808211</v>
      </c>
      <c r="R160" s="68">
        <f>'Pop-proportion inputs'!$Q$21*'District Population'!$L158/100</f>
        <v>457.93079384777593</v>
      </c>
      <c r="S160" s="68">
        <f>'Pop-proportion inputs'!$R$21*'District Population'!$L158/100</f>
        <v>670.20153725720115</v>
      </c>
      <c r="T160" s="68">
        <f>'Pop-proportion inputs'!$S$21*'District Population'!$L158/100</f>
        <v>1.9891502059785489</v>
      </c>
      <c r="U160" s="62">
        <f>'Pop-proportion inputs'!$T$21*'District Population'!$K158/100</f>
        <v>5480.0140369621276</v>
      </c>
      <c r="V160" s="62">
        <f>'Pop-proportion inputs'!$U$21*'District Population'!$K158/100</f>
        <v>5646.2611723845775</v>
      </c>
      <c r="W160" s="62">
        <f>'Pop-proportion inputs'!$V$21*'District Population'!$K158/100</f>
        <v>5924.3394994185182</v>
      </c>
      <c r="X160" s="62">
        <f>'Pop-proportion inputs'!$W$21*'District Population'!$K158/100</f>
        <v>4656.062383824582</v>
      </c>
      <c r="Y160" s="62">
        <f>'Pop-proportion inputs'!$X$21*'District Population'!$K158/100</f>
        <v>3784.9788108507746</v>
      </c>
      <c r="Z160" s="62">
        <f>'Pop-proportion inputs'!$Y$21*'District Population'!$K158/100</f>
        <v>3204.1136048687326</v>
      </c>
      <c r="AA160" s="62">
        <f>'Pop-proportion inputs'!$Z$21*'District Population'!$K158/100</f>
        <v>2728.9381585195179</v>
      </c>
      <c r="AB160" s="62">
        <f>'Pop-proportion inputs'!$AA$21*'District Population'!$K158/100</f>
        <v>2716.6552945621893</v>
      </c>
      <c r="AC160" s="62">
        <f>'Pop-proportion inputs'!$AB$21*'District Population'!$K158/100</f>
        <v>2024.815840965678</v>
      </c>
      <c r="AD160" s="62">
        <f>'Pop-proportion inputs'!$AC$21*'District Population'!$K158/100</f>
        <v>1888.133273440521</v>
      </c>
      <c r="AE160" s="62">
        <f>'Pop-proportion inputs'!$AD$21*'District Population'!$K158/100</f>
        <v>1598.057730448259</v>
      </c>
      <c r="AF160" s="62">
        <f>'Pop-proportion inputs'!$AE$21*'District Population'!$K158/100</f>
        <v>1166.1579559487029</v>
      </c>
      <c r="AG160" s="62">
        <f>'Pop-proportion inputs'!$AF$21*'District Population'!$K158/100</f>
        <v>902.0763808661369</v>
      </c>
      <c r="AH160" s="62">
        <f>'Pop-proportion inputs'!$AG$21*'District Population'!$K158/100</f>
        <v>732.25864545609306</v>
      </c>
      <c r="AI160" s="62">
        <f>'Pop-proportion inputs'!$AH$21*'District Population'!$K158/100</f>
        <v>547.73003809715567</v>
      </c>
      <c r="AJ160" s="62">
        <f>'Pop-proportion inputs'!$AI$21*'District Population'!$K158/100</f>
        <v>775.10584530723952</v>
      </c>
      <c r="AK160" s="62">
        <f>'Pop-proportion inputs'!$AJ$21*'District Population'!$K158/100</f>
        <v>3.2849519885878955</v>
      </c>
      <c r="AL160" s="85">
        <f t="shared" si="30"/>
        <v>86523.832400182422</v>
      </c>
    </row>
    <row r="161" spans="1:40" x14ac:dyDescent="0.25">
      <c r="A161" s="80" t="s">
        <v>153</v>
      </c>
      <c r="B161" s="82"/>
      <c r="C161" s="81">
        <v>16</v>
      </c>
      <c r="D161" s="70">
        <f>SUM(D151:D160)</f>
        <v>42706.022257234588</v>
      </c>
      <c r="E161" s="70">
        <f t="shared" ref="E161:AL161" si="31">SUM(E151:E160)</f>
        <v>45111.35613569733</v>
      </c>
      <c r="F161" s="70">
        <f t="shared" si="31"/>
        <v>47771.281266827551</v>
      </c>
      <c r="G161" s="70">
        <f t="shared" si="31"/>
        <v>37742.599748708642</v>
      </c>
      <c r="H161" s="70">
        <f t="shared" si="31"/>
        <v>29120.811631200013</v>
      </c>
      <c r="I161" s="70">
        <f t="shared" si="31"/>
        <v>24169.565226062503</v>
      </c>
      <c r="J161" s="70">
        <f t="shared" si="31"/>
        <v>19052.281047446202</v>
      </c>
      <c r="K161" s="70">
        <f t="shared" si="31"/>
        <v>20514.52037254941</v>
      </c>
      <c r="L161" s="70">
        <f t="shared" si="31"/>
        <v>15163.676392572945</v>
      </c>
      <c r="M161" s="70">
        <f t="shared" si="31"/>
        <v>12946.518657386168</v>
      </c>
      <c r="N161" s="70">
        <f t="shared" si="31"/>
        <v>10636.379769051277</v>
      </c>
      <c r="O161" s="70">
        <f t="shared" si="31"/>
        <v>8222.1905426696721</v>
      </c>
      <c r="P161" s="70">
        <f t="shared" si="31"/>
        <v>6052.6303025468169</v>
      </c>
      <c r="Q161" s="70">
        <f t="shared" si="31"/>
        <v>4997.7369817115741</v>
      </c>
      <c r="R161" s="70">
        <f t="shared" si="31"/>
        <v>3567.5982928142635</v>
      </c>
      <c r="S161" s="70">
        <f t="shared" si="31"/>
        <v>5221.3345166630115</v>
      </c>
      <c r="T161" s="70">
        <f t="shared" si="31"/>
        <v>15.496858858020383</v>
      </c>
      <c r="U161" s="64">
        <f t="shared" si="31"/>
        <v>42197.588410695411</v>
      </c>
      <c r="V161" s="64">
        <f t="shared" si="31"/>
        <v>43477.73626208715</v>
      </c>
      <c r="W161" s="64">
        <f t="shared" si="31"/>
        <v>45619.014498049102</v>
      </c>
      <c r="X161" s="64">
        <f t="shared" si="31"/>
        <v>35852.93810598844</v>
      </c>
      <c r="Y161" s="64">
        <f t="shared" si="31"/>
        <v>29145.359286711642</v>
      </c>
      <c r="Z161" s="64">
        <f t="shared" si="31"/>
        <v>24672.540290482964</v>
      </c>
      <c r="AA161" s="64">
        <f t="shared" si="31"/>
        <v>21013.560993592673</v>
      </c>
      <c r="AB161" s="64">
        <f t="shared" si="31"/>
        <v>20918.979623129017</v>
      </c>
      <c r="AC161" s="64">
        <f t="shared" si="31"/>
        <v>15591.628942595034</v>
      </c>
      <c r="AD161" s="64">
        <f t="shared" si="31"/>
        <v>14539.13625034255</v>
      </c>
      <c r="AE161" s="64">
        <f t="shared" si="31"/>
        <v>12305.476210671919</v>
      </c>
      <c r="AF161" s="64">
        <f t="shared" si="31"/>
        <v>8979.7312771593752</v>
      </c>
      <c r="AG161" s="64">
        <f t="shared" si="31"/>
        <v>6946.2318121908893</v>
      </c>
      <c r="AH161" s="64">
        <f t="shared" si="31"/>
        <v>5638.589376362047</v>
      </c>
      <c r="AI161" s="64">
        <f t="shared" si="31"/>
        <v>4217.6692526523211</v>
      </c>
      <c r="AJ161" s="64">
        <f t="shared" si="31"/>
        <v>5968.524389607338</v>
      </c>
      <c r="AK161" s="64">
        <f t="shared" si="31"/>
        <v>25.295017682139083</v>
      </c>
      <c r="AL161" s="57">
        <f t="shared" si="31"/>
        <v>670121.99999999988</v>
      </c>
      <c r="AM161" s="53"/>
    </row>
    <row r="162" spans="1:40" x14ac:dyDescent="0.25">
      <c r="A162" s="75" t="s">
        <v>178</v>
      </c>
      <c r="B162" s="76" t="s">
        <v>102</v>
      </c>
      <c r="C162" s="76">
        <v>1701</v>
      </c>
      <c r="D162" s="68">
        <f>'Pop-proportion inputs'!$C$22*'District Population'!$L160/100</f>
        <v>2512.6783231933809</v>
      </c>
      <c r="E162" s="68">
        <f>'Pop-proportion inputs'!$D$22*'District Population'!$L160/100</f>
        <v>2472.6368051897175</v>
      </c>
      <c r="F162" s="68">
        <f>'Pop-proportion inputs'!$E$22*'District Population'!$L160/100</f>
        <v>2225.6653985247872</v>
      </c>
      <c r="G162" s="68">
        <f>'Pop-proportion inputs'!$F$22*'District Population'!$L160/100</f>
        <v>1622.4121637834658</v>
      </c>
      <c r="H162" s="68">
        <f>'Pop-proportion inputs'!$G$22*'District Population'!$L160/100</f>
        <v>1192.477324488658</v>
      </c>
      <c r="I162" s="68">
        <f>'Pop-proportion inputs'!$H$22*'District Population'!$L160/100</f>
        <v>1166.1726776249377</v>
      </c>
      <c r="J162" s="68">
        <f>'Pop-proportion inputs'!$I$22*'District Population'!$L160/100</f>
        <v>969.18010000107597</v>
      </c>
      <c r="K162" s="68">
        <f>'Pop-proportion inputs'!$J$22*'District Population'!$L160/100</f>
        <v>939.9527145969422</v>
      </c>
      <c r="L162" s="68">
        <f>'Pop-proportion inputs'!$K$22*'District Population'!$L160/100</f>
        <v>660.24663627938196</v>
      </c>
      <c r="M162" s="68">
        <f>'Pop-proportion inputs'!$L$22*'District Population'!$L160/100</f>
        <v>626.6351430646281</v>
      </c>
      <c r="N162" s="68">
        <f>'Pop-proportion inputs'!$M$22*'District Population'!$L160/100</f>
        <v>454.19356918023885</v>
      </c>
      <c r="O162" s="68">
        <f>'Pop-proportion inputs'!$N$22*'District Population'!$L160/100</f>
        <v>353.65136339001867</v>
      </c>
      <c r="P162" s="68">
        <f>'Pop-proportion inputs'!$O$22*'District Population'!$L160/100</f>
        <v>239.9568341679383</v>
      </c>
      <c r="Q162" s="68">
        <f>'Pop-proportion inputs'!$P$22*'District Population'!$L160/100</f>
        <v>205.46851939106048</v>
      </c>
      <c r="R162" s="68">
        <f>'Pop-proportion inputs'!$Q$22*'District Population'!$L160/100</f>
        <v>142.92191462621417</v>
      </c>
      <c r="S162" s="68">
        <f>'Pop-proportion inputs'!$R$22*'District Population'!$L160/100</f>
        <v>224.75859375778876</v>
      </c>
      <c r="T162" s="68">
        <f>'Pop-proportion inputs'!$S$22*'District Population'!$L160/100</f>
        <v>2.3381908323307021</v>
      </c>
      <c r="U162" s="62">
        <f>'Pop-proportion inputs'!$T$22*'District Population'!$K160/100</f>
        <v>2553.0486646583727</v>
      </c>
      <c r="V162" s="62">
        <f>'Pop-proportion inputs'!$U$22*'District Population'!$K160/100</f>
        <v>2560.791745650301</v>
      </c>
      <c r="W162" s="62">
        <f>'Pop-proportion inputs'!$V$22*'District Population'!$K160/100</f>
        <v>2260.979649642863</v>
      </c>
      <c r="X162" s="62">
        <f>'Pop-proportion inputs'!$W$22*'District Population'!$K160/100</f>
        <v>1904.4882007745159</v>
      </c>
      <c r="Y162" s="62">
        <f>'Pop-proportion inputs'!$X$22*'District Population'!$K160/100</f>
        <v>1448.885315209495</v>
      </c>
      <c r="Z162" s="62">
        <f>'Pop-proportion inputs'!$Y$22*'District Population'!$K160/100</f>
        <v>1362.7822545792599</v>
      </c>
      <c r="AA162" s="62">
        <f>'Pop-proportion inputs'!$Z$22*'District Population'!$K160/100</f>
        <v>1106.9508586059717</v>
      </c>
      <c r="AB162" s="62">
        <f>'Pop-proportion inputs'!$AA$22*'District Population'!$K160/100</f>
        <v>1018.9894585376741</v>
      </c>
      <c r="AC162" s="62">
        <f>'Pop-proportion inputs'!$AB$22*'District Population'!$K160/100</f>
        <v>793.820663292419</v>
      </c>
      <c r="AD162" s="62">
        <f>'Pop-proportion inputs'!$AC$22*'District Population'!$K160/100</f>
        <v>736.52186395215449</v>
      </c>
      <c r="AE162" s="62">
        <f>'Pop-proportion inputs'!$AD$22*'District Population'!$K160/100</f>
        <v>562.14768001394475</v>
      </c>
      <c r="AF162" s="62">
        <f>'Pop-proportion inputs'!$AE$22*'District Population'!$K160/100</f>
        <v>371.66788761252553</v>
      </c>
      <c r="AG162" s="62">
        <f>'Pop-proportion inputs'!$AF$22*'District Population'!$K160/100</f>
        <v>332.64275941321029</v>
      </c>
      <c r="AH162" s="62">
        <f>'Pop-proportion inputs'!$AG$22*'District Population'!$K160/100</f>
        <v>236.6285551133079</v>
      </c>
      <c r="AI162" s="62">
        <f>'Pop-proportion inputs'!$AH$22*'District Population'!$K160/100</f>
        <v>216.18682129461899</v>
      </c>
      <c r="AJ162" s="62">
        <f>'Pop-proportion inputs'!$AI$22*'District Population'!$K160/100</f>
        <v>287.73288966003014</v>
      </c>
      <c r="AK162" s="62">
        <f>'Pop-proportion inputs'!$AJ$22*'District Population'!$K160/100</f>
        <v>4.6458485951565685</v>
      </c>
      <c r="AL162" s="85">
        <f>SUM(D162:AK162)</f>
        <v>33770.257388698403</v>
      </c>
    </row>
    <row r="163" spans="1:40" x14ac:dyDescent="0.25">
      <c r="A163" s="75" t="s">
        <v>178</v>
      </c>
      <c r="B163" s="76" t="s">
        <v>179</v>
      </c>
      <c r="C163" s="76">
        <v>1702</v>
      </c>
      <c r="D163" s="68">
        <f>'Pop-proportion inputs'!$C$22*'District Population'!$L161/100</f>
        <v>2680.9610515112263</v>
      </c>
      <c r="E163" s="68">
        <f>'Pop-proportion inputs'!$D$22*'District Population'!$L161/100</f>
        <v>2638.2378150267505</v>
      </c>
      <c r="F163" s="68">
        <f>'Pop-proportion inputs'!$E$22*'District Population'!$L161/100</f>
        <v>2374.7258819655676</v>
      </c>
      <c r="G163" s="68">
        <f>'Pop-proportion inputs'!$F$22*'District Population'!$L161/100</f>
        <v>1731.0706987249991</v>
      </c>
      <c r="H163" s="68">
        <f>'Pop-proportion inputs'!$G$22*'District Population'!$L161/100</f>
        <v>1272.3416412894967</v>
      </c>
      <c r="I163" s="68">
        <f>'Pop-proportion inputs'!$H$22*'District Population'!$L161/100</f>
        <v>1244.2752815551694</v>
      </c>
      <c r="J163" s="68">
        <f>'Pop-proportion inputs'!$I$22*'District Population'!$L161/100</f>
        <v>1034.0894319892086</v>
      </c>
      <c r="K163" s="68">
        <f>'Pop-proportion inputs'!$J$22*'District Population'!$L161/100</f>
        <v>1002.9045878399562</v>
      </c>
      <c r="L163" s="68">
        <f>'Pop-proportion inputs'!$K$22*'District Population'!$L161/100</f>
        <v>704.46562933161101</v>
      </c>
      <c r="M163" s="68">
        <f>'Pop-proportion inputs'!$L$22*'District Population'!$L161/100</f>
        <v>668.6030585599708</v>
      </c>
      <c r="N163" s="68">
        <f>'Pop-proportion inputs'!$M$22*'District Population'!$L161/100</f>
        <v>484.61247807938179</v>
      </c>
      <c r="O163" s="68">
        <f>'Pop-proportion inputs'!$N$22*'District Population'!$L161/100</f>
        <v>377.33661420595365</v>
      </c>
      <c r="P163" s="68">
        <f>'Pop-proportion inputs'!$O$22*'District Population'!$L161/100</f>
        <v>256.02757046536192</v>
      </c>
      <c r="Q163" s="68">
        <f>'Pop-proportion inputs'!$P$22*'District Population'!$L161/100</f>
        <v>219.22945436924419</v>
      </c>
      <c r="R163" s="68">
        <f>'Pop-proportion inputs'!$Q$22*'District Population'!$L161/100</f>
        <v>152.49388788984407</v>
      </c>
      <c r="S163" s="68">
        <f>'Pop-proportion inputs'!$R$22*'District Population'!$L161/100</f>
        <v>239.81145150775072</v>
      </c>
      <c r="T163" s="68">
        <f>'Pop-proportion inputs'!$S$22*'District Population'!$L161/100</f>
        <v>2.4947875319401898</v>
      </c>
      <c r="U163" s="62">
        <f>'Pop-proportion inputs'!$T$22*'District Population'!$K161/100</f>
        <v>2466.9924374567049</v>
      </c>
      <c r="V163" s="62">
        <f>'Pop-proportion inputs'!$U$22*'District Population'!$K161/100</f>
        <v>2474.4745205498048</v>
      </c>
      <c r="W163" s="62">
        <f>'Pop-proportion inputs'!$V$22*'District Population'!$K161/100</f>
        <v>2184.7682631849989</v>
      </c>
      <c r="X163" s="62">
        <f>'Pop-proportion inputs'!$W$22*'District Population'!$K161/100</f>
        <v>1840.2931575787068</v>
      </c>
      <c r="Y163" s="62">
        <f>'Pop-proportion inputs'!$X$22*'District Population'!$K161/100</f>
        <v>1400.0473883807433</v>
      </c>
      <c r="Z163" s="62">
        <f>'Pop-proportion inputs'!$Y$22*'District Population'!$K161/100</f>
        <v>1316.8466243854789</v>
      </c>
      <c r="AA163" s="62">
        <f>'Pop-proportion inputs'!$Z$22*'District Population'!$K161/100</f>
        <v>1069.6385989894775</v>
      </c>
      <c r="AB163" s="62">
        <f>'Pop-proportion inputs'!$AA$22*'District Population'!$K161/100</f>
        <v>984.64213505186956</v>
      </c>
      <c r="AC163" s="62">
        <f>'Pop-proportion inputs'!$AB$22*'District Population'!$K161/100</f>
        <v>767.06315870454137</v>
      </c>
      <c r="AD163" s="62">
        <f>'Pop-proportion inputs'!$AC$22*'District Population'!$K161/100</f>
        <v>711.69574381560642</v>
      </c>
      <c r="AE163" s="62">
        <f>'Pop-proportion inputs'!$AD$22*'District Population'!$K161/100</f>
        <v>543.19923255901006</v>
      </c>
      <c r="AF163" s="62">
        <f>'Pop-proportion inputs'!$AE$22*'District Population'!$K161/100</f>
        <v>359.13998846876694</v>
      </c>
      <c r="AG163" s="62">
        <f>'Pop-proportion inputs'!$AF$22*'District Population'!$K161/100</f>
        <v>321.43028967954649</v>
      </c>
      <c r="AH163" s="62">
        <f>'Pop-proportion inputs'!$AG$22*'District Population'!$K161/100</f>
        <v>228.65245932511499</v>
      </c>
      <c r="AI163" s="62">
        <f>'Pop-proportion inputs'!$AH$22*'District Population'!$K161/100</f>
        <v>208.89975995933281</v>
      </c>
      <c r="AJ163" s="62">
        <f>'Pop-proportion inputs'!$AI$22*'District Population'!$K161/100</f>
        <v>278.03420773957043</v>
      </c>
      <c r="AK163" s="62">
        <f>'Pop-proportion inputs'!$AJ$22*'District Population'!$K161/100</f>
        <v>4.4892498558595868</v>
      </c>
      <c r="AL163" s="85">
        <f t="shared" ref="AL163:AL166" si="32">SUM(D163:AK163)</f>
        <v>34243.988537528567</v>
      </c>
    </row>
    <row r="164" spans="1:40" x14ac:dyDescent="0.25">
      <c r="A164" s="75" t="s">
        <v>178</v>
      </c>
      <c r="B164" s="76" t="s">
        <v>180</v>
      </c>
      <c r="C164" s="76">
        <v>1703</v>
      </c>
      <c r="D164" s="68">
        <f>'Pop-proportion inputs'!$C$22*'District Population'!$L162/100</f>
        <v>2467.521676504562</v>
      </c>
      <c r="E164" s="68">
        <f>'Pop-proportion inputs'!$D$22*'District Population'!$L162/100</f>
        <v>2428.1997654098641</v>
      </c>
      <c r="F164" s="68">
        <f>'Pop-proportion inputs'!$E$22*'District Population'!$L162/100</f>
        <v>2185.6668101177438</v>
      </c>
      <c r="G164" s="68">
        <f>'Pop-proportion inputs'!$F$22*'District Population'!$L162/100</f>
        <v>1593.2549524574649</v>
      </c>
      <c r="H164" s="68">
        <f>'Pop-proportion inputs'!$G$22*'District Population'!$L162/100</f>
        <v>1171.0466953749697</v>
      </c>
      <c r="I164" s="68">
        <f>'Pop-proportion inputs'!$H$22*'District Population'!$L162/100</f>
        <v>1145.2147829769924</v>
      </c>
      <c r="J164" s="68">
        <f>'Pop-proportion inputs'!$I$22*'District Population'!$L162/100</f>
        <v>951.7624612410292</v>
      </c>
      <c r="K164" s="68">
        <f>'Pop-proportion inputs'!$J$22*'District Population'!$L162/100</f>
        <v>923.06033635438803</v>
      </c>
      <c r="L164" s="68">
        <f>'Pop-proportion inputs'!$K$22*'District Population'!$L162/100</f>
        <v>648.38100118922955</v>
      </c>
      <c r="M164" s="68">
        <f>'Pop-proportion inputs'!$L$22*'District Population'!$L162/100</f>
        <v>615.37355756959198</v>
      </c>
      <c r="N164" s="68">
        <f>'Pop-proportion inputs'!$M$22*'District Population'!$L162/100</f>
        <v>446.03102073840762</v>
      </c>
      <c r="O164" s="68">
        <f>'Pop-proportion inputs'!$N$22*'District Population'!$L162/100</f>
        <v>347.29571112836106</v>
      </c>
      <c r="P164" s="68">
        <f>'Pop-proportion inputs'!$O$22*'District Population'!$L162/100</f>
        <v>235.64444531932597</v>
      </c>
      <c r="Q164" s="68">
        <f>'Pop-proportion inputs'!$P$22*'District Population'!$L162/100</f>
        <v>201.77593795308917</v>
      </c>
      <c r="R164" s="68">
        <f>'Pop-proportion inputs'!$Q$22*'District Population'!$L162/100</f>
        <v>140.35339069567652</v>
      </c>
      <c r="S164" s="68">
        <f>'Pop-proportion inputs'!$R$22*'District Population'!$L162/100</f>
        <v>220.71934037827251</v>
      </c>
      <c r="T164" s="68">
        <f>'Pop-proportion inputs'!$S$22*'District Population'!$L162/100</f>
        <v>2.2961699909313129</v>
      </c>
      <c r="U164" s="62">
        <f>'Pop-proportion inputs'!$T$22*'District Population'!$K162/100</f>
        <v>2286.7989205319604</v>
      </c>
      <c r="V164" s="62">
        <f>'Pop-proportion inputs'!$U$22*'District Population'!$K162/100</f>
        <v>2293.7344989637577</v>
      </c>
      <c r="W164" s="62">
        <f>'Pop-proportion inputs'!$V$22*'District Population'!$K162/100</f>
        <v>2025.1889020845947</v>
      </c>
      <c r="X164" s="62">
        <f>'Pop-proportion inputs'!$W$22*'District Population'!$K162/100</f>
        <v>1705.8748710846814</v>
      </c>
      <c r="Y164" s="62">
        <f>'Pop-proportion inputs'!$X$22*'District Population'!$K162/100</f>
        <v>1297.7854361577715</v>
      </c>
      <c r="Z164" s="62">
        <f>'Pop-proportion inputs'!$Y$22*'District Population'!$K162/100</f>
        <v>1220.6618039961938</v>
      </c>
      <c r="AA164" s="62">
        <f>'Pop-proportion inputs'!$Z$22*'District Population'!$K162/100</f>
        <v>991.5102926096356</v>
      </c>
      <c r="AB164" s="62">
        <f>'Pop-proportion inputs'!$AA$22*'District Population'!$K162/100</f>
        <v>912.7221216244269</v>
      </c>
      <c r="AC164" s="62">
        <f>'Pop-proportion inputs'!$AB$22*'District Population'!$K162/100</f>
        <v>711.03550082778293</v>
      </c>
      <c r="AD164" s="62">
        <f>'Pop-proportion inputs'!$AC$22*'District Population'!$K162/100</f>
        <v>659.71222043248838</v>
      </c>
      <c r="AE164" s="62">
        <f>'Pop-proportion inputs'!$AD$22*'District Population'!$K162/100</f>
        <v>503.52299414843009</v>
      </c>
      <c r="AF164" s="62">
        <f>'Pop-proportion inputs'!$AE$22*'District Population'!$K162/100</f>
        <v>332.90776472623475</v>
      </c>
      <c r="AG164" s="62">
        <f>'Pop-proportion inputs'!$AF$22*'District Population'!$K162/100</f>
        <v>297.95244942998011</v>
      </c>
      <c r="AH164" s="62">
        <f>'Pop-proportion inputs'!$AG$22*'District Population'!$K162/100</f>
        <v>211.95127687570277</v>
      </c>
      <c r="AI164" s="62">
        <f>'Pop-proportion inputs'!$AH$22*'District Population'!$K162/100</f>
        <v>193.6413498157599</v>
      </c>
      <c r="AJ164" s="62">
        <f>'Pop-proportion inputs'!$AI$22*'District Population'!$K162/100</f>
        <v>257.72609452556003</v>
      </c>
      <c r="AK164" s="62">
        <f>'Pop-proportion inputs'!$AJ$22*'District Population'!$K162/100</f>
        <v>4.1613470590779347</v>
      </c>
      <c r="AL164" s="85">
        <f t="shared" si="32"/>
        <v>31630.485900293934</v>
      </c>
    </row>
    <row r="165" spans="1:40" x14ac:dyDescent="0.25">
      <c r="A165" s="75" t="s">
        <v>178</v>
      </c>
      <c r="B165" s="76" t="s">
        <v>181</v>
      </c>
      <c r="C165" s="76">
        <v>1704</v>
      </c>
      <c r="D165" s="68">
        <f>'Pop-proportion inputs'!$C$22*'District Population'!$L163/100</f>
        <v>1680.6397639616939</v>
      </c>
      <c r="E165" s="68">
        <f>'Pop-proportion inputs'!$D$22*'District Population'!$L163/100</f>
        <v>1653.8574390038307</v>
      </c>
      <c r="F165" s="68">
        <f>'Pop-proportion inputs'!$E$22*'District Population'!$L163/100</f>
        <v>1488.6671865264975</v>
      </c>
      <c r="G165" s="68">
        <f>'Pop-proportion inputs'!$F$22*'District Population'!$L163/100</f>
        <v>1085.1728893510949</v>
      </c>
      <c r="H165" s="68">
        <f>'Pop-proportion inputs'!$G$22*'District Population'!$L163/100</f>
        <v>797.60500604440051</v>
      </c>
      <c r="I165" s="68">
        <f>'Pop-proportion inputs'!$H$22*'District Population'!$L163/100</f>
        <v>780.01077796989182</v>
      </c>
      <c r="J165" s="68">
        <f>'Pop-proportion inputs'!$I$22*'District Population'!$L163/100</f>
        <v>648.24955883412554</v>
      </c>
      <c r="K165" s="68">
        <f>'Pop-proportion inputs'!$J$22*'District Population'!$L163/100</f>
        <v>628.70041652911573</v>
      </c>
      <c r="L165" s="68">
        <f>'Pop-proportion inputs'!$K$22*'District Population'!$L163/100</f>
        <v>441.61512467017172</v>
      </c>
      <c r="M165" s="68">
        <f>'Pop-proportion inputs'!$L$22*'District Population'!$L163/100</f>
        <v>419.13361101941047</v>
      </c>
      <c r="N165" s="68">
        <f>'Pop-proportion inputs'!$M$22*'District Population'!$L163/100</f>
        <v>303.79367141985256</v>
      </c>
      <c r="O165" s="68">
        <f>'Pop-proportion inputs'!$N$22*'District Population'!$L163/100</f>
        <v>236.54462189061877</v>
      </c>
      <c r="P165" s="68">
        <f>'Pop-proportion inputs'!$O$22*'District Population'!$L163/100</f>
        <v>160.49845832413058</v>
      </c>
      <c r="Q165" s="68">
        <f>'Pop-proportion inputs'!$P$22*'District Population'!$L163/100</f>
        <v>137.43047040421902</v>
      </c>
      <c r="R165" s="68">
        <f>'Pop-proportion inputs'!$Q$22*'District Population'!$L163/100</f>
        <v>95.595305871497999</v>
      </c>
      <c r="S165" s="68">
        <f>'Pop-proportion inputs'!$R$22*'District Population'!$L163/100</f>
        <v>150.3329043255255</v>
      </c>
      <c r="T165" s="68">
        <f>'Pop-proportion inputs'!$S$22*'District Population'!$L163/100</f>
        <v>1.5639313844007854</v>
      </c>
      <c r="U165" s="62">
        <f>'Pop-proportion inputs'!$T$22*'District Population'!$K163/100</f>
        <v>1525.6195402259411</v>
      </c>
      <c r="V165" s="62">
        <f>'Pop-proportion inputs'!$U$22*'District Population'!$K163/100</f>
        <v>1530.2465556942961</v>
      </c>
      <c r="W165" s="62">
        <f>'Pop-proportion inputs'!$V$22*'District Population'!$K163/100</f>
        <v>1351.0885167595986</v>
      </c>
      <c r="X165" s="62">
        <f>'Pop-proportion inputs'!$W$22*'District Population'!$K163/100</f>
        <v>1138.0607245965441</v>
      </c>
      <c r="Y165" s="62">
        <f>'Pop-proportion inputs'!$X$22*'District Population'!$K163/100</f>
        <v>865.80713443854825</v>
      </c>
      <c r="Z165" s="62">
        <f>'Pop-proportion inputs'!$Y$22*'District Population'!$K163/100</f>
        <v>814.35472243044296</v>
      </c>
      <c r="AA165" s="62">
        <f>'Pop-proportion inputs'!$Z$22*'District Population'!$K163/100</f>
        <v>661.47813135600063</v>
      </c>
      <c r="AB165" s="62">
        <f>'Pop-proportion inputs'!$AA$22*'District Population'!$K163/100</f>
        <v>608.91523563549038</v>
      </c>
      <c r="AC165" s="62">
        <f>'Pop-proportion inputs'!$AB$22*'District Population'!$K163/100</f>
        <v>474.36162581573308</v>
      </c>
      <c r="AD165" s="62">
        <f>'Pop-proportion inputs'!$AC$22*'District Population'!$K163/100</f>
        <v>440.12171134990757</v>
      </c>
      <c r="AE165" s="62">
        <f>'Pop-proportion inputs'!$AD$22*'District Population'!$K163/100</f>
        <v>335.92132300255776</v>
      </c>
      <c r="AF165" s="62">
        <f>'Pop-proportion inputs'!$AE$22*'District Population'!$K163/100</f>
        <v>222.09674248102991</v>
      </c>
      <c r="AG165" s="62">
        <f>'Pop-proportion inputs'!$AF$22*'District Population'!$K163/100</f>
        <v>198.77658452052179</v>
      </c>
      <c r="AH165" s="62">
        <f>'Pop-proportion inputs'!$AG$22*'District Population'!$K163/100</f>
        <v>141.40159271292237</v>
      </c>
      <c r="AI165" s="62">
        <f>'Pop-proportion inputs'!$AH$22*'District Population'!$K163/100</f>
        <v>129.18627187646575</v>
      </c>
      <c r="AJ165" s="62">
        <f>'Pop-proportion inputs'!$AI$22*'District Population'!$K163/100</f>
        <v>171.93989480406398</v>
      </c>
      <c r="AK165" s="62">
        <f>'Pop-proportion inputs'!$AJ$22*'District Population'!$K163/100</f>
        <v>2.776209281012874</v>
      </c>
      <c r="AL165" s="85">
        <f t="shared" si="32"/>
        <v>21321.563654511556</v>
      </c>
    </row>
    <row r="166" spans="1:40" x14ac:dyDescent="0.25">
      <c r="A166" s="75" t="s">
        <v>178</v>
      </c>
      <c r="B166" s="76" t="s">
        <v>182</v>
      </c>
      <c r="C166" s="76">
        <v>1705</v>
      </c>
      <c r="D166" s="68">
        <f>'Pop-proportion inputs'!$C$22*'District Population'!$L164/100</f>
        <v>975.32106792942488</v>
      </c>
      <c r="E166" s="68">
        <f>'Pop-proportion inputs'!$D$22*'District Population'!$L164/100</f>
        <v>959.7785546915128</v>
      </c>
      <c r="F166" s="68">
        <f>'Pop-proportion inputs'!$E$22*'District Population'!$L164/100</f>
        <v>863.91414822409797</v>
      </c>
      <c r="G166" s="68">
        <f>'Pop-proportion inputs'!$F$22*'District Population'!$L164/100</f>
        <v>629.75540863978574</v>
      </c>
      <c r="H166" s="68">
        <f>'Pop-proportion inputs'!$G$22*'District Population'!$L164/100</f>
        <v>462.87192708526857</v>
      </c>
      <c r="I166" s="68">
        <f>'Pop-proportion inputs'!$H$22*'District Population'!$L164/100</f>
        <v>452.66151692897591</v>
      </c>
      <c r="J166" s="68">
        <f>'Pop-proportion inputs'!$I$22*'District Population'!$L164/100</f>
        <v>376.19688975851727</v>
      </c>
      <c r="K166" s="68">
        <f>'Pop-proportion inputs'!$J$22*'District Population'!$L164/100</f>
        <v>364.85198958485876</v>
      </c>
      <c r="L166" s="68">
        <f>'Pop-proportion inputs'!$K$22*'District Population'!$L164/100</f>
        <v>256.28129492294647</v>
      </c>
      <c r="M166" s="68">
        <f>'Pop-proportion inputs'!$L$22*'District Population'!$L164/100</f>
        <v>243.23465972323916</v>
      </c>
      <c r="N166" s="68">
        <f>'Pop-proportion inputs'!$M$22*'District Population'!$L164/100</f>
        <v>176.29974869865376</v>
      </c>
      <c r="O166" s="68">
        <f>'Pop-proportion inputs'!$N$22*'District Population'!$L164/100</f>
        <v>137.27329210126837</v>
      </c>
      <c r="P166" s="68">
        <f>'Pop-proportion inputs'!$O$22*'District Population'!$L164/100</f>
        <v>93.141630425736622</v>
      </c>
      <c r="Q166" s="68">
        <f>'Pop-proportion inputs'!$P$22*'District Population'!$L164/100</f>
        <v>79.754648220819575</v>
      </c>
      <c r="R166" s="68">
        <f>'Pop-proportion inputs'!$Q$22*'District Population'!$L164/100</f>
        <v>55.476561849190276</v>
      </c>
      <c r="S166" s="68">
        <f>'Pop-proportion inputs'!$R$22*'District Population'!$L164/100</f>
        <v>87.242282335434197</v>
      </c>
      <c r="T166" s="68">
        <f>'Pop-proportion inputs'!$S$22*'District Population'!$L164/100</f>
        <v>0.9075920138926834</v>
      </c>
      <c r="U166" s="62">
        <f>'Pop-proportion inputs'!$T$22*'District Population'!$K164/100</f>
        <v>914.86134123947591</v>
      </c>
      <c r="V166" s="62">
        <f>'Pop-proportion inputs'!$U$22*'District Population'!$K164/100</f>
        <v>917.63600259225859</v>
      </c>
      <c r="W166" s="62">
        <f>'Pop-proportion inputs'!$V$22*'District Population'!$K164/100</f>
        <v>810.20111501251654</v>
      </c>
      <c r="X166" s="62">
        <f>'Pop-proportion inputs'!$W$22*'District Population'!$K164/100</f>
        <v>682.45570633040609</v>
      </c>
      <c r="Y166" s="62">
        <f>'Pop-proportion inputs'!$X$22*'District Population'!$K164/100</f>
        <v>519.19463233267834</v>
      </c>
      <c r="Z166" s="62">
        <f>'Pop-proportion inputs'!$Y$22*'District Population'!$K164/100</f>
        <v>488.34039808973597</v>
      </c>
      <c r="AA166" s="62">
        <f>'Pop-proportion inputs'!$Z$22*'District Population'!$K164/100</f>
        <v>396.66558699379914</v>
      </c>
      <c r="AB166" s="62">
        <f>'Pop-proportion inputs'!$AA$22*'District Population'!$K164/100</f>
        <v>365.14543402618898</v>
      </c>
      <c r="AC166" s="62">
        <f>'Pop-proportion inputs'!$AB$22*'District Population'!$K164/100</f>
        <v>284.4582818872712</v>
      </c>
      <c r="AD166" s="62">
        <f>'Pop-proportion inputs'!$AC$22*'District Population'!$K164/100</f>
        <v>263.92578787668003</v>
      </c>
      <c r="AE166" s="62">
        <f>'Pop-proportion inputs'!$AD$22*'District Population'!$K164/100</f>
        <v>201.44041421201612</v>
      </c>
      <c r="AF166" s="62">
        <f>'Pop-proportion inputs'!$AE$22*'District Population'!$K164/100</f>
        <v>133.18374493356438</v>
      </c>
      <c r="AG166" s="62">
        <f>'Pop-proportion inputs'!$AF$22*'District Population'!$K164/100</f>
        <v>119.19945171554011</v>
      </c>
      <c r="AH166" s="62">
        <f>'Pop-proportion inputs'!$AG$22*'District Population'!$K164/100</f>
        <v>84.793650941035978</v>
      </c>
      <c r="AI166" s="62">
        <f>'Pop-proportion inputs'!$AH$22*'District Population'!$K164/100</f>
        <v>77.468544969689944</v>
      </c>
      <c r="AJ166" s="62">
        <f>'Pop-proportion inputs'!$AI$22*'District Population'!$K164/100</f>
        <v>103.10641586940106</v>
      </c>
      <c r="AK166" s="62">
        <f>'Pop-proportion inputs'!$AJ$22*'District Population'!$K164/100</f>
        <v>1.6647968116695546</v>
      </c>
      <c r="AL166" s="85">
        <f t="shared" si="32"/>
        <v>12578.704518967552</v>
      </c>
    </row>
    <row r="167" spans="1:40" x14ac:dyDescent="0.25">
      <c r="A167" s="80" t="s">
        <v>178</v>
      </c>
      <c r="B167" s="80"/>
      <c r="C167" s="81">
        <v>17</v>
      </c>
      <c r="D167" s="70">
        <f>SUM(D162:D166)</f>
        <v>10317.121883100288</v>
      </c>
      <c r="E167" s="70">
        <f t="shared" ref="E167:AL167" si="33">SUM(E162:E166)</f>
        <v>10152.710379321676</v>
      </c>
      <c r="F167" s="70">
        <f t="shared" si="33"/>
        <v>9138.6394253586932</v>
      </c>
      <c r="G167" s="70">
        <f t="shared" si="33"/>
        <v>6661.6661129568101</v>
      </c>
      <c r="H167" s="70">
        <f t="shared" si="33"/>
        <v>4896.3425942827944</v>
      </c>
      <c r="I167" s="70">
        <f t="shared" si="33"/>
        <v>4788.3350370559674</v>
      </c>
      <c r="J167" s="70">
        <f t="shared" si="33"/>
        <v>3979.4784418239569</v>
      </c>
      <c r="K167" s="70">
        <f t="shared" si="33"/>
        <v>3859.4700449052607</v>
      </c>
      <c r="L167" s="70">
        <f t="shared" si="33"/>
        <v>2710.9896863933404</v>
      </c>
      <c r="M167" s="70">
        <f t="shared" si="33"/>
        <v>2572.9800299368403</v>
      </c>
      <c r="N167" s="70">
        <f t="shared" si="33"/>
        <v>1864.9304881165344</v>
      </c>
      <c r="O167" s="70">
        <f t="shared" si="33"/>
        <v>1452.1016027162207</v>
      </c>
      <c r="P167" s="70">
        <f t="shared" si="33"/>
        <v>985.26893870249341</v>
      </c>
      <c r="Q167" s="70">
        <f t="shared" si="33"/>
        <v>843.65903033843244</v>
      </c>
      <c r="R167" s="70">
        <f t="shared" si="33"/>
        <v>586.84106093242303</v>
      </c>
      <c r="S167" s="70">
        <f t="shared" si="33"/>
        <v>922.86457230477174</v>
      </c>
      <c r="T167" s="68">
        <f>'Pop-proportion inputs'!$S$22*'District Population'!$L165/100</f>
        <v>9.6006717534956731</v>
      </c>
      <c r="U167" s="64">
        <f t="shared" si="33"/>
        <v>9747.3209041124555</v>
      </c>
      <c r="V167" s="64">
        <f t="shared" si="33"/>
        <v>9776.8833234504182</v>
      </c>
      <c r="W167" s="64">
        <f t="shared" si="33"/>
        <v>8632.2264466845718</v>
      </c>
      <c r="X167" s="64">
        <f t="shared" si="33"/>
        <v>7271.172660364854</v>
      </c>
      <c r="Y167" s="64">
        <f t="shared" si="33"/>
        <v>5531.7199065192362</v>
      </c>
      <c r="Z167" s="64">
        <f t="shared" si="33"/>
        <v>5202.9858034811114</v>
      </c>
      <c r="AA167" s="64">
        <f t="shared" si="33"/>
        <v>4226.2434685548842</v>
      </c>
      <c r="AB167" s="64">
        <f t="shared" si="33"/>
        <v>3890.4143848756498</v>
      </c>
      <c r="AC167" s="64">
        <f t="shared" si="33"/>
        <v>3030.7392305277476</v>
      </c>
      <c r="AD167" s="64">
        <f t="shared" si="33"/>
        <v>2811.9773274268364</v>
      </c>
      <c r="AE167" s="64">
        <f t="shared" si="33"/>
        <v>2146.2316439359588</v>
      </c>
      <c r="AF167" s="64">
        <f t="shared" si="33"/>
        <v>1418.9961282221216</v>
      </c>
      <c r="AG167" s="64">
        <f t="shared" si="33"/>
        <v>1270.0015347587987</v>
      </c>
      <c r="AH167" s="64">
        <f t="shared" si="33"/>
        <v>903.42753496808393</v>
      </c>
      <c r="AI167" s="64">
        <f t="shared" si="33"/>
        <v>825.38274791586741</v>
      </c>
      <c r="AJ167" s="64">
        <f t="shared" si="33"/>
        <v>1098.5395025986256</v>
      </c>
      <c r="AK167" s="64">
        <f t="shared" si="33"/>
        <v>17.737451602776517</v>
      </c>
      <c r="AL167" s="57">
        <f t="shared" si="33"/>
        <v>133545</v>
      </c>
      <c r="AM167" s="53"/>
    </row>
    <row r="168" spans="1:40" x14ac:dyDescent="0.25">
      <c r="A168" s="134" t="s">
        <v>173</v>
      </c>
      <c r="B168" s="134"/>
      <c r="C168" s="134"/>
      <c r="D168" s="89">
        <f t="shared" ref="D168:AK168" si="34">D167+D161+D150+D145+D136+D120+D109+D101+D87+D78+D66+D56+D43+D37+D29+D23+D15</f>
        <v>408005.52242546738</v>
      </c>
      <c r="E168" s="89">
        <f t="shared" si="34"/>
        <v>440006.54476324789</v>
      </c>
      <c r="F168" s="89">
        <f t="shared" si="34"/>
        <v>455094.09401705017</v>
      </c>
      <c r="G168" s="89">
        <f t="shared" si="34"/>
        <v>378941.65274949057</v>
      </c>
      <c r="H168" s="89">
        <f t="shared" si="34"/>
        <v>294957.34744274087</v>
      </c>
      <c r="I168" s="89">
        <f t="shared" si="34"/>
        <v>245307.39584989144</v>
      </c>
      <c r="J168" s="89">
        <f t="shared" si="34"/>
        <v>204584.14379286239</v>
      </c>
      <c r="K168" s="89">
        <f t="shared" si="34"/>
        <v>190376.66334008233</v>
      </c>
      <c r="L168" s="89">
        <f t="shared" si="34"/>
        <v>153816.18915996185</v>
      </c>
      <c r="M168" s="89">
        <f t="shared" si="34"/>
        <v>132304.41846660394</v>
      </c>
      <c r="N168" s="89">
        <f t="shared" si="34"/>
        <v>100772.01213350246</v>
      </c>
      <c r="O168" s="89">
        <f t="shared" si="34"/>
        <v>72915.949660906437</v>
      </c>
      <c r="P168" s="89">
        <f t="shared" si="34"/>
        <v>58528.022473200414</v>
      </c>
      <c r="Q168" s="89">
        <f t="shared" si="34"/>
        <v>44740.928572775367</v>
      </c>
      <c r="R168" s="89">
        <f t="shared" si="34"/>
        <v>31087.730758479986</v>
      </c>
      <c r="S168" s="89">
        <f t="shared" si="34"/>
        <v>42809.091008002382</v>
      </c>
      <c r="T168" s="89">
        <f t="shared" si="34"/>
        <v>204.29338573412531</v>
      </c>
      <c r="U168" s="89">
        <f t="shared" si="34"/>
        <v>403878.88451303547</v>
      </c>
      <c r="V168" s="89">
        <f t="shared" si="34"/>
        <v>427705.55765095056</v>
      </c>
      <c r="W168" s="89">
        <f t="shared" si="34"/>
        <v>434456.76211481623</v>
      </c>
      <c r="X168" s="89">
        <f t="shared" si="34"/>
        <v>373984.1623139265</v>
      </c>
      <c r="Y168" s="89">
        <f t="shared" si="34"/>
        <v>301456.07597180852</v>
      </c>
      <c r="Z168" s="89">
        <f t="shared" si="34"/>
        <v>251916.64814968663</v>
      </c>
      <c r="AA168" s="89">
        <f t="shared" si="34"/>
        <v>212196.93099384327</v>
      </c>
      <c r="AB168" s="89">
        <f t="shared" si="34"/>
        <v>191288.57912741395</v>
      </c>
      <c r="AC168" s="89">
        <f t="shared" si="34"/>
        <v>154469.35879927763</v>
      </c>
      <c r="AD168" s="89">
        <f t="shared" si="34"/>
        <v>131007.61395931657</v>
      </c>
      <c r="AE168" s="89">
        <f t="shared" si="34"/>
        <v>105399.34388247263</v>
      </c>
      <c r="AF168" s="89">
        <f t="shared" si="34"/>
        <v>75678.153299445854</v>
      </c>
      <c r="AG168" s="89">
        <f t="shared" si="34"/>
        <v>63224.759935977476</v>
      </c>
      <c r="AH168" s="89">
        <f t="shared" si="34"/>
        <v>47531.087722154101</v>
      </c>
      <c r="AI168" s="89">
        <f t="shared" si="34"/>
        <v>36760.064613574956</v>
      </c>
      <c r="AJ168" s="89">
        <f t="shared" si="34"/>
        <v>48457.126522014514</v>
      </c>
      <c r="AK168" s="89">
        <f t="shared" si="34"/>
        <v>568.89043028526635</v>
      </c>
      <c r="AL168" s="57">
        <f>AL167+AL161+AL150+AL145+AL136+AL120+AL109+AL101+AL87+AL78+AL66+AL56+AL43+AL37+AL29+AL23+AL15</f>
        <v>6514432</v>
      </c>
      <c r="AM168" s="53"/>
      <c r="AN168" s="53">
        <f>AM167+AM150+AM145+AM136+AM120+AM109+AM101+AM87+AM78+AM66+AM43+AM37+AM29+AM23+AM15</f>
        <v>0</v>
      </c>
    </row>
    <row r="172" spans="1:40" ht="19.5" thickBot="1" x14ac:dyDescent="0.35">
      <c r="A172" s="92" t="s">
        <v>226</v>
      </c>
    </row>
    <row r="173" spans="1:40" x14ac:dyDescent="0.25">
      <c r="A173" s="100" t="s">
        <v>233</v>
      </c>
      <c r="B173" s="101"/>
      <c r="C173" s="102"/>
    </row>
    <row r="174" spans="1:40" x14ac:dyDescent="0.25">
      <c r="A174" s="103"/>
      <c r="B174" s="104"/>
      <c r="C174" s="105"/>
    </row>
    <row r="175" spans="1:40" x14ac:dyDescent="0.25">
      <c r="A175" s="103"/>
      <c r="B175" s="104"/>
      <c r="C175" s="105"/>
    </row>
    <row r="176" spans="1:40" x14ac:dyDescent="0.25">
      <c r="A176" s="103"/>
      <c r="B176" s="104"/>
      <c r="C176" s="105"/>
    </row>
    <row r="177" spans="1:3" x14ac:dyDescent="0.25">
      <c r="A177" s="103"/>
      <c r="B177" s="104"/>
      <c r="C177" s="105"/>
    </row>
    <row r="178" spans="1:3" x14ac:dyDescent="0.25">
      <c r="A178" s="103"/>
      <c r="B178" s="104"/>
      <c r="C178" s="105"/>
    </row>
    <row r="179" spans="1:3" x14ac:dyDescent="0.25">
      <c r="A179" s="103"/>
      <c r="B179" s="104"/>
      <c r="C179" s="105"/>
    </row>
    <row r="180" spans="1:3" x14ac:dyDescent="0.25">
      <c r="A180" s="103"/>
      <c r="B180" s="104"/>
      <c r="C180" s="105"/>
    </row>
    <row r="181" spans="1:3" x14ac:dyDescent="0.25">
      <c r="A181" s="103"/>
      <c r="B181" s="104"/>
      <c r="C181" s="105"/>
    </row>
    <row r="182" spans="1:3" x14ac:dyDescent="0.25">
      <c r="A182" s="103"/>
      <c r="B182" s="104"/>
      <c r="C182" s="105"/>
    </row>
    <row r="183" spans="1:3" ht="15.75" thickBot="1" x14ac:dyDescent="0.3">
      <c r="A183" s="106"/>
      <c r="B183" s="107"/>
      <c r="C183" s="108"/>
    </row>
  </sheetData>
  <mergeCells count="8">
    <mergeCell ref="A173:C183"/>
    <mergeCell ref="A168:C168"/>
    <mergeCell ref="AL3:AL4"/>
    <mergeCell ref="A3:A4"/>
    <mergeCell ref="B3:B4"/>
    <mergeCell ref="C3:C4"/>
    <mergeCell ref="D3:T3"/>
    <mergeCell ref="U3:AK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1"/>
  <sheetViews>
    <sheetView workbookViewId="0">
      <pane xSplit="2" ySplit="5" topLeftCell="C6" activePane="bottomRight" state="frozen"/>
      <selection pane="topRight" activeCell="D1" sqref="D1"/>
      <selection pane="bottomLeft" activeCell="A6" sqref="A6"/>
      <selection pane="bottomRight" activeCell="G24" sqref="G24"/>
    </sheetView>
  </sheetViews>
  <sheetFormatPr defaultRowHeight="15" x14ac:dyDescent="0.25"/>
  <cols>
    <col min="1" max="1" width="38" customWidth="1"/>
  </cols>
  <sheetData>
    <row r="1" spans="1:36" s="98" customFormat="1" ht="21" x14ac:dyDescent="0.35">
      <c r="A1" s="97" t="s">
        <v>230</v>
      </c>
    </row>
    <row r="2" spans="1:36" x14ac:dyDescent="0.25">
      <c r="A2" s="37"/>
    </row>
    <row r="3" spans="1:36" ht="15" customHeight="1" x14ac:dyDescent="0.25">
      <c r="A3" s="143" t="s">
        <v>199</v>
      </c>
      <c r="B3" s="144" t="s">
        <v>201</v>
      </c>
      <c r="C3" s="145" t="s">
        <v>196</v>
      </c>
      <c r="D3" s="146"/>
      <c r="E3" s="146"/>
      <c r="F3" s="146"/>
      <c r="G3" s="146"/>
      <c r="H3" s="146"/>
      <c r="I3" s="146"/>
      <c r="J3" s="146"/>
      <c r="K3" s="146"/>
      <c r="L3" s="146"/>
      <c r="M3" s="146"/>
      <c r="N3" s="146"/>
      <c r="O3" s="146"/>
      <c r="P3" s="146"/>
      <c r="Q3" s="146"/>
      <c r="R3" s="146"/>
      <c r="S3" s="147"/>
      <c r="T3" s="148" t="s">
        <v>197</v>
      </c>
      <c r="U3" s="149"/>
      <c r="V3" s="149"/>
      <c r="W3" s="149"/>
      <c r="X3" s="149"/>
      <c r="Y3" s="149"/>
      <c r="Z3" s="149"/>
      <c r="AA3" s="149"/>
      <c r="AB3" s="149"/>
      <c r="AC3" s="149"/>
      <c r="AD3" s="149"/>
      <c r="AE3" s="149"/>
      <c r="AF3" s="149"/>
      <c r="AG3" s="149"/>
      <c r="AH3" s="149"/>
      <c r="AI3" s="149"/>
      <c r="AJ3" s="149"/>
    </row>
    <row r="4" spans="1:36" x14ac:dyDescent="0.25">
      <c r="A4" s="143"/>
      <c r="B4" s="144"/>
      <c r="C4" s="47" t="s">
        <v>202</v>
      </c>
      <c r="D4" s="47" t="s">
        <v>203</v>
      </c>
      <c r="E4" s="47" t="s">
        <v>204</v>
      </c>
      <c r="F4" s="47" t="s">
        <v>205</v>
      </c>
      <c r="G4" s="47" t="s">
        <v>206</v>
      </c>
      <c r="H4" s="47" t="s">
        <v>207</v>
      </c>
      <c r="I4" s="47" t="s">
        <v>208</v>
      </c>
      <c r="J4" s="47" t="s">
        <v>209</v>
      </c>
      <c r="K4" s="47" t="s">
        <v>210</v>
      </c>
      <c r="L4" s="47" t="s">
        <v>211</v>
      </c>
      <c r="M4" s="47" t="s">
        <v>212</v>
      </c>
      <c r="N4" s="47" t="s">
        <v>213</v>
      </c>
      <c r="O4" s="47" t="s">
        <v>214</v>
      </c>
      <c r="P4" s="47" t="s">
        <v>215</v>
      </c>
      <c r="Q4" s="47" t="s">
        <v>216</v>
      </c>
      <c r="R4" s="47" t="s">
        <v>217</v>
      </c>
      <c r="S4" s="47" t="s">
        <v>228</v>
      </c>
      <c r="T4" s="47" t="s">
        <v>202</v>
      </c>
      <c r="U4" s="47" t="s">
        <v>203</v>
      </c>
      <c r="V4" s="47" t="s">
        <v>204</v>
      </c>
      <c r="W4" s="47" t="s">
        <v>205</v>
      </c>
      <c r="X4" s="47" t="s">
        <v>206</v>
      </c>
      <c r="Y4" s="47" t="s">
        <v>207</v>
      </c>
      <c r="Z4" s="47" t="s">
        <v>208</v>
      </c>
      <c r="AA4" s="47" t="s">
        <v>209</v>
      </c>
      <c r="AB4" s="47" t="s">
        <v>210</v>
      </c>
      <c r="AC4" s="47" t="s">
        <v>211</v>
      </c>
      <c r="AD4" s="47" t="s">
        <v>212</v>
      </c>
      <c r="AE4" s="47" t="s">
        <v>213</v>
      </c>
      <c r="AF4" s="47" t="s">
        <v>214</v>
      </c>
      <c r="AG4" s="47" t="s">
        <v>215</v>
      </c>
      <c r="AH4" s="47" t="s">
        <v>216</v>
      </c>
      <c r="AI4" s="47" t="s">
        <v>217</v>
      </c>
      <c r="AJ4" s="47" t="s">
        <v>228</v>
      </c>
    </row>
    <row r="5" spans="1:36" x14ac:dyDescent="0.25">
      <c r="A5" s="52">
        <v>1</v>
      </c>
      <c r="B5" s="52">
        <v>3</v>
      </c>
      <c r="C5" s="52">
        <v>4</v>
      </c>
      <c r="D5" s="52">
        <v>5</v>
      </c>
      <c r="E5" s="52">
        <v>6</v>
      </c>
      <c r="F5" s="52">
        <v>7</v>
      </c>
      <c r="G5" s="52">
        <v>8</v>
      </c>
      <c r="H5" s="52">
        <v>9</v>
      </c>
      <c r="I5" s="52">
        <v>10</v>
      </c>
      <c r="J5" s="52">
        <v>11</v>
      </c>
      <c r="K5" s="52">
        <v>12</v>
      </c>
      <c r="L5" s="52">
        <v>13</v>
      </c>
      <c r="M5" s="52">
        <v>14</v>
      </c>
      <c r="N5" s="52">
        <v>15</v>
      </c>
      <c r="O5" s="52">
        <v>16</v>
      </c>
      <c r="P5" s="52">
        <v>17</v>
      </c>
      <c r="Q5" s="52">
        <v>18</v>
      </c>
      <c r="R5" s="52">
        <v>19</v>
      </c>
      <c r="S5" s="52"/>
      <c r="T5" s="52">
        <v>20</v>
      </c>
      <c r="U5" s="52">
        <v>21</v>
      </c>
      <c r="V5" s="52">
        <v>22</v>
      </c>
      <c r="W5" s="52">
        <v>23</v>
      </c>
      <c r="X5" s="52">
        <v>24</v>
      </c>
      <c r="Y5" s="52">
        <v>25</v>
      </c>
      <c r="Z5" s="52">
        <v>26</v>
      </c>
      <c r="AA5" s="52">
        <v>27</v>
      </c>
      <c r="AB5" s="52">
        <v>28</v>
      </c>
      <c r="AC5" s="52">
        <v>29</v>
      </c>
      <c r="AD5" s="52">
        <v>30</v>
      </c>
      <c r="AE5" s="52">
        <v>31</v>
      </c>
      <c r="AF5" s="52">
        <v>32</v>
      </c>
      <c r="AG5" s="52">
        <v>33</v>
      </c>
      <c r="AH5" s="52">
        <v>34</v>
      </c>
      <c r="AI5" s="52">
        <v>35</v>
      </c>
      <c r="AJ5" s="52"/>
    </row>
    <row r="6" spans="1:36" x14ac:dyDescent="0.25">
      <c r="A6" s="48" t="s">
        <v>151</v>
      </c>
      <c r="B6" s="49" t="s">
        <v>150</v>
      </c>
      <c r="C6" s="51">
        <v>8.3864362449597643</v>
      </c>
      <c r="D6" s="51">
        <v>9.2602683154857832</v>
      </c>
      <c r="E6" s="51">
        <v>10.687594280371902</v>
      </c>
      <c r="F6" s="48">
        <v>12.455906898311987</v>
      </c>
      <c r="G6" s="48">
        <v>13.644628241380694</v>
      </c>
      <c r="H6" s="48">
        <v>10.110010496309085</v>
      </c>
      <c r="I6" s="48">
        <v>7.7512087962511549</v>
      </c>
      <c r="J6" s="48">
        <v>6.7293959746941443</v>
      </c>
      <c r="K6" s="48">
        <v>5.4661106873074958</v>
      </c>
      <c r="L6" s="48">
        <v>4.5825279471398996</v>
      </c>
      <c r="M6" s="48">
        <v>3.2547161694781099</v>
      </c>
      <c r="N6" s="48">
        <v>2.3255347095160799</v>
      </c>
      <c r="O6" s="48">
        <v>1.7057936184735039</v>
      </c>
      <c r="P6" s="48">
        <v>1.3883232863198105</v>
      </c>
      <c r="Q6" s="48">
        <v>0.996862578650622</v>
      </c>
      <c r="R6" s="48">
        <v>1.2480857141218376</v>
      </c>
      <c r="S6" s="48">
        <v>6.5960412281255197E-3</v>
      </c>
      <c r="T6" s="51">
        <v>8.1584788229640992</v>
      </c>
      <c r="U6" s="51">
        <v>8.796306889687207</v>
      </c>
      <c r="V6" s="51">
        <v>10.376575978765759</v>
      </c>
      <c r="W6" s="48">
        <v>13.782520650756242</v>
      </c>
      <c r="X6" s="48">
        <v>13.83171635814475</v>
      </c>
      <c r="Y6" s="48">
        <v>9.9083586939111736</v>
      </c>
      <c r="Z6" s="48">
        <v>8.1144315035581087</v>
      </c>
      <c r="AA6" s="48">
        <v>6.7340914811340173</v>
      </c>
      <c r="AB6" s="48">
        <v>5.4415600759673248</v>
      </c>
      <c r="AC6" s="48">
        <v>4.2102372834816837</v>
      </c>
      <c r="AD6" s="48">
        <v>2.8353316705946963</v>
      </c>
      <c r="AE6" s="48">
        <v>2.1497380042560006</v>
      </c>
      <c r="AF6" s="48">
        <v>1.6560648010434067</v>
      </c>
      <c r="AG6" s="48">
        <v>1.4701507905635769</v>
      </c>
      <c r="AH6" s="48">
        <v>1.0640001830537948</v>
      </c>
      <c r="AI6" s="48">
        <v>1.4587099283802027</v>
      </c>
      <c r="AJ6" s="48">
        <v>1.1726883737958492E-2</v>
      </c>
    </row>
    <row r="7" spans="1:36" x14ac:dyDescent="0.25">
      <c r="A7" s="48" t="s">
        <v>109</v>
      </c>
      <c r="B7" s="49" t="s">
        <v>145</v>
      </c>
      <c r="C7" s="48">
        <f>'Population calculation'!$F5</f>
        <v>13.061160644454873</v>
      </c>
      <c r="D7" s="48">
        <f>'Population calculation'!$F6</f>
        <v>15.027253366061439</v>
      </c>
      <c r="E7" s="48">
        <f>'Population calculation'!$F7</f>
        <v>14.407585219410654</v>
      </c>
      <c r="F7" s="48">
        <f>'Population calculation'!$F8</f>
        <v>10.874875163941331</v>
      </c>
      <c r="G7" s="48">
        <f>'Population calculation'!$F9</f>
        <v>7.7043400835047944</v>
      </c>
      <c r="H7" s="48">
        <f>'Population calculation'!$F10</f>
        <v>7.1352079798818409</v>
      </c>
      <c r="I7" s="48">
        <f>'Population calculation'!$F11</f>
        <v>6.2736887701692963</v>
      </c>
      <c r="J7" s="48">
        <f>'Population calculation'!$F12</f>
        <v>6.1437389452405879</v>
      </c>
      <c r="K7" s="48">
        <f>'Population calculation'!$F13</f>
        <v>4.3448964612737493</v>
      </c>
      <c r="L7" s="48">
        <f>'Population calculation'!$F14</f>
        <v>4.1078583546908281</v>
      </c>
      <c r="M7" s="48">
        <f>'Population calculation'!$F15</f>
        <v>2.9732038648040526</v>
      </c>
      <c r="N7" s="48">
        <f>'Population calculation'!$F16</f>
        <v>2.613435368010685</v>
      </c>
      <c r="O7" s="48">
        <f>'Population calculation'!$F17</f>
        <v>1.9179631568181545</v>
      </c>
      <c r="P7" s="48">
        <f>'Population calculation'!$F18</f>
        <v>1.5545849426656559</v>
      </c>
      <c r="Q7" s="48">
        <f>'Population calculation'!$F19</f>
        <v>0.84828357939573329</v>
      </c>
      <c r="R7" s="48">
        <f>'Population calculation'!$F20</f>
        <v>1.0059079040777774</v>
      </c>
      <c r="S7" s="48">
        <f>'Population calculation'!$F21</f>
        <v>6.0161955985512999E-3</v>
      </c>
      <c r="T7" s="48">
        <f>'Population calculation'!$E5</f>
        <v>12.823824814698566</v>
      </c>
      <c r="U7" s="48">
        <f>'Population calculation'!$E6</f>
        <v>14.42816098891813</v>
      </c>
      <c r="V7" s="48">
        <f>'Population calculation'!$E7</f>
        <v>13.68695526207779</v>
      </c>
      <c r="W7" s="48">
        <f>'Population calculation'!$E8</f>
        <v>10.673845336681232</v>
      </c>
      <c r="X7" s="48">
        <f>'Population calculation'!$E9</f>
        <v>7.5351891643931523</v>
      </c>
      <c r="Y7" s="48">
        <f>'Population calculation'!$E10</f>
        <v>7.0957773002728226</v>
      </c>
      <c r="Z7" s="48">
        <f>'Population calculation'!$E11</f>
        <v>6.0769212197300755</v>
      </c>
      <c r="AA7" s="48">
        <f>'Population calculation'!$E12</f>
        <v>5.8282430768487892</v>
      </c>
      <c r="AB7" s="48">
        <f>'Population calculation'!$E13</f>
        <v>4.2323571307853882</v>
      </c>
      <c r="AC7" s="48">
        <f>'Population calculation'!$E14</f>
        <v>4.2359786571380287</v>
      </c>
      <c r="AD7" s="48">
        <f>'Population calculation'!$E15</f>
        <v>3.3257683671744851</v>
      </c>
      <c r="AE7" s="48">
        <f>'Population calculation'!$E16</f>
        <v>2.9382650474419951</v>
      </c>
      <c r="AF7" s="48">
        <f>'Population calculation'!$E17</f>
        <v>2.1451507762138151</v>
      </c>
      <c r="AG7" s="48">
        <f>'Population calculation'!$E18</f>
        <v>1.9363094232115696</v>
      </c>
      <c r="AH7" s="48">
        <f>'Population calculation'!$E19</f>
        <v>1.3121997151065936</v>
      </c>
      <c r="AI7" s="48">
        <f>'Population calculation'!$E20</f>
        <v>1.7057389120934838</v>
      </c>
      <c r="AJ7" s="48">
        <f>'Population calculation'!$E21</f>
        <v>1.9314807214080493E-2</v>
      </c>
    </row>
    <row r="8" spans="1:36" x14ac:dyDescent="0.25">
      <c r="A8" s="48" t="s">
        <v>117</v>
      </c>
      <c r="B8" s="49" t="s">
        <v>146</v>
      </c>
      <c r="C8" s="48">
        <f>'Population calculation'!$I5</f>
        <v>12.40395476286762</v>
      </c>
      <c r="D8" s="48">
        <f>'Population calculation'!$I6</f>
        <v>14.091283066754054</v>
      </c>
      <c r="E8" s="48">
        <f>'Population calculation'!$I7</f>
        <v>13.714771792333114</v>
      </c>
      <c r="F8" s="48">
        <f>'Population calculation'!$I8</f>
        <v>12.014893112632651</v>
      </c>
      <c r="G8" s="48">
        <f>'Population calculation'!$I9</f>
        <v>8.7796851250156873</v>
      </c>
      <c r="H8" s="48">
        <f>'Population calculation'!$I10</f>
        <v>7.4772350127595493</v>
      </c>
      <c r="I8" s="48">
        <f>'Population calculation'!$I11</f>
        <v>6.5080671026760184</v>
      </c>
      <c r="J8" s="48">
        <f>'Population calculation'!$I12</f>
        <v>6.1106385352316934</v>
      </c>
      <c r="K8" s="48">
        <f>'Population calculation'!$I13</f>
        <v>5.2139839076292338</v>
      </c>
      <c r="L8" s="48">
        <f>'Population calculation'!$I14</f>
        <v>4.2043758977004924</v>
      </c>
      <c r="M8" s="48">
        <f>'Population calculation'!$I15</f>
        <v>3.0818145054454686</v>
      </c>
      <c r="N8" s="48">
        <f>'Population calculation'!$I16</f>
        <v>2.2716180223396689</v>
      </c>
      <c r="O8" s="48">
        <f>'Population calculation'!$I17</f>
        <v>1.4907057494666092</v>
      </c>
      <c r="P8" s="48">
        <f>'Population calculation'!$I18</f>
        <v>1.178340840317385</v>
      </c>
      <c r="Q8" s="48">
        <f>'Population calculation'!$I19</f>
        <v>0.69863758698107681</v>
      </c>
      <c r="R8" s="48">
        <f>'Population calculation'!$I20</f>
        <v>0.75441703504343827</v>
      </c>
      <c r="S8" s="48">
        <f>'Population calculation'!$I21</f>
        <v>5.5779448062361417E-3</v>
      </c>
      <c r="T8" s="48">
        <f>'Population calculation'!$H5</f>
        <v>12.277340724738108</v>
      </c>
      <c r="U8" s="48">
        <f>'Population calculation'!$H6</f>
        <v>13.358877158657048</v>
      </c>
      <c r="V8" s="48">
        <f>'Population calculation'!$H7</f>
        <v>12.640117392899361</v>
      </c>
      <c r="W8" s="48">
        <f>'Population calculation'!$H8</f>
        <v>11.636027663419341</v>
      </c>
      <c r="X8" s="48">
        <f>'Population calculation'!$H9</f>
        <v>9.051753420562779</v>
      </c>
      <c r="Y8" s="48">
        <f>'Population calculation'!$H10</f>
        <v>7.2745553608065325</v>
      </c>
      <c r="Z8" s="48">
        <f>'Population calculation'!$H11</f>
        <v>6.3193793393931985</v>
      </c>
      <c r="AA8" s="48">
        <f>'Population calculation'!$H12</f>
        <v>5.8044266905800352</v>
      </c>
      <c r="AB8" s="48">
        <f>'Population calculation'!$H13</f>
        <v>5.2432777619261124</v>
      </c>
      <c r="AC8" s="48">
        <f>'Population calculation'!$H14</f>
        <v>4.4307667223739449</v>
      </c>
      <c r="AD8" s="48">
        <f>'Population calculation'!$H15</f>
        <v>3.5394502642698953</v>
      </c>
      <c r="AE8" s="48">
        <f>'Population calculation'!$H16</f>
        <v>2.5788393864047068</v>
      </c>
      <c r="AF8" s="48">
        <f>'Population calculation'!$H17</f>
        <v>2.0448647400100541</v>
      </c>
      <c r="AG8" s="48">
        <f>'Population calculation'!$H18</f>
        <v>1.4252911044987024</v>
      </c>
      <c r="AH8" s="48">
        <f>'Population calculation'!$H19</f>
        <v>1.1576244242448945</v>
      </c>
      <c r="AI8" s="48">
        <f>'Population calculation'!$H20</f>
        <v>1.194309705294909</v>
      </c>
      <c r="AJ8" s="48">
        <f>'Population calculation'!$H21</f>
        <v>2.3098139920379353E-2</v>
      </c>
    </row>
    <row r="9" spans="1:36" x14ac:dyDescent="0.25">
      <c r="A9" s="48" t="s">
        <v>123</v>
      </c>
      <c r="B9" s="49" t="s">
        <v>147</v>
      </c>
      <c r="C9" s="48">
        <f>'Population calculation'!$L5</f>
        <v>14.219290739324361</v>
      </c>
      <c r="D9" s="48">
        <f>'Population calculation'!$L6</f>
        <v>15.515739892315963</v>
      </c>
      <c r="E9" s="48">
        <f>'Population calculation'!$L7</f>
        <v>14.407851393001295</v>
      </c>
      <c r="F9" s="48">
        <f>'Population calculation'!$L8</f>
        <v>11.427229975843032</v>
      </c>
      <c r="G9" s="48">
        <f>'Population calculation'!$L9</f>
        <v>8.102049934495998</v>
      </c>
      <c r="H9" s="48">
        <f>'Population calculation'!$L10</f>
        <v>7.0433840957797242</v>
      </c>
      <c r="I9" s="48">
        <f>'Population calculation'!$L11</f>
        <v>6.0755908612451055</v>
      </c>
      <c r="J9" s="48">
        <f>'Population calculation'!$L12</f>
        <v>5.363755461822147</v>
      </c>
      <c r="K9" s="48">
        <f>'Population calculation'!$L13</f>
        <v>4.6049692169053333</v>
      </c>
      <c r="L9" s="48">
        <f>'Population calculation'!$L14</f>
        <v>3.8916192740793472</v>
      </c>
      <c r="M9" s="48">
        <f>'Population calculation'!$L15</f>
        <v>2.9344278433659214</v>
      </c>
      <c r="N9" s="48">
        <f>'Population calculation'!$L16</f>
        <v>2.1832143154642454</v>
      </c>
      <c r="O9" s="48">
        <f>'Population calculation'!$L17</f>
        <v>1.6319205167622091</v>
      </c>
      <c r="P9" s="48">
        <f>'Population calculation'!$L18</f>
        <v>1.1139466729267795</v>
      </c>
      <c r="Q9" s="48">
        <f>'Population calculation'!$L19</f>
        <v>0.68002998795937997</v>
      </c>
      <c r="R9" s="48">
        <f>'Population calculation'!$L20</f>
        <v>0.80043618850007203</v>
      </c>
      <c r="S9" s="48">
        <f>'Population calculation'!$L21</f>
        <v>4.5436302090827172E-3</v>
      </c>
      <c r="T9" s="48">
        <f>'Population calculation'!$K5</f>
        <v>14.292474798311375</v>
      </c>
      <c r="U9" s="48">
        <f>'Population calculation'!$K6</f>
        <v>15.200636990520259</v>
      </c>
      <c r="V9" s="48">
        <f>'Population calculation'!$K7</f>
        <v>13.777173504799963</v>
      </c>
      <c r="W9" s="48">
        <f>'Population calculation'!$K8</f>
        <v>11.571744062016435</v>
      </c>
      <c r="X9" s="48">
        <f>'Population calculation'!$K9</f>
        <v>8.2545858810450241</v>
      </c>
      <c r="Y9" s="48">
        <f>'Population calculation'!$K10</f>
        <v>7.3764704114898674</v>
      </c>
      <c r="Z9" s="48">
        <f>'Population calculation'!$K11</f>
        <v>5.8613644216757059</v>
      </c>
      <c r="AA9" s="48">
        <f>'Population calculation'!$K12</f>
        <v>5.2063458678244672</v>
      </c>
      <c r="AB9" s="48">
        <f>'Population calculation'!$K13</f>
        <v>4.4341450956236947</v>
      </c>
      <c r="AC9" s="48">
        <f>'Population calculation'!$K14</f>
        <v>3.7100190796688852</v>
      </c>
      <c r="AD9" s="48">
        <f>'Population calculation'!$K15</f>
        <v>2.983639559515046</v>
      </c>
      <c r="AE9" s="48">
        <f>'Population calculation'!$K16</f>
        <v>2.2474948544987456</v>
      </c>
      <c r="AF9" s="48">
        <f>'Population calculation'!$K17</f>
        <v>1.8298454096119465</v>
      </c>
      <c r="AG9" s="48">
        <f>'Population calculation'!$K18</f>
        <v>1.2732298724516624</v>
      </c>
      <c r="AH9" s="48">
        <f>'Population calculation'!$K19</f>
        <v>0.89839700734642369</v>
      </c>
      <c r="AI9" s="48">
        <f>'Population calculation'!$K20</f>
        <v>1.0486306206150564</v>
      </c>
      <c r="AJ9" s="48">
        <f>'Population calculation'!$K21</f>
        <v>3.3802562985442368E-2</v>
      </c>
    </row>
    <row r="10" spans="1:36" x14ac:dyDescent="0.25">
      <c r="A10" s="48" t="s">
        <v>131</v>
      </c>
      <c r="B10" s="49" t="s">
        <v>148</v>
      </c>
      <c r="C10" s="48">
        <f>'Population calculation'!$N$5</f>
        <v>13.118832180640222</v>
      </c>
      <c r="D10" s="48">
        <f>'Population calculation'!$N$6</f>
        <v>13.367595199693829</v>
      </c>
      <c r="E10" s="48">
        <f>'Population calculation'!$N$7</f>
        <v>12.600803695907711</v>
      </c>
      <c r="F10" s="48">
        <f>'Population calculation'!$N$8</f>
        <v>11.266777835488369</v>
      </c>
      <c r="G10" s="48">
        <f>'Population calculation'!$N$9</f>
        <v>8.7873486236024156</v>
      </c>
      <c r="H10" s="48">
        <f>'Population calculation'!$N$10</f>
        <v>7.7417238457122544</v>
      </c>
      <c r="I10" s="48">
        <f>'Population calculation'!$N$11</f>
        <v>6.1958393701648395</v>
      </c>
      <c r="J10" s="48">
        <f>'Population calculation'!$N$12</f>
        <v>5.4208468877286027</v>
      </c>
      <c r="K10" s="48">
        <f>'Population calculation'!$N$13</f>
        <v>5.2144555917006095</v>
      </c>
      <c r="L10" s="48">
        <f>'Population calculation'!$N$14</f>
        <v>4.2686093873868947</v>
      </c>
      <c r="M10" s="48">
        <f>'Population calculation'!$N$15</f>
        <v>3.3760695442989528</v>
      </c>
      <c r="N10" s="48">
        <f>'Population calculation'!$N$16</f>
        <v>2.5122331264864273</v>
      </c>
      <c r="O10" s="48">
        <f>'Population calculation'!$N$17</f>
        <v>2.1295207894808779</v>
      </c>
      <c r="P10" s="48">
        <f>'Population calculation'!$N$18</f>
        <v>1.5431508159973757</v>
      </c>
      <c r="Q10" s="48">
        <f>'Population calculation'!$N$19</f>
        <v>1.0456247778901615</v>
      </c>
      <c r="R10" s="48">
        <f>'Population calculation'!$N$20</f>
        <v>1.3777644132199776</v>
      </c>
      <c r="S10" s="48">
        <f>'Population calculation'!$N$21</f>
        <v>3.2803914600475659E-2</v>
      </c>
      <c r="T10" s="48">
        <f>'Population calculation'!$O$5</f>
        <v>13.479702084575804</v>
      </c>
      <c r="U10" s="48">
        <f>'Population calculation'!$O$6</f>
        <v>13.813955423641836</v>
      </c>
      <c r="V10" s="48">
        <f>'Population calculation'!$O$7</f>
        <v>13.156544292034786</v>
      </c>
      <c r="W10" s="48">
        <f>'Population calculation'!$O$8</f>
        <v>11.124672334641684</v>
      </c>
      <c r="X10" s="48">
        <f>'Population calculation'!$O$9</f>
        <v>8.2093174851943793</v>
      </c>
      <c r="Y10" s="48">
        <f>'Population calculation'!$O$10</f>
        <v>7.43401617175906</v>
      </c>
      <c r="Z10" s="48">
        <f>'Population calculation'!$O$11</f>
        <v>6.5325030166017113</v>
      </c>
      <c r="AA10" s="48">
        <f>'Population calculation'!$O$12</f>
        <v>5.8140663791070857</v>
      </c>
      <c r="AB10" s="48">
        <f>'Population calculation'!$O$13</f>
        <v>5.2662237694345428</v>
      </c>
      <c r="AC10" s="48">
        <f>'Population calculation'!$O$14</f>
        <v>4.3771931041178345</v>
      </c>
      <c r="AD10" s="48">
        <f>'Population calculation'!$O$15</f>
        <v>3.465971345751099</v>
      </c>
      <c r="AE10" s="48">
        <f>'Population calculation'!$O$16</f>
        <v>2.3910902761404143</v>
      </c>
      <c r="AF10" s="48">
        <f>'Population calculation'!$O$17</f>
        <v>1.7073272215364557</v>
      </c>
      <c r="AG10" s="48">
        <f>'Population calculation'!$O$18</f>
        <v>1.3453350161578896</v>
      </c>
      <c r="AH10" s="48">
        <f>'Population calculation'!$O$19</f>
        <v>0.8668395722666814</v>
      </c>
      <c r="AI10" s="48">
        <f>'Population calculation'!$O$20</f>
        <v>0.9833428107793234</v>
      </c>
      <c r="AJ10" s="48">
        <f>'Population calculation'!$O$21</f>
        <v>3.1899696259413877E-2</v>
      </c>
    </row>
    <row r="11" spans="1:36" x14ac:dyDescent="0.25">
      <c r="A11" s="48" t="s">
        <v>132</v>
      </c>
      <c r="B11" s="49" t="s">
        <v>149</v>
      </c>
      <c r="C11" s="48">
        <f>'Population calculation'!$R$5</f>
        <v>13.68695054270419</v>
      </c>
      <c r="D11" s="48">
        <f>'Population calculation'!$R$6</f>
        <v>13.90452335346987</v>
      </c>
      <c r="E11" s="48">
        <f>'Population calculation'!$R$7</f>
        <v>14.743873090712636</v>
      </c>
      <c r="F11" s="48">
        <f>'Population calculation'!$R$8</f>
        <v>11.757281076567949</v>
      </c>
      <c r="G11" s="48">
        <f>'Population calculation'!$R$9</f>
        <v>8.7539904719807478</v>
      </c>
      <c r="H11" s="48">
        <f>'Population calculation'!$R$10</f>
        <v>6.9048671479789796</v>
      </c>
      <c r="I11" s="48">
        <f>'Population calculation'!$R$11</f>
        <v>5.7428417071853053</v>
      </c>
      <c r="J11" s="48">
        <f>'Population calculation'!$R$12</f>
        <v>5.3342173763567606</v>
      </c>
      <c r="K11" s="48">
        <f>'Population calculation'!$R$13</f>
        <v>4.3932026914198712</v>
      </c>
      <c r="L11" s="48">
        <f>'Population calculation'!$R$14</f>
        <v>4.1387947546780612</v>
      </c>
      <c r="M11" s="48">
        <f>'Population calculation'!$R$15</f>
        <v>3.0386523255242865</v>
      </c>
      <c r="N11" s="48">
        <f>'Population calculation'!$R$16</f>
        <v>2.2999852659496094</v>
      </c>
      <c r="O11" s="48">
        <f>'Population calculation'!$R$17</f>
        <v>1.7872403123618683</v>
      </c>
      <c r="P11" s="48">
        <f>'Population calculation'!$R$18</f>
        <v>1.3687932812730219</v>
      </c>
      <c r="Q11" s="48">
        <f>'Population calculation'!$R$19</f>
        <v>0.95427533028829625</v>
      </c>
      <c r="R11" s="48">
        <f>'Population calculation'!$R$20</f>
        <v>1.1895290015225184</v>
      </c>
      <c r="S11" s="48">
        <f>'Population calculation'!$R$21</f>
        <v>9.8227002603015561E-4</v>
      </c>
      <c r="T11" s="48">
        <f>'Population calculation'!$Q$5</f>
        <v>13.684381282904601</v>
      </c>
      <c r="U11" s="48">
        <f>'Population calculation'!$Q$6</f>
        <v>13.665701546977077</v>
      </c>
      <c r="V11" s="48">
        <f>'Population calculation'!$Q$7</f>
        <v>13.817105722389631</v>
      </c>
      <c r="W11" s="48">
        <f>'Population calculation'!$Q$8</f>
        <v>11.761843198364048</v>
      </c>
      <c r="X11" s="48">
        <f>'Population calculation'!$Q$9</f>
        <v>8.8438718176857769</v>
      </c>
      <c r="Y11" s="48">
        <f>'Population calculation'!$Q$10</f>
        <v>7.2497038278711496</v>
      </c>
      <c r="Z11" s="48">
        <f>'Population calculation'!$Q$11</f>
        <v>5.8703528012230315</v>
      </c>
      <c r="AA11" s="48">
        <f>'Population calculation'!$Q$12</f>
        <v>5.5026569466496911</v>
      </c>
      <c r="AB11" s="48">
        <f>'Population calculation'!$Q$13</f>
        <v>4.4983753545463037</v>
      </c>
      <c r="AC11" s="48">
        <f>'Population calculation'!$Q$14</f>
        <v>3.9959887724955636</v>
      </c>
      <c r="AD11" s="48">
        <f>'Population calculation'!$Q$15</f>
        <v>3.2104567195434282</v>
      </c>
      <c r="AE11" s="48">
        <f>'Population calculation'!$Q$16</f>
        <v>2.2745036351749257</v>
      </c>
      <c r="AF11" s="48">
        <f>'Population calculation'!$Q$17</f>
        <v>1.9077909245977711</v>
      </c>
      <c r="AG11" s="48">
        <f>'Population calculation'!$Q$18</f>
        <v>1.3292106828426626</v>
      </c>
      <c r="AH11" s="48">
        <f>'Population calculation'!$Q$19</f>
        <v>1.0072310240919435</v>
      </c>
      <c r="AI11" s="48">
        <f>'Population calculation'!$Q$20</f>
        <v>1.3685364426900786</v>
      </c>
      <c r="AJ11" s="48">
        <f>'Population calculation'!$Q$21</f>
        <v>1.2289299952317515E-2</v>
      </c>
    </row>
    <row r="12" spans="1:36" x14ac:dyDescent="0.25">
      <c r="A12" s="48" t="s">
        <v>169</v>
      </c>
      <c r="B12" s="49" t="s">
        <v>168</v>
      </c>
      <c r="C12" s="48">
        <f>'Population calculation'!$U$5</f>
        <v>14.202286545536715</v>
      </c>
      <c r="D12" s="48">
        <f>'Population calculation'!$U$6</f>
        <v>16.053131465775962</v>
      </c>
      <c r="E12" s="48">
        <f>'Population calculation'!$U$7</f>
        <v>15.685928353023423</v>
      </c>
      <c r="F12" s="48">
        <f>'Population calculation'!$U$8</f>
        <v>10.765406642139382</v>
      </c>
      <c r="G12" s="48">
        <f>'Population calculation'!$U$9</f>
        <v>7.3158158617621512</v>
      </c>
      <c r="H12" s="48">
        <f>'Population calculation'!$U$10</f>
        <v>6.4013388790418819</v>
      </c>
      <c r="I12" s="48">
        <f>'Population calculation'!$U$11</f>
        <v>5.9345672299468264</v>
      </c>
      <c r="J12" s="48">
        <f>'Population calculation'!$U$12</f>
        <v>5.0094978497433109</v>
      </c>
      <c r="K12" s="48">
        <f>'Population calculation'!$U$13</f>
        <v>4.0794853507142808</v>
      </c>
      <c r="L12" s="48">
        <f>'Population calculation'!$U$14</f>
        <v>3.8746989993715175</v>
      </c>
      <c r="M12" s="48">
        <f>'Population calculation'!$U$15</f>
        <v>2.9799944919533088</v>
      </c>
      <c r="N12" s="48">
        <f>'Population calculation'!$U$16</f>
        <v>2.1516690087634438</v>
      </c>
      <c r="O12" s="48">
        <f>'Population calculation'!$U$17</f>
        <v>1.8451956415815156</v>
      </c>
      <c r="P12" s="48">
        <f>'Population calculation'!$U$18</f>
        <v>1.2675568988284809</v>
      </c>
      <c r="Q12" s="48">
        <f>'Population calculation'!$U$19</f>
        <v>1.0048654412439713</v>
      </c>
      <c r="R12" s="48">
        <f>'Population calculation'!$U$20</f>
        <v>1.4214997422516613</v>
      </c>
      <c r="S12" s="48">
        <f>'Population calculation'!$U$21</f>
        <v>7.0615983221642385E-3</v>
      </c>
      <c r="T12" s="48">
        <f>'Population calculation'!$T$5</f>
        <v>14.400654575207964</v>
      </c>
      <c r="U12" s="48">
        <f>'Population calculation'!$T$6</f>
        <v>15.836126522497434</v>
      </c>
      <c r="V12" s="48">
        <f>'Population calculation'!$T$7</f>
        <v>15.023649400331593</v>
      </c>
      <c r="W12" s="48">
        <f>'Population calculation'!$T$8</f>
        <v>10.10859345281245</v>
      </c>
      <c r="X12" s="48">
        <f>'Population calculation'!$T$9</f>
        <v>7.2957861720987323</v>
      </c>
      <c r="Y12" s="48">
        <f>'Population calculation'!$T$10</f>
        <v>6.7861936308109705</v>
      </c>
      <c r="Z12" s="48">
        <f>'Population calculation'!$T$11</f>
        <v>5.9715633007241955</v>
      </c>
      <c r="AA12" s="48">
        <f>'Population calculation'!$T$12</f>
        <v>5.2265533600809606</v>
      </c>
      <c r="AB12" s="48">
        <f>'Population calculation'!$T$13</f>
        <v>4.3214882973149491</v>
      </c>
      <c r="AC12" s="48">
        <f>'Population calculation'!$T$14</f>
        <v>3.7616542378720563</v>
      </c>
      <c r="AD12" s="48">
        <f>'Population calculation'!$T$15</f>
        <v>2.9097016371557558</v>
      </c>
      <c r="AE12" s="48">
        <f>'Population calculation'!$T$16</f>
        <v>2.2759407724274547</v>
      </c>
      <c r="AF12" s="48">
        <f>'Population calculation'!$T$17</f>
        <v>1.8941052344484559</v>
      </c>
      <c r="AG12" s="48">
        <f>'Population calculation'!$T$18</f>
        <v>1.4476734588414306</v>
      </c>
      <c r="AH12" s="48">
        <f>'Population calculation'!$T$19</f>
        <v>1.1519662376997997</v>
      </c>
      <c r="AI12" s="48">
        <f>'Population calculation'!$T$20</f>
        <v>1.5668176304664567</v>
      </c>
      <c r="AJ12" s="48">
        <f>'Population calculation'!$T$21</f>
        <v>2.1532079209342053E-2</v>
      </c>
    </row>
    <row r="13" spans="1:36" x14ac:dyDescent="0.25">
      <c r="A13" s="48" t="s">
        <v>167</v>
      </c>
      <c r="B13" s="49" t="s">
        <v>166</v>
      </c>
      <c r="C13" s="48">
        <f>'Population calculation'!$X$5</f>
        <v>10.940971491381932</v>
      </c>
      <c r="D13" s="48">
        <f>'Population calculation'!$X$6</f>
        <v>11.817395168268668</v>
      </c>
      <c r="E13" s="48">
        <f>'Population calculation'!$X$7</f>
        <v>14.091770153651865</v>
      </c>
      <c r="F13" s="48">
        <f>'Population calculation'!$X$8</f>
        <v>11.962393881989756</v>
      </c>
      <c r="G13" s="48">
        <f>'Population calculation'!$X$9</f>
        <v>8.9507472111134501</v>
      </c>
      <c r="H13" s="48">
        <f>'Population calculation'!$X$10</f>
        <v>7.5294090133071396</v>
      </c>
      <c r="I13" s="48">
        <f>'Population calculation'!$X$11</f>
        <v>6.3659112701419582</v>
      </c>
      <c r="J13" s="48">
        <f>'Population calculation'!$X$12</f>
        <v>6.1069014710353375</v>
      </c>
      <c r="K13" s="48">
        <f>'Population calculation'!$X$13</f>
        <v>5.6175308122266658</v>
      </c>
      <c r="L13" s="48">
        <f>'Population calculation'!$X$14</f>
        <v>4.5902616992913776</v>
      </c>
      <c r="M13" s="48">
        <f>'Population calculation'!$X$15</f>
        <v>3.6577094880609931</v>
      </c>
      <c r="N13" s="48">
        <f>'Population calculation'!$X$16</f>
        <v>2.3240721251666314</v>
      </c>
      <c r="O13" s="48">
        <f>'Population calculation'!$X$17</f>
        <v>2.0679856872237425</v>
      </c>
      <c r="P13" s="48">
        <f>'Population calculation'!$X$18</f>
        <v>1.4587572207020745</v>
      </c>
      <c r="Q13" s="48">
        <f>'Population calculation'!$X$19</f>
        <v>1.1231553591056853</v>
      </c>
      <c r="R13" s="48">
        <f>'Population calculation'!$X$20</f>
        <v>1.3938586028672326</v>
      </c>
      <c r="S13" s="48">
        <f>'Population calculation'!$X$21</f>
        <v>1.1693444654926448E-3</v>
      </c>
      <c r="T13" s="48">
        <f>'Population calculation'!$W$5</f>
        <v>10.854068113080361</v>
      </c>
      <c r="U13" s="48">
        <f>'Population calculation'!$W$6</f>
        <v>11.682663914623017</v>
      </c>
      <c r="V13" s="48">
        <f>'Population calculation'!$W$7</f>
        <v>13.707324930055536</v>
      </c>
      <c r="W13" s="48">
        <f>'Population calculation'!$W$8</f>
        <v>12.055502198254519</v>
      </c>
      <c r="X13" s="48">
        <f>'Population calculation'!$W$9</f>
        <v>9.3901558762296204</v>
      </c>
      <c r="Y13" s="48">
        <f>'Population calculation'!$W$10</f>
        <v>7.6745032302708891</v>
      </c>
      <c r="Z13" s="48">
        <f>'Population calculation'!$W$11</f>
        <v>6.5947635608740525</v>
      </c>
      <c r="AA13" s="48">
        <f>'Population calculation'!$W$12</f>
        <v>6.0280493697541653</v>
      </c>
      <c r="AB13" s="48">
        <f>'Population calculation'!$W$13</f>
        <v>5.2954967100749855</v>
      </c>
      <c r="AC13" s="48">
        <f>'Population calculation'!$W$14</f>
        <v>4.1841403542261961</v>
      </c>
      <c r="AD13" s="48">
        <f>'Population calculation'!$W$15</f>
        <v>3.44263957573986</v>
      </c>
      <c r="AE13" s="48">
        <f>'Population calculation'!$W$16</f>
        <v>2.3247212660991572</v>
      </c>
      <c r="AF13" s="48">
        <f>'Population calculation'!$W$17</f>
        <v>2.2835599195862391</v>
      </c>
      <c r="AG13" s="48">
        <f>'Population calculation'!$W$18</f>
        <v>1.5533934249223005</v>
      </c>
      <c r="AH13" s="48">
        <f>'Population calculation'!$W$19</f>
        <v>1.3386385735505539</v>
      </c>
      <c r="AI13" s="48">
        <f>'Population calculation'!$W$20</f>
        <v>1.5778516163285274</v>
      </c>
      <c r="AJ13" s="48">
        <f>'Population calculation'!$W$21</f>
        <v>1.2527366330018552E-2</v>
      </c>
    </row>
    <row r="14" spans="1:36" x14ac:dyDescent="0.25">
      <c r="A14" s="48" t="s">
        <v>165</v>
      </c>
      <c r="B14" s="49" t="s">
        <v>164</v>
      </c>
      <c r="C14" s="48">
        <f>'Population calculation'!$AA$5</f>
        <v>13.751599626465605</v>
      </c>
      <c r="D14" s="48">
        <f>'Population calculation'!$AA$6</f>
        <v>14.94224051464739</v>
      </c>
      <c r="E14" s="48">
        <f>'Population calculation'!$AA$7</f>
        <v>16.36028775983122</v>
      </c>
      <c r="F14" s="48">
        <f>'Population calculation'!$AA$8</f>
        <v>12.382838169681458</v>
      </c>
      <c r="G14" s="48">
        <f>'Population calculation'!$AA$9</f>
        <v>7.7932072078303882</v>
      </c>
      <c r="H14" s="48">
        <f>'Population calculation'!$AA$10</f>
        <v>6.2048213606336251</v>
      </c>
      <c r="I14" s="48">
        <f>'Population calculation'!$AA$11</f>
        <v>5.496662400996092</v>
      </c>
      <c r="J14" s="48">
        <f>'Population calculation'!$AA$12</f>
        <v>4.6916611904679559</v>
      </c>
      <c r="K14" s="48">
        <f>'Population calculation'!$AA$13</f>
        <v>3.9774495901497597</v>
      </c>
      <c r="L14" s="48">
        <f>'Population calculation'!$AA$14</f>
        <v>3.6324490713519868</v>
      </c>
      <c r="M14" s="48">
        <f>'Population calculation'!$AA$15</f>
        <v>2.7280116210701069</v>
      </c>
      <c r="N14" s="48">
        <f>'Population calculation'!$AA$16</f>
        <v>1.8002282710199564</v>
      </c>
      <c r="O14" s="48">
        <f>'Population calculation'!$AA$17</f>
        <v>1.7440251789852317</v>
      </c>
      <c r="P14" s="48">
        <f>'Population calculation'!$AA$18</f>
        <v>1.4517691004046624</v>
      </c>
      <c r="Q14" s="48">
        <f>'Population calculation'!$AA$19</f>
        <v>1.1837235845467438</v>
      </c>
      <c r="R14" s="48">
        <f>'Population calculation'!$AA$20</f>
        <v>1.8348147891951716</v>
      </c>
      <c r="S14" s="48">
        <f>'Population calculation'!$AA$21</f>
        <v>2.4210562722650712E-2</v>
      </c>
      <c r="T14" s="48">
        <f>'Population calculation'!$Z$5</f>
        <v>13.676893912799271</v>
      </c>
      <c r="U14" s="48">
        <f>'Population calculation'!$Z$6</f>
        <v>14.765147791897773</v>
      </c>
      <c r="V14" s="48">
        <f>'Population calculation'!$Z$7</f>
        <v>15.670855859018465</v>
      </c>
      <c r="W14" s="48">
        <f>'Population calculation'!$Z$8</f>
        <v>12.151583233869269</v>
      </c>
      <c r="X14" s="48">
        <f>'Population calculation'!$Z$9</f>
        <v>7.9951555149898201</v>
      </c>
      <c r="Y14" s="48">
        <f>'Population calculation'!$Z$10</f>
        <v>6.2925647686582886</v>
      </c>
      <c r="Z14" s="48">
        <f>'Population calculation'!$Z$11</f>
        <v>5.3965105665941167</v>
      </c>
      <c r="AA14" s="48">
        <f>'Population calculation'!$Z$12</f>
        <v>4.8611598680053358</v>
      </c>
      <c r="AB14" s="48">
        <f>'Population calculation'!$Z$13</f>
        <v>4.4074282103489431</v>
      </c>
      <c r="AC14" s="48">
        <f>'Population calculation'!$Z$14</f>
        <v>3.5517447167029417</v>
      </c>
      <c r="AD14" s="48">
        <f>'Population calculation'!$Z$15</f>
        <v>2.5424770062486832</v>
      </c>
      <c r="AE14" s="48">
        <f>'Population calculation'!$Z$16</f>
        <v>1.8930351751737695</v>
      </c>
      <c r="AF14" s="48">
        <f>'Population calculation'!$Z$17</f>
        <v>1.8807484378291088</v>
      </c>
      <c r="AG14" s="48">
        <f>'Population calculation'!$Z$18</f>
        <v>1.5630485150600295</v>
      </c>
      <c r="AH14" s="48">
        <f>'Population calculation'!$Z$19</f>
        <v>1.2251632380818647</v>
      </c>
      <c r="AI14" s="48">
        <f>'Population calculation'!$Z$20</f>
        <v>2.0852348522081026</v>
      </c>
      <c r="AJ14" s="48">
        <f>'Population calculation'!$Z$21</f>
        <v>4.1248332514217514E-2</v>
      </c>
    </row>
    <row r="15" spans="1:36" x14ac:dyDescent="0.25">
      <c r="A15" s="48" t="s">
        <v>163</v>
      </c>
      <c r="B15" s="49" t="s">
        <v>162</v>
      </c>
      <c r="C15" s="48">
        <f>'Population calculation'!$AD$5</f>
        <v>11.592647458959398</v>
      </c>
      <c r="D15" s="48">
        <f>'Population calculation'!$AD$6</f>
        <v>12.198808839979442</v>
      </c>
      <c r="E15" s="48">
        <f>'Population calculation'!$AD$7</f>
        <v>13.527526680170512</v>
      </c>
      <c r="F15" s="48">
        <f>'Population calculation'!$AD$8</f>
        <v>13.252411040904555</v>
      </c>
      <c r="G15" s="48">
        <f>'Population calculation'!$AD$9</f>
        <v>9.4688151888018872</v>
      </c>
      <c r="H15" s="48">
        <f>'Population calculation'!$AD$10</f>
        <v>7.705757273432698</v>
      </c>
      <c r="I15" s="48">
        <f>'Population calculation'!$AD$11</f>
        <v>6.1795205127429931</v>
      </c>
      <c r="J15" s="48">
        <f>'Population calculation'!$AD$12</f>
        <v>5.7728935514103457</v>
      </c>
      <c r="K15" s="48">
        <f>'Population calculation'!$AD$13</f>
        <v>5.0125464824500403</v>
      </c>
      <c r="L15" s="48">
        <f>'Population calculation'!$AD$14</f>
        <v>4.2088661809313619</v>
      </c>
      <c r="M15" s="48">
        <f>'Population calculation'!$AD$15</f>
        <v>3.1552639800062483</v>
      </c>
      <c r="N15" s="48">
        <f>'Population calculation'!$AD$16</f>
        <v>2.2336769759450172</v>
      </c>
      <c r="O15" s="48">
        <f>'Population calculation'!$AD$17</f>
        <v>1.9515070895183964</v>
      </c>
      <c r="P15" s="48">
        <f>'Population calculation'!$AD$18</f>
        <v>1.5725932420312199</v>
      </c>
      <c r="Q15" s="48">
        <f>'Population calculation'!$AD$19</f>
        <v>0.666122481885701</v>
      </c>
      <c r="R15" s="48">
        <f>'Population calculation'!$AD$20</f>
        <v>1.4939887736695185</v>
      </c>
      <c r="S15" s="48">
        <f>'Population calculation'!$AD$21</f>
        <v>7.0542471606655178E-3</v>
      </c>
      <c r="T15" s="48">
        <f>'Population calculation'!$AC$5</f>
        <v>11.716893116651779</v>
      </c>
      <c r="U15" s="48">
        <f>'Population calculation'!$AC$6</f>
        <v>12.31919261569322</v>
      </c>
      <c r="V15" s="48">
        <f>'Population calculation'!$AC$7</f>
        <v>13.433420570121138</v>
      </c>
      <c r="W15" s="48">
        <f>'Population calculation'!$AC$8</f>
        <v>11.963454576797105</v>
      </c>
      <c r="X15" s="48">
        <f>'Population calculation'!$AC$9</f>
        <v>9.6838058224026167</v>
      </c>
      <c r="Y15" s="48">
        <f>'Population calculation'!$AC$10</f>
        <v>7.7886257855228722</v>
      </c>
      <c r="Z15" s="48">
        <f>'Population calculation'!$AC$11</f>
        <v>6.4947004957347998</v>
      </c>
      <c r="AA15" s="48">
        <f>'Population calculation'!$AC$12</f>
        <v>5.8840429810952131</v>
      </c>
      <c r="AB15" s="48">
        <f>'Population calculation'!$AC$13</f>
        <v>4.9301844509567321</v>
      </c>
      <c r="AC15" s="48">
        <f>'Population calculation'!$AC$14</f>
        <v>3.9402819785512424</v>
      </c>
      <c r="AD15" s="48">
        <f>'Population calculation'!$AC$15</f>
        <v>3.1896277026427002</v>
      </c>
      <c r="AE15" s="48">
        <f>'Population calculation'!$AC$16</f>
        <v>2.2822606342689089</v>
      </c>
      <c r="AF15" s="48">
        <f>'Population calculation'!$AC$17</f>
        <v>2.0466690695961511</v>
      </c>
      <c r="AG15" s="48">
        <f>'Population calculation'!$AC$18</f>
        <v>1.5801873240245936</v>
      </c>
      <c r="AH15" s="48">
        <f>'Population calculation'!$AC$19</f>
        <v>1.1842263350623978</v>
      </c>
      <c r="AI15" s="48">
        <f>'Population calculation'!$AC$20</f>
        <v>1.5373524940840921</v>
      </c>
      <c r="AJ15" s="48">
        <f>'Population calculation'!$AC$21</f>
        <v>2.5074046794439829E-2</v>
      </c>
    </row>
    <row r="16" spans="1:36" x14ac:dyDescent="0.25">
      <c r="A16" s="48" t="s">
        <v>161</v>
      </c>
      <c r="B16" s="49" t="s">
        <v>160</v>
      </c>
      <c r="C16" s="48">
        <f>'Population calculation'!$AG$5</f>
        <v>13.241176057820503</v>
      </c>
      <c r="D16" s="48">
        <f>'Population calculation'!$AG$6</f>
        <v>14.316539190232264</v>
      </c>
      <c r="E16" s="48">
        <f>'Population calculation'!$AG$7</f>
        <v>14.720896779173392</v>
      </c>
      <c r="F16" s="48">
        <f>'Population calculation'!$AG$8</f>
        <v>11.323766753210302</v>
      </c>
      <c r="G16" s="48">
        <f>'Population calculation'!$AG$9</f>
        <v>8.6292190021752848</v>
      </c>
      <c r="H16" s="48">
        <f>'Population calculation'!$AG$10</f>
        <v>6.7223352747175644</v>
      </c>
      <c r="I16" s="48">
        <f>'Population calculation'!$AG$11</f>
        <v>6.1022033541505856</v>
      </c>
      <c r="J16" s="48">
        <f>'Population calculation'!$AG$12</f>
        <v>5.7355624166725141</v>
      </c>
      <c r="K16" s="48">
        <f>'Population calculation'!$AG$13</f>
        <v>4.9259701073608868</v>
      </c>
      <c r="L16" s="48">
        <f>'Population calculation'!$AG$14</f>
        <v>3.8462213178022591</v>
      </c>
      <c r="M16" s="48">
        <f>'Population calculation'!$AG$15</f>
        <v>2.896287979790892</v>
      </c>
      <c r="N16" s="48">
        <f>'Population calculation'!$AG$16</f>
        <v>2.0252964704231284</v>
      </c>
      <c r="O16" s="48">
        <f>'Population calculation'!$AG$17</f>
        <v>1.7665426987579818</v>
      </c>
      <c r="P16" s="48">
        <f>'Population calculation'!$AG$18</f>
        <v>1.3595537155287349</v>
      </c>
      <c r="Q16" s="48">
        <f>'Population calculation'!$AG$19</f>
        <v>1.0683460809767735</v>
      </c>
      <c r="R16" s="48">
        <f>'Population calculation'!$AG$20</f>
        <v>1.3148200126306926</v>
      </c>
      <c r="S16" s="48">
        <f>'Population calculation'!$AG$21</f>
        <v>5.2627885762402639E-3</v>
      </c>
      <c r="T16" s="48">
        <f>'Population calculation'!$AF$5</f>
        <v>13.265883748304027</v>
      </c>
      <c r="U16" s="48">
        <f>'Population calculation'!$AF$6</f>
        <v>14.08983494020289</v>
      </c>
      <c r="V16" s="48">
        <f>'Population calculation'!$AF$7</f>
        <v>14.15003639042887</v>
      </c>
      <c r="W16" s="48">
        <f>'Population calculation'!$AF$8</f>
        <v>11.11121094767865</v>
      </c>
      <c r="X16" s="48">
        <f>'Population calculation'!$AF$9</f>
        <v>8.76874556351253</v>
      </c>
      <c r="Y16" s="48">
        <f>'Population calculation'!$AF$10</f>
        <v>7.4784577646392858</v>
      </c>
      <c r="Z16" s="48">
        <f>'Population calculation'!$AF$11</f>
        <v>6.3579919671497755</v>
      </c>
      <c r="AA16" s="48">
        <f>'Population calculation'!$AF$12</f>
        <v>5.7155436550367051</v>
      </c>
      <c r="AB16" s="48">
        <f>'Population calculation'!$AF$13</f>
        <v>4.7208719326462578</v>
      </c>
      <c r="AC16" s="48">
        <f>'Population calculation'!$AF$14</f>
        <v>3.6291590666079627</v>
      </c>
      <c r="AD16" s="48">
        <f>'Population calculation'!$AF$15</f>
        <v>2.7935269963070457</v>
      </c>
      <c r="AE16" s="48">
        <f>'Population calculation'!$AF$16</f>
        <v>2.1519772133018247</v>
      </c>
      <c r="AF16" s="48">
        <f>'Population calculation'!$AF$17</f>
        <v>1.9066787668586525</v>
      </c>
      <c r="AG16" s="48">
        <f>'Population calculation'!$AF$18</f>
        <v>1.3262289631872624</v>
      </c>
      <c r="AH16" s="48">
        <f>'Population calculation'!$AF$19</f>
        <v>1.1024952153325007</v>
      </c>
      <c r="AI16" s="48">
        <f>'Population calculation'!$AF$20</f>
        <v>1.4106906993252046</v>
      </c>
      <c r="AJ16" s="48">
        <f>'Population calculation'!$AF$21</f>
        <v>2.0666169480560322E-2</v>
      </c>
    </row>
    <row r="17" spans="1:36" x14ac:dyDescent="0.25">
      <c r="A17" s="48" t="s">
        <v>159</v>
      </c>
      <c r="B17" s="49" t="s">
        <v>158</v>
      </c>
      <c r="C17" s="48">
        <f>'Population calculation'!$AJ$5</f>
        <v>13.723311086280313</v>
      </c>
      <c r="D17" s="48">
        <f>'Population calculation'!$AJ$6</f>
        <v>14.495213360311659</v>
      </c>
      <c r="E17" s="48">
        <f>'Population calculation'!$AJ$7</f>
        <v>14.515145109171623</v>
      </c>
      <c r="F17" s="48">
        <f>'Population calculation'!$AJ$8</f>
        <v>10.879714915592062</v>
      </c>
      <c r="G17" s="48">
        <f>'Population calculation'!$AJ$9</f>
        <v>7.8591489747229186</v>
      </c>
      <c r="H17" s="48">
        <f>'Population calculation'!$AJ$10</f>
        <v>7.1144263582278864</v>
      </c>
      <c r="I17" s="48">
        <f>'Population calculation'!$AJ$11</f>
        <v>6.3316522211820132</v>
      </c>
      <c r="J17" s="48">
        <f>'Population calculation'!$AJ$12</f>
        <v>5.7542354966327425</v>
      </c>
      <c r="K17" s="48">
        <f>'Population calculation'!$AJ$13</f>
        <v>4.7123486244073325</v>
      </c>
      <c r="L17" s="48">
        <f>'Population calculation'!$AJ$14</f>
        <v>4.1476157400416751</v>
      </c>
      <c r="M17" s="48">
        <f>'Population calculation'!$AJ$15</f>
        <v>3.1625041524476796</v>
      </c>
      <c r="N17" s="48">
        <f>'Population calculation'!$AJ$16</f>
        <v>2.1580648083834144</v>
      </c>
      <c r="O17" s="48">
        <f>'Population calculation'!$AJ$17</f>
        <v>1.7799655724337873</v>
      </c>
      <c r="P17" s="48">
        <f>'Population calculation'!$AJ$18</f>
        <v>1.2834838281037659</v>
      </c>
      <c r="Q17" s="48">
        <f>'Population calculation'!$AJ$19</f>
        <v>0.92229637906562378</v>
      </c>
      <c r="R17" s="48">
        <f>'Population calculation'!$AJ$20</f>
        <v>1.1475855404221906</v>
      </c>
      <c r="S17" s="48">
        <f>'Population calculation'!$AJ$21</f>
        <v>1.3287832573309575E-2</v>
      </c>
      <c r="T17" s="48">
        <f>'Population calculation'!$AI$5</f>
        <v>13.177942674232504</v>
      </c>
      <c r="U17" s="48">
        <f>'Population calculation'!$AI$6</f>
        <v>14.038702167903391</v>
      </c>
      <c r="V17" s="48">
        <f>'Population calculation'!$AI$7</f>
        <v>13.634220864251418</v>
      </c>
      <c r="W17" s="48">
        <f>'Population calculation'!$AI$8</f>
        <v>10.638731267277754</v>
      </c>
      <c r="X17" s="48">
        <f>'Population calculation'!$AI$9</f>
        <v>8.4586061399679906</v>
      </c>
      <c r="Y17" s="48">
        <f>'Population calculation'!$AI$10</f>
        <v>7.5233522479266695</v>
      </c>
      <c r="Z17" s="48">
        <f>'Population calculation'!$AI$11</f>
        <v>6.6433871671759057</v>
      </c>
      <c r="AA17" s="48">
        <f>'Population calculation'!$AI$12</f>
        <v>5.8076531354575875</v>
      </c>
      <c r="AB17" s="48">
        <f>'Population calculation'!$AI$13</f>
        <v>4.7885930452495273</v>
      </c>
      <c r="AC17" s="48">
        <f>'Population calculation'!$AI$14</f>
        <v>4.1134875600174601</v>
      </c>
      <c r="AD17" s="48">
        <f>'Population calculation'!$AI$15</f>
        <v>3.3464280517968863</v>
      </c>
      <c r="AE17" s="48">
        <f>'Population calculation'!$AI$16</f>
        <v>2.2947766623017603</v>
      </c>
      <c r="AF17" s="48">
        <f>'Population calculation'!$AI$17</f>
        <v>1.9351083951695036</v>
      </c>
      <c r="AG17" s="48">
        <f>'Population calculation'!$AI$18</f>
        <v>1.2867743343518114</v>
      </c>
      <c r="AH17" s="48">
        <f>'Population calculation'!$AI$19</f>
        <v>0.9771569911246909</v>
      </c>
      <c r="AI17" s="48">
        <f>'Population calculation'!$AI$20</f>
        <v>1.3036519714826131</v>
      </c>
      <c r="AJ17" s="48">
        <f>'Population calculation'!$AI$21</f>
        <v>3.1427324312527281E-2</v>
      </c>
    </row>
    <row r="18" spans="1:36" x14ac:dyDescent="0.25">
      <c r="A18" s="48" t="s">
        <v>155</v>
      </c>
      <c r="B18" s="49" t="s">
        <v>154</v>
      </c>
      <c r="C18" s="48">
        <f>'Population calculation'!$AM$5</f>
        <v>12.234729019840168</v>
      </c>
      <c r="D18" s="48">
        <f>'Population calculation'!$AM$6</f>
        <v>14.043967443541192</v>
      </c>
      <c r="E18" s="48">
        <f>'Population calculation'!$AM$7</f>
        <v>14.342147634838657</v>
      </c>
      <c r="F18" s="48">
        <f>'Population calculation'!$AM$8</f>
        <v>11.542498666424123</v>
      </c>
      <c r="G18" s="48">
        <f>'Population calculation'!$AM$9</f>
        <v>8.9215611564376687</v>
      </c>
      <c r="H18" s="48">
        <f>'Population calculation'!$AM$10</f>
        <v>7.7335109795698633</v>
      </c>
      <c r="I18" s="48">
        <f>'Population calculation'!$AM$11</f>
        <v>6.3448713252917273</v>
      </c>
      <c r="J18" s="48">
        <f>'Population calculation'!$AM$12</f>
        <v>6.1479691544514399</v>
      </c>
      <c r="K18" s="48">
        <f>'Population calculation'!$AM$13</f>
        <v>4.49654745194825</v>
      </c>
      <c r="L18" s="48">
        <f>'Population calculation'!$AM$14</f>
        <v>3.8402068824806235</v>
      </c>
      <c r="M18" s="48">
        <f>'Population calculation'!$AM$15</f>
        <v>2.9439455655222089</v>
      </c>
      <c r="N18" s="48">
        <f>'Population calculation'!$AM$16</f>
        <v>2.1728068515072483</v>
      </c>
      <c r="O18" s="48">
        <f>'Population calculation'!$AM$17</f>
        <v>1.7335257287961436</v>
      </c>
      <c r="P18" s="48">
        <f>'Population calculation'!$AM$18</f>
        <v>1.3006359374731133</v>
      </c>
      <c r="Q18" s="48">
        <f>'Population calculation'!$AM$19</f>
        <v>0.95771642645912869</v>
      </c>
      <c r="R18" s="48">
        <f>'Population calculation'!$AM$20</f>
        <v>1.2431139549804449</v>
      </c>
      <c r="S18" s="48">
        <f>'Population calculation'!$AM$21</f>
        <v>2.4582043800285642E-4</v>
      </c>
      <c r="T18" s="48">
        <f>'Population calculation'!$AL$5</f>
        <v>12.108537082946592</v>
      </c>
      <c r="U18" s="48">
        <f>'Population calculation'!$AL$6</f>
        <v>13.417052214144084</v>
      </c>
      <c r="V18" s="48">
        <f>'Population calculation'!$AL$7</f>
        <v>13.465012013810512</v>
      </c>
      <c r="W18" s="48">
        <f>'Population calculation'!$AL$8</f>
        <v>11.069885302110947</v>
      </c>
      <c r="X18" s="48">
        <f>'Population calculation'!$AL$9</f>
        <v>9.0209758506899291</v>
      </c>
      <c r="Y18" s="48">
        <f>'Population calculation'!$AL$10</f>
        <v>7.9610881386587007</v>
      </c>
      <c r="Z18" s="48">
        <f>'Population calculation'!$AL$11</f>
        <v>6.6537660373036571</v>
      </c>
      <c r="AA18" s="48">
        <f>'Population calculation'!$AL$12</f>
        <v>6.0276639759866955</v>
      </c>
      <c r="AB18" s="48">
        <f>'Population calculation'!$AL$13</f>
        <v>4.4829289359844049</v>
      </c>
      <c r="AC18" s="48">
        <f>'Population calculation'!$AL$14</f>
        <v>3.9420092054182643</v>
      </c>
      <c r="AD18" s="48">
        <f>'Population calculation'!$AL$15</f>
        <v>3.4294835851023975</v>
      </c>
      <c r="AE18" s="48">
        <f>'Population calculation'!$AL$16</f>
        <v>2.3903545923297727</v>
      </c>
      <c r="AF18" s="48">
        <f>'Population calculation'!$AL$17</f>
        <v>1.9541828819306086</v>
      </c>
      <c r="AG18" s="48">
        <f>'Population calculation'!$AL$18</f>
        <v>1.4588368913460001</v>
      </c>
      <c r="AH18" s="48">
        <f>'Population calculation'!$AL$19</f>
        <v>1.1465016785929882</v>
      </c>
      <c r="AI18" s="48">
        <f>'Population calculation'!$AL$20</f>
        <v>1.4664722823376704</v>
      </c>
      <c r="AJ18" s="48">
        <f>'Population calculation'!$AL$21</f>
        <v>5.2493313067733076E-3</v>
      </c>
    </row>
    <row r="19" spans="1:36" x14ac:dyDescent="0.25">
      <c r="A19" s="48" t="s">
        <v>174</v>
      </c>
      <c r="B19" s="49" t="s">
        <v>157</v>
      </c>
      <c r="C19" s="48">
        <f>'Population calculation'!$AP$5</f>
        <v>14.598379287113003</v>
      </c>
      <c r="D19" s="48">
        <f>'Population calculation'!$AP$6</f>
        <v>15.565517979586826</v>
      </c>
      <c r="E19" s="48">
        <f>'Population calculation'!$AP$7</f>
        <v>15.009539160931626</v>
      </c>
      <c r="F19" s="48">
        <f>'Population calculation'!$AP$8</f>
        <v>10.755010420667551</v>
      </c>
      <c r="G19" s="48">
        <f>'Population calculation'!$AP$9</f>
        <v>7.0306449480225925</v>
      </c>
      <c r="H19" s="48">
        <f>'Population calculation'!$AP$10</f>
        <v>6.5596685535106003</v>
      </c>
      <c r="I19" s="48">
        <f>'Population calculation'!$AP$11</f>
        <v>6.0282459907189949</v>
      </c>
      <c r="J19" s="48">
        <f>'Population calculation'!$AP$12</f>
        <v>5.5119349699972924</v>
      </c>
      <c r="K19" s="48">
        <f>'Population calculation'!$AP$13</f>
        <v>4.3653467154433665</v>
      </c>
      <c r="L19" s="48">
        <f>'Population calculation'!$AP$14</f>
        <v>3.7766262223033769</v>
      </c>
      <c r="M19" s="48">
        <f>'Population calculation'!$AP$15</f>
        <v>3.0840138774328008</v>
      </c>
      <c r="N19" s="48">
        <f>'Population calculation'!$AP$16</f>
        <v>2.1389128504775878</v>
      </c>
      <c r="O19" s="48">
        <f>'Population calculation'!$AP$17</f>
        <v>1.8675347408055714</v>
      </c>
      <c r="P19" s="48">
        <f>'Population calculation'!$AP$18</f>
        <v>1.3052594462879126</v>
      </c>
      <c r="Q19" s="48">
        <f>'Population calculation'!$AP$19</f>
        <v>0.98728741523369368</v>
      </c>
      <c r="R19" s="48">
        <f>'Population calculation'!$AP$20</f>
        <v>1.4160774214672049</v>
      </c>
      <c r="S19" s="48">
        <f>'Population calculation'!$AP$21</f>
        <v>0</v>
      </c>
      <c r="T19" s="48">
        <f>'Population calculation'!$AO$5</f>
        <v>14.182396017110953</v>
      </c>
      <c r="U19" s="48">
        <f>'Population calculation'!$AO$6</f>
        <v>14.723155376175171</v>
      </c>
      <c r="V19" s="48">
        <f>'Population calculation'!$AO$7</f>
        <v>13.782415351523793</v>
      </c>
      <c r="W19" s="48">
        <f>'Population calculation'!$AO$8</f>
        <v>10.300408439471203</v>
      </c>
      <c r="X19" s="48">
        <f>'Population calculation'!$AO$9</f>
        <v>7.7144307223819997</v>
      </c>
      <c r="Y19" s="48">
        <f>'Population calculation'!$AO$10</f>
        <v>7.1440655436595213</v>
      </c>
      <c r="Z19" s="48">
        <f>'Population calculation'!$AO$11</f>
        <v>6.2625371583246725</v>
      </c>
      <c r="AA19" s="48">
        <f>'Population calculation'!$AO$12</f>
        <v>5.6522947531237167</v>
      </c>
      <c r="AB19" s="48">
        <f>'Population calculation'!$AO$13</f>
        <v>4.3725983034052733</v>
      </c>
      <c r="AC19" s="48">
        <f>'Population calculation'!$AO$14</f>
        <v>3.9399908161539021</v>
      </c>
      <c r="AD19" s="48">
        <f>'Population calculation'!$AO$15</f>
        <v>3.6602460304033642</v>
      </c>
      <c r="AE19" s="48">
        <f>'Population calculation'!$AO$16</f>
        <v>2.3563815646373589</v>
      </c>
      <c r="AF19" s="48">
        <f>'Population calculation'!$AO$17</f>
        <v>2.0270923459893178</v>
      </c>
      <c r="AG19" s="48">
        <f>'Population calculation'!$AO$18</f>
        <v>1.3062812673707616</v>
      </c>
      <c r="AH19" s="48">
        <f>'Population calculation'!$AO$19</f>
        <v>1.1340841530318775</v>
      </c>
      <c r="AI19" s="48">
        <f>'Population calculation'!$AO$20</f>
        <v>1.4271213476085749</v>
      </c>
      <c r="AJ19" s="48">
        <f>'Population calculation'!$AO$21</f>
        <v>1.4500809628537593E-2</v>
      </c>
    </row>
    <row r="20" spans="1:36" x14ac:dyDescent="0.25">
      <c r="A20" s="48" t="s">
        <v>176</v>
      </c>
      <c r="B20" s="49" t="s">
        <v>175</v>
      </c>
      <c r="C20" s="48">
        <f>'Population calculation'!$AS$5</f>
        <v>17.528721933546265</v>
      </c>
      <c r="D20" s="48">
        <f>'Population calculation'!$AS$6</f>
        <v>15.481241359584308</v>
      </c>
      <c r="E20" s="48">
        <f>'Population calculation'!$AS$7</f>
        <v>13.245459312580445</v>
      </c>
      <c r="F20" s="48">
        <f>'Population calculation'!$AS$8</f>
        <v>10.296991943557229</v>
      </c>
      <c r="G20" s="48">
        <f>'Population calculation'!$AS$9</f>
        <v>7.4748534108785822</v>
      </c>
      <c r="H20" s="48">
        <f>'Population calculation'!$AS$10</f>
        <v>6.8575106068551275</v>
      </c>
      <c r="I20" s="48">
        <f>'Population calculation'!$AS$11</f>
        <v>6.1329074700862849</v>
      </c>
      <c r="J20" s="48">
        <f>'Population calculation'!$AS$12</f>
        <v>5.177098727177385</v>
      </c>
      <c r="K20" s="48">
        <f>'Population calculation'!$AS$13</f>
        <v>4.0592077036754537</v>
      </c>
      <c r="L20" s="48">
        <f>'Population calculation'!$AS$14</f>
        <v>3.446632025551795</v>
      </c>
      <c r="M20" s="48">
        <f>'Population calculation'!$AS$15</f>
        <v>2.7887686513800829</v>
      </c>
      <c r="N20" s="48">
        <f>'Population calculation'!$AS$16</f>
        <v>1.9998093149640084</v>
      </c>
      <c r="O20" s="48">
        <f>'Population calculation'!$AS$17</f>
        <v>1.7662201458740523</v>
      </c>
      <c r="P20" s="48">
        <f>'Population calculation'!$AS$18</f>
        <v>1.256137674595986</v>
      </c>
      <c r="Q20" s="48">
        <f>'Population calculation'!$AS$19</f>
        <v>0.94865805405920778</v>
      </c>
      <c r="R20" s="48">
        <f>'Population calculation'!$AS$20</f>
        <v>1.5326309767840969</v>
      </c>
      <c r="S20" s="48">
        <f>'Population calculation'!$AS$21</f>
        <v>7.1506888496925209E-3</v>
      </c>
      <c r="T20" s="48">
        <f>'Population calculation'!$AR$5</f>
        <v>17.02562672800353</v>
      </c>
      <c r="U20" s="48">
        <f>'Population calculation'!$AR$6</f>
        <v>14.783578448456122</v>
      </c>
      <c r="V20" s="48">
        <f>'Population calculation'!$AR$7</f>
        <v>12.704165795404382</v>
      </c>
      <c r="W20" s="48">
        <f>'Population calculation'!$AR$8</f>
        <v>10.42959039055784</v>
      </c>
      <c r="X20" s="48">
        <f>'Population calculation'!$AR$9</f>
        <v>8.2595664598870844</v>
      </c>
      <c r="Y20" s="48">
        <f>'Population calculation'!$AR$10</f>
        <v>7.5091192119142214</v>
      </c>
      <c r="Z20" s="48">
        <f>'Population calculation'!$AR$11</f>
        <v>6.122069654515462</v>
      </c>
      <c r="AA20" s="48">
        <f>'Population calculation'!$AR$12</f>
        <v>5.1555493599126416</v>
      </c>
      <c r="AB20" s="48">
        <f>'Population calculation'!$AR$13</f>
        <v>4.3470179596198966</v>
      </c>
      <c r="AC20" s="48">
        <f>'Population calculation'!$AR$14</f>
        <v>3.3572640040891244</v>
      </c>
      <c r="AD20" s="48">
        <f>'Population calculation'!$AR$15</f>
        <v>3.1342208591807816</v>
      </c>
      <c r="AE20" s="48">
        <f>'Population calculation'!$AR$16</f>
        <v>1.8122255523802886</v>
      </c>
      <c r="AF20" s="48">
        <f>'Population calculation'!$AR$17</f>
        <v>1.8981900978137127</v>
      </c>
      <c r="AG20" s="48">
        <f>'Population calculation'!$AR$18</f>
        <v>1.0664250365930159</v>
      </c>
      <c r="AH20" s="48">
        <f>'Population calculation'!$AR$19</f>
        <v>1.0455147417578587</v>
      </c>
      <c r="AI20" s="48">
        <f>'Population calculation'!$AR$20</f>
        <v>1.3336121372644687</v>
      </c>
      <c r="AJ20" s="48">
        <f>'Population calculation'!$AR$21</f>
        <v>1.6263562649566694E-2</v>
      </c>
    </row>
    <row r="21" spans="1:36" x14ac:dyDescent="0.25">
      <c r="A21" s="48" t="s">
        <v>153</v>
      </c>
      <c r="B21" s="49" t="s">
        <v>152</v>
      </c>
      <c r="C21" s="48">
        <f>'Population calculation'!$AV$5</f>
        <v>12.824169176256289</v>
      </c>
      <c r="D21" s="48">
        <f>'Population calculation'!$AV$6</f>
        <v>13.54646563357997</v>
      </c>
      <c r="E21" s="48">
        <f>'Population calculation'!$AV$7</f>
        <v>14.345213165539844</v>
      </c>
      <c r="F21" s="48">
        <f>'Population calculation'!$AV$8</f>
        <v>11.333705616827213</v>
      </c>
      <c r="G21" s="48">
        <f>'Population calculation'!$AV$9</f>
        <v>8.7446733544737167</v>
      </c>
      <c r="H21" s="48">
        <f>'Population calculation'!$AV$10</f>
        <v>7.2578661507881117</v>
      </c>
      <c r="I21" s="48">
        <f>'Population calculation'!$AV$11</f>
        <v>5.7211995506006401</v>
      </c>
      <c r="J21" s="48">
        <f>'Population calculation'!$AV$12</f>
        <v>6.1602946357937283</v>
      </c>
      <c r="K21" s="48">
        <f>'Population calculation'!$AV$13</f>
        <v>4.5534924845269673</v>
      </c>
      <c r="L21" s="48">
        <f>'Population calculation'!$AV$14</f>
        <v>3.8877033432387331</v>
      </c>
      <c r="M21" s="48">
        <f>'Population calculation'!$AV$15</f>
        <v>3.1939929399094553</v>
      </c>
      <c r="N21" s="48">
        <f>'Population calculation'!$AV$16</f>
        <v>2.4690373147723417</v>
      </c>
      <c r="O21" s="48">
        <f>'Population calculation'!$AV$17</f>
        <v>1.8175412004813092</v>
      </c>
      <c r="P21" s="48">
        <f>'Population calculation'!$AV$18</f>
        <v>1.5007678347061288</v>
      </c>
      <c r="Q21" s="48">
        <f>'Population calculation'!$AV$19</f>
        <v>1.0713122328367337</v>
      </c>
      <c r="R21" s="48">
        <f>'Population calculation'!$AV$20</f>
        <v>1.5679118219953065</v>
      </c>
      <c r="S21" s="48">
        <f>'Population calculation'!$AV$21</f>
        <v>4.6535436735073762E-3</v>
      </c>
      <c r="T21" s="48">
        <f>'Population calculation'!$AU$5</f>
        <v>12.517453771972178</v>
      </c>
      <c r="U21" s="48">
        <f>'Population calculation'!$AU$6</f>
        <v>12.897195651890229</v>
      </c>
      <c r="V21" s="48">
        <f>'Population calculation'!$AU$7</f>
        <v>13.53238245618614</v>
      </c>
      <c r="W21" s="48">
        <f>'Population calculation'!$AU$8</f>
        <v>10.635382547532982</v>
      </c>
      <c r="X21" s="48">
        <f>'Population calculation'!$AU$9</f>
        <v>8.6456525427046493</v>
      </c>
      <c r="Y21" s="48">
        <f>'Population calculation'!$AU$10</f>
        <v>7.3188396340906419</v>
      </c>
      <c r="Z21" s="48">
        <f>'Population calculation'!$AU$11</f>
        <v>6.2334433845310642</v>
      </c>
      <c r="AA21" s="48">
        <f>'Population calculation'!$AU$12</f>
        <v>6.2053868538841979</v>
      </c>
      <c r="AB21" s="48">
        <f>'Population calculation'!$AU$13</f>
        <v>4.62508645326304</v>
      </c>
      <c r="AC21" s="48">
        <f>'Population calculation'!$AU$14</f>
        <v>4.3128759901345415</v>
      </c>
      <c r="AD21" s="48">
        <f>'Population calculation'!$AU$15</f>
        <v>3.6502851326486665</v>
      </c>
      <c r="AE21" s="48">
        <f>'Population calculation'!$AU$16</f>
        <v>2.6637392178100248</v>
      </c>
      <c r="AF21" s="48">
        <f>'Population calculation'!$AU$17</f>
        <v>2.0605238089024027</v>
      </c>
      <c r="AG21" s="48">
        <f>'Population calculation'!$AU$18</f>
        <v>1.6726259607730554</v>
      </c>
      <c r="AH21" s="48">
        <f>'Population calculation'!$AU$19</f>
        <v>1.2511255236131593</v>
      </c>
      <c r="AI21" s="48">
        <f>'Population calculation'!$AU$20</f>
        <v>1.7704975793086348</v>
      </c>
      <c r="AJ21" s="48">
        <f>'Population calculation'!$AU$21</f>
        <v>7.5034907543944356E-3</v>
      </c>
    </row>
    <row r="22" spans="1:36" x14ac:dyDescent="0.25">
      <c r="A22" s="48" t="s">
        <v>178</v>
      </c>
      <c r="B22" s="49" t="s">
        <v>177</v>
      </c>
      <c r="C22" s="48">
        <f>'Population calculation'!$AY$5</f>
        <v>15.693110875835128</v>
      </c>
      <c r="D22" s="48">
        <f>'Population calculation'!$AY$6</f>
        <v>15.443028732065278</v>
      </c>
      <c r="E22" s="48">
        <f>'Population calculation'!$AY$7</f>
        <v>13.900551275966558</v>
      </c>
      <c r="F22" s="48">
        <f>'Population calculation'!$AY$8</f>
        <v>10.132890365448505</v>
      </c>
      <c r="G22" s="48">
        <f>'Population calculation'!$AY$9</f>
        <v>7.4477017998612682</v>
      </c>
      <c r="H22" s="48">
        <f>'Population calculation'!$AY$10</f>
        <v>7.2834142601584464</v>
      </c>
      <c r="I22" s="48">
        <f>'Population calculation'!$AY$11</f>
        <v>6.0530831294950893</v>
      </c>
      <c r="J22" s="48">
        <f>'Population calculation'!$AY$12</f>
        <v>5.8705414187141765</v>
      </c>
      <c r="K22" s="48">
        <f>'Population calculation'!$AY$13</f>
        <v>4.1236172465408343</v>
      </c>
      <c r="L22" s="48">
        <f>'Population calculation'!$AY$14</f>
        <v>3.913694279142784</v>
      </c>
      <c r="M22" s="48">
        <f>'Population calculation'!$AY$15</f>
        <v>2.8366981855353948</v>
      </c>
      <c r="N22" s="48">
        <f>'Population calculation'!$AY$16</f>
        <v>2.2087547004490524</v>
      </c>
      <c r="O22" s="48">
        <f>'Population calculation'!$AY$17</f>
        <v>1.4986674455112992</v>
      </c>
      <c r="P22" s="48">
        <f>'Population calculation'!$AY$18</f>
        <v>1.2832682267898217</v>
      </c>
      <c r="Q22" s="48">
        <f>'Population calculation'!$AY$19</f>
        <v>0.89262896571866668</v>
      </c>
      <c r="R22" s="48">
        <f>'Population calculation'!$AY$20</f>
        <v>1.4037457559052244</v>
      </c>
      <c r="S22" s="48">
        <f>'Population calculation'!$AY$21</f>
        <v>1.4603336862473075E-2</v>
      </c>
      <c r="T22" s="48">
        <f>'Population calculation'!$AX$5</f>
        <v>14.37615542920925</v>
      </c>
      <c r="U22" s="48">
        <f>'Population calculation'!$AX$6</f>
        <v>14.419756531445117</v>
      </c>
      <c r="V22" s="48">
        <f>'Population calculation'!$AX$7</f>
        <v>12.73152185287244</v>
      </c>
      <c r="W22" s="48">
        <f>'Population calculation'!$AX$8</f>
        <v>10.724127105933238</v>
      </c>
      <c r="X22" s="48">
        <f>'Population calculation'!$AX$9</f>
        <v>8.1586382503749686</v>
      </c>
      <c r="Y22" s="48">
        <f>'Population calculation'!$AX$10</f>
        <v>7.6737939935121551</v>
      </c>
      <c r="Z22" s="48">
        <f>'Population calculation'!$AX$11</f>
        <v>6.2332135756391915</v>
      </c>
      <c r="AA22" s="48">
        <f>'Population calculation'!$AX$12</f>
        <v>5.7379050542397714</v>
      </c>
      <c r="AB22" s="48">
        <f>'Population calculation'!$AX$13</f>
        <v>4.4699850012208309</v>
      </c>
      <c r="AC22" s="48">
        <f>'Population calculation'!$AX$14</f>
        <v>4.1473368446754328</v>
      </c>
      <c r="AD22" s="48">
        <f>'Population calculation'!$AX$15</f>
        <v>3.1654400223237644</v>
      </c>
      <c r="AE22" s="48">
        <f>'Population calculation'!$AX$16</f>
        <v>2.0928529073214972</v>
      </c>
      <c r="AF22" s="48">
        <f>'Population calculation'!$AX$17</f>
        <v>1.87310335205274</v>
      </c>
      <c r="AG22" s="48">
        <f>'Population calculation'!$AX$18</f>
        <v>1.3324496843280198</v>
      </c>
      <c r="AH22" s="48">
        <f>'Population calculation'!$AX$19</f>
        <v>1.2173427744253376</v>
      </c>
      <c r="AI22" s="48">
        <f>'Population calculation'!$AX$20</f>
        <v>1.6202169590847255</v>
      </c>
      <c r="AJ22" s="48">
        <f>'Population calculation'!$AX$21</f>
        <v>2.6160661341518714E-2</v>
      </c>
    </row>
    <row r="23" spans="1:36" x14ac:dyDescent="0.25">
      <c r="B23" s="91" t="s">
        <v>156</v>
      </c>
    </row>
    <row r="24" spans="1:36" x14ac:dyDescent="0.25">
      <c r="A24" t="s">
        <v>231</v>
      </c>
      <c r="C24" t="s">
        <v>223</v>
      </c>
      <c r="D24" t="s">
        <v>224</v>
      </c>
      <c r="E24" t="s">
        <v>225</v>
      </c>
    </row>
    <row r="25" spans="1:36" x14ac:dyDescent="0.25">
      <c r="A25" s="48" t="s">
        <v>151</v>
      </c>
      <c r="C25">
        <f>SUM(C6:S6)</f>
        <v>100</v>
      </c>
      <c r="D25">
        <f>SUM(T6:AJ6)</f>
        <v>100.00000000000001</v>
      </c>
      <c r="E25" s="88">
        <f>AVERAGE(C25:D25)</f>
        <v>100</v>
      </c>
    </row>
    <row r="26" spans="1:36" x14ac:dyDescent="0.25">
      <c r="A26" s="48" t="s">
        <v>109</v>
      </c>
      <c r="C26">
        <f>SUM(C7:S7)</f>
        <v>100</v>
      </c>
      <c r="D26">
        <f>SUM(T7:AJ7)</f>
        <v>100.00000000000001</v>
      </c>
      <c r="E26" s="88">
        <f t="shared" ref="E26" si="0">AVERAGE(C26:D26)</f>
        <v>100</v>
      </c>
    </row>
    <row r="27" spans="1:36" x14ac:dyDescent="0.25">
      <c r="A27" s="48" t="s">
        <v>117</v>
      </c>
      <c r="C27">
        <f t="shared" ref="C27:C41" si="1">SUM(C8:S8)</f>
        <v>99.999999999999972</v>
      </c>
      <c r="D27">
        <f t="shared" ref="D27:D41" si="2">SUM(T8:AJ8)</f>
        <v>100</v>
      </c>
      <c r="E27" s="88">
        <f t="shared" ref="E27:E41" si="3">AVERAGE(C27:D27)</f>
        <v>99.999999999999986</v>
      </c>
    </row>
    <row r="28" spans="1:36" x14ac:dyDescent="0.25">
      <c r="A28" s="48" t="s">
        <v>123</v>
      </c>
      <c r="C28">
        <f t="shared" si="1"/>
        <v>100.00000000000001</v>
      </c>
      <c r="D28">
        <f t="shared" si="2"/>
        <v>99.999999999999972</v>
      </c>
      <c r="E28" s="88">
        <f t="shared" si="3"/>
        <v>100</v>
      </c>
    </row>
    <row r="29" spans="1:36" x14ac:dyDescent="0.25">
      <c r="A29" s="48" t="s">
        <v>131</v>
      </c>
      <c r="C29">
        <f t="shared" si="1"/>
        <v>100</v>
      </c>
      <c r="D29">
        <f t="shared" si="2"/>
        <v>100.00000000000001</v>
      </c>
      <c r="E29" s="88">
        <f t="shared" si="3"/>
        <v>100</v>
      </c>
    </row>
    <row r="30" spans="1:36" x14ac:dyDescent="0.25">
      <c r="A30" s="48" t="s">
        <v>132</v>
      </c>
      <c r="C30">
        <f>SUM(C11:S11)</f>
        <v>100.00000000000001</v>
      </c>
      <c r="D30">
        <f>SUM(T11:AJ11)</f>
        <v>99.999999999999986</v>
      </c>
      <c r="E30" s="88">
        <f t="shared" si="3"/>
        <v>100</v>
      </c>
    </row>
    <row r="31" spans="1:36" x14ac:dyDescent="0.25">
      <c r="A31" s="48" t="s">
        <v>169</v>
      </c>
      <c r="C31">
        <f t="shared" si="1"/>
        <v>99.999999999999972</v>
      </c>
      <c r="D31">
        <f t="shared" si="2"/>
        <v>100</v>
      </c>
      <c r="E31" s="88">
        <f t="shared" si="3"/>
        <v>99.999999999999986</v>
      </c>
    </row>
    <row r="32" spans="1:36" x14ac:dyDescent="0.25">
      <c r="A32" s="48" t="s">
        <v>167</v>
      </c>
      <c r="C32">
        <f t="shared" si="1"/>
        <v>99.999999999999986</v>
      </c>
      <c r="D32">
        <f t="shared" si="2"/>
        <v>100.00000000000003</v>
      </c>
      <c r="E32" s="88">
        <f t="shared" si="3"/>
        <v>100</v>
      </c>
    </row>
    <row r="33" spans="1:5" x14ac:dyDescent="0.25">
      <c r="A33" s="48" t="s">
        <v>165</v>
      </c>
      <c r="C33">
        <f t="shared" si="1"/>
        <v>99.999999999999986</v>
      </c>
      <c r="D33">
        <f t="shared" si="2"/>
        <v>100</v>
      </c>
      <c r="E33" s="88">
        <f t="shared" si="3"/>
        <v>100</v>
      </c>
    </row>
    <row r="34" spans="1:5" x14ac:dyDescent="0.25">
      <c r="A34" s="48" t="s">
        <v>163</v>
      </c>
      <c r="C34">
        <f t="shared" si="1"/>
        <v>100.00000000000001</v>
      </c>
      <c r="D34">
        <f t="shared" si="2"/>
        <v>100</v>
      </c>
      <c r="E34" s="88">
        <f t="shared" si="3"/>
        <v>100</v>
      </c>
    </row>
    <row r="35" spans="1:5" x14ac:dyDescent="0.25">
      <c r="A35" s="48" t="s">
        <v>161</v>
      </c>
      <c r="C35">
        <f t="shared" si="1"/>
        <v>100</v>
      </c>
      <c r="D35">
        <f t="shared" si="2"/>
        <v>100.00000000000001</v>
      </c>
      <c r="E35" s="88">
        <f t="shared" si="3"/>
        <v>100</v>
      </c>
    </row>
    <row r="36" spans="1:5" x14ac:dyDescent="0.25">
      <c r="A36" s="48" t="s">
        <v>159</v>
      </c>
      <c r="C36">
        <f t="shared" si="1"/>
        <v>99.999999999999986</v>
      </c>
      <c r="D36">
        <f t="shared" si="2"/>
        <v>99.999999999999986</v>
      </c>
      <c r="E36" s="88">
        <f t="shared" si="3"/>
        <v>99.999999999999986</v>
      </c>
    </row>
    <row r="37" spans="1:5" x14ac:dyDescent="0.25">
      <c r="A37" s="48" t="s">
        <v>155</v>
      </c>
      <c r="C37">
        <f t="shared" si="1"/>
        <v>100.00000000000001</v>
      </c>
      <c r="D37">
        <f t="shared" si="2"/>
        <v>99.999999999999986</v>
      </c>
      <c r="E37" s="88">
        <f t="shared" si="3"/>
        <v>100</v>
      </c>
    </row>
    <row r="38" spans="1:5" x14ac:dyDescent="0.25">
      <c r="A38" s="48" t="s">
        <v>174</v>
      </c>
      <c r="C38">
        <f t="shared" si="1"/>
        <v>99.999999999999986</v>
      </c>
      <c r="D38">
        <f t="shared" si="2"/>
        <v>100.00000000000001</v>
      </c>
      <c r="E38" s="88">
        <f t="shared" si="3"/>
        <v>100</v>
      </c>
    </row>
    <row r="39" spans="1:5" x14ac:dyDescent="0.25">
      <c r="A39" s="48" t="s">
        <v>176</v>
      </c>
      <c r="C39">
        <f t="shared" si="1"/>
        <v>100</v>
      </c>
      <c r="D39">
        <f t="shared" si="2"/>
        <v>99.999999999999972</v>
      </c>
      <c r="E39" s="88">
        <f t="shared" si="3"/>
        <v>99.999999999999986</v>
      </c>
    </row>
    <row r="40" spans="1:5" x14ac:dyDescent="0.25">
      <c r="A40" s="48" t="s">
        <v>153</v>
      </c>
      <c r="C40">
        <f t="shared" si="1"/>
        <v>100.00000000000001</v>
      </c>
      <c r="D40">
        <f t="shared" si="2"/>
        <v>99.999999999999986</v>
      </c>
      <c r="E40" s="88">
        <f t="shared" si="3"/>
        <v>100</v>
      </c>
    </row>
    <row r="41" spans="1:5" x14ac:dyDescent="0.25">
      <c r="A41" s="48" t="s">
        <v>178</v>
      </c>
      <c r="C41">
        <f t="shared" si="1"/>
        <v>100.00000000000001</v>
      </c>
      <c r="D41">
        <f t="shared" si="2"/>
        <v>100.00000000000003</v>
      </c>
      <c r="E41" s="88">
        <f t="shared" si="3"/>
        <v>100.00000000000003</v>
      </c>
    </row>
  </sheetData>
  <mergeCells count="4">
    <mergeCell ref="A3:A4"/>
    <mergeCell ref="B3:B4"/>
    <mergeCell ref="C3:S3"/>
    <mergeCell ref="T3:AJ3"/>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Z584"/>
  <sheetViews>
    <sheetView workbookViewId="0">
      <selection activeCell="A2" sqref="A2:XFD2"/>
    </sheetView>
  </sheetViews>
  <sheetFormatPr defaultRowHeight="15" x14ac:dyDescent="0.25"/>
  <cols>
    <col min="1" max="1" width="20.5703125" style="38" customWidth="1"/>
    <col min="2" max="16384" width="9.140625" style="38"/>
  </cols>
  <sheetData>
    <row r="2" spans="1:52" s="98" customFormat="1" ht="21" x14ac:dyDescent="0.35">
      <c r="A2" s="97" t="s">
        <v>230</v>
      </c>
    </row>
    <row r="3" spans="1:52" ht="15" customHeight="1" x14ac:dyDescent="0.25">
      <c r="A3" s="39"/>
      <c r="B3" s="150" t="s">
        <v>151</v>
      </c>
      <c r="C3" s="150"/>
      <c r="D3" s="150"/>
      <c r="E3" s="150" t="s">
        <v>109</v>
      </c>
      <c r="F3" s="150"/>
      <c r="G3" s="150"/>
      <c r="H3" s="150" t="s">
        <v>117</v>
      </c>
      <c r="I3" s="150"/>
      <c r="J3" s="150"/>
      <c r="K3" s="150" t="s">
        <v>123</v>
      </c>
      <c r="L3" s="150"/>
      <c r="M3" s="150"/>
      <c r="N3" s="150" t="s">
        <v>131</v>
      </c>
      <c r="O3" s="150"/>
      <c r="P3" s="150"/>
      <c r="Q3" s="150" t="s">
        <v>132</v>
      </c>
      <c r="R3" s="150"/>
      <c r="S3" s="150"/>
      <c r="T3" s="150" t="s">
        <v>169</v>
      </c>
      <c r="U3" s="150"/>
      <c r="V3" s="150"/>
      <c r="W3" s="150" t="s">
        <v>220</v>
      </c>
      <c r="X3" s="150"/>
      <c r="Y3" s="150"/>
      <c r="Z3" s="150" t="s">
        <v>165</v>
      </c>
      <c r="AA3" s="150"/>
      <c r="AB3" s="150"/>
      <c r="AC3" s="150" t="s">
        <v>221</v>
      </c>
      <c r="AD3" s="150"/>
      <c r="AE3" s="150"/>
      <c r="AF3" s="150" t="s">
        <v>161</v>
      </c>
      <c r="AG3" s="150"/>
      <c r="AH3" s="150"/>
      <c r="AI3" s="150" t="s">
        <v>222</v>
      </c>
      <c r="AJ3" s="150"/>
      <c r="AK3" s="150"/>
      <c r="AL3" s="150" t="s">
        <v>155</v>
      </c>
      <c r="AM3" s="150"/>
      <c r="AN3" s="150"/>
      <c r="AO3" s="150" t="s">
        <v>78</v>
      </c>
      <c r="AP3" s="150"/>
      <c r="AQ3" s="150"/>
      <c r="AR3" s="150" t="s">
        <v>176</v>
      </c>
      <c r="AS3" s="150"/>
      <c r="AT3" s="150"/>
      <c r="AU3" s="150" t="s">
        <v>153</v>
      </c>
      <c r="AV3" s="150"/>
      <c r="AW3" s="150"/>
      <c r="AX3" s="150" t="s">
        <v>178</v>
      </c>
      <c r="AY3" s="150"/>
      <c r="AZ3" s="150"/>
    </row>
    <row r="4" spans="1:52" x14ac:dyDescent="0.25">
      <c r="A4" s="40" t="s">
        <v>218</v>
      </c>
      <c r="B4" s="38" t="s">
        <v>171</v>
      </c>
      <c r="C4" s="38" t="s">
        <v>172</v>
      </c>
      <c r="D4" s="38" t="s">
        <v>173</v>
      </c>
      <c r="E4" s="38" t="s">
        <v>171</v>
      </c>
      <c r="F4" s="38" t="s">
        <v>172</v>
      </c>
      <c r="G4" s="38" t="s">
        <v>173</v>
      </c>
      <c r="H4" s="38" t="s">
        <v>171</v>
      </c>
      <c r="I4" s="38" t="s">
        <v>172</v>
      </c>
      <c r="J4" s="38" t="s">
        <v>173</v>
      </c>
      <c r="K4" s="38" t="s">
        <v>171</v>
      </c>
      <c r="L4" s="38" t="s">
        <v>172</v>
      </c>
      <c r="M4" s="38" t="s">
        <v>173</v>
      </c>
      <c r="N4" s="38" t="s">
        <v>171</v>
      </c>
      <c r="O4" s="38" t="s">
        <v>172</v>
      </c>
      <c r="P4" s="38" t="s">
        <v>173</v>
      </c>
      <c r="Q4" s="38" t="s">
        <v>171</v>
      </c>
      <c r="R4" s="38" t="s">
        <v>172</v>
      </c>
      <c r="S4" s="38" t="s">
        <v>173</v>
      </c>
      <c r="T4" s="38" t="s">
        <v>171</v>
      </c>
      <c r="U4" s="38" t="s">
        <v>172</v>
      </c>
      <c r="V4" s="38" t="s">
        <v>173</v>
      </c>
      <c r="W4" s="38" t="s">
        <v>171</v>
      </c>
      <c r="X4" s="38" t="s">
        <v>172</v>
      </c>
      <c r="Y4" s="38" t="s">
        <v>173</v>
      </c>
      <c r="Z4" s="38" t="s">
        <v>171</v>
      </c>
      <c r="AA4" s="38" t="s">
        <v>172</v>
      </c>
      <c r="AB4" s="38" t="s">
        <v>173</v>
      </c>
      <c r="AC4" s="38" t="s">
        <v>171</v>
      </c>
      <c r="AD4" s="38" t="s">
        <v>172</v>
      </c>
      <c r="AE4" s="38" t="s">
        <v>173</v>
      </c>
      <c r="AF4" s="38" t="s">
        <v>171</v>
      </c>
      <c r="AG4" s="38" t="s">
        <v>172</v>
      </c>
      <c r="AH4" s="38" t="s">
        <v>173</v>
      </c>
      <c r="AI4" s="38" t="s">
        <v>171</v>
      </c>
      <c r="AJ4" s="38" t="s">
        <v>172</v>
      </c>
      <c r="AK4" s="38" t="s">
        <v>173</v>
      </c>
      <c r="AL4" s="38" t="s">
        <v>171</v>
      </c>
      <c r="AM4" s="38" t="s">
        <v>172</v>
      </c>
      <c r="AN4" s="38" t="s">
        <v>173</v>
      </c>
      <c r="AO4" s="38" t="s">
        <v>171</v>
      </c>
      <c r="AP4" s="38" t="s">
        <v>172</v>
      </c>
      <c r="AQ4" s="38" t="s">
        <v>173</v>
      </c>
      <c r="AR4" s="38" t="s">
        <v>171</v>
      </c>
      <c r="AS4" s="38" t="s">
        <v>172</v>
      </c>
      <c r="AT4" s="38" t="s">
        <v>173</v>
      </c>
      <c r="AU4" s="38" t="s">
        <v>171</v>
      </c>
      <c r="AV4" s="38" t="s">
        <v>172</v>
      </c>
      <c r="AW4" s="38" t="s">
        <v>173</v>
      </c>
      <c r="AX4" s="38" t="s">
        <v>171</v>
      </c>
      <c r="AY4" s="38" t="s">
        <v>172</v>
      </c>
      <c r="AZ4" s="38" t="s">
        <v>173</v>
      </c>
    </row>
    <row r="5" spans="1:52" x14ac:dyDescent="0.25">
      <c r="A5" s="40" t="s">
        <v>202</v>
      </c>
      <c r="B5" s="38">
        <f>B28/B$45*100</f>
        <v>8.1584788229640992</v>
      </c>
      <c r="C5" s="38">
        <f t="shared" ref="C5:D5" si="0">C28/C$45*100</f>
        <v>8.3864362449597643</v>
      </c>
      <c r="D5" s="38">
        <f t="shared" si="0"/>
        <v>8.272305740364704</v>
      </c>
      <c r="E5" s="45">
        <f>E28/E$45*100</f>
        <v>12.823824814698566</v>
      </c>
      <c r="F5" s="45">
        <f t="shared" ref="F5:G5" si="1">F28/F$45*100</f>
        <v>13.061160644454873</v>
      </c>
      <c r="G5" s="45">
        <f t="shared" si="1"/>
        <v>12.942686520395066</v>
      </c>
      <c r="H5" s="45">
        <f>H28/H$45*100</f>
        <v>12.277340724738108</v>
      </c>
      <c r="I5" s="45">
        <f t="shared" ref="I5:K5" si="2">I28/I$45*100</f>
        <v>12.40395476286762</v>
      </c>
      <c r="J5" s="45">
        <f t="shared" si="2"/>
        <v>12.339825201293786</v>
      </c>
      <c r="K5" s="45">
        <f t="shared" si="2"/>
        <v>14.292474798311375</v>
      </c>
      <c r="L5" s="45">
        <f t="shared" ref="L5:AZ5" si="3">L28/L$45*100</f>
        <v>14.219290739324361</v>
      </c>
      <c r="M5" s="45">
        <f t="shared" si="3"/>
        <v>14.256030832004043</v>
      </c>
      <c r="N5" s="45">
        <f t="shared" si="3"/>
        <v>13.118832180640222</v>
      </c>
      <c r="O5" s="45">
        <f t="shared" si="3"/>
        <v>13.479702084575804</v>
      </c>
      <c r="P5" s="45">
        <f t="shared" si="3"/>
        <v>13.297949236901344</v>
      </c>
      <c r="Q5" s="45">
        <f t="shared" si="3"/>
        <v>13.684381282904601</v>
      </c>
      <c r="R5" s="45">
        <f t="shared" si="3"/>
        <v>13.68695054270419</v>
      </c>
      <c r="S5" s="45">
        <f t="shared" si="3"/>
        <v>13.685666484046981</v>
      </c>
      <c r="T5" s="45">
        <f t="shared" si="3"/>
        <v>14.400654575207964</v>
      </c>
      <c r="U5" s="45">
        <f t="shared" si="3"/>
        <v>14.202286545536715</v>
      </c>
      <c r="V5" s="45">
        <f t="shared" si="3"/>
        <v>14.300664203489738</v>
      </c>
      <c r="W5" s="45">
        <f t="shared" si="3"/>
        <v>10.854068113080361</v>
      </c>
      <c r="X5" s="45">
        <f t="shared" si="3"/>
        <v>10.940971491381932</v>
      </c>
      <c r="Y5" s="45">
        <f t="shared" si="3"/>
        <v>10.897956411717635</v>
      </c>
      <c r="Z5" s="45">
        <f t="shared" si="3"/>
        <v>13.676893912799271</v>
      </c>
      <c r="AA5" s="45">
        <f t="shared" si="3"/>
        <v>13.751599626465605</v>
      </c>
      <c r="AB5" s="45">
        <f t="shared" si="3"/>
        <v>13.714524643286468</v>
      </c>
      <c r="AC5" s="45">
        <f t="shared" si="3"/>
        <v>11.716893116651779</v>
      </c>
      <c r="AD5" s="45">
        <f t="shared" si="3"/>
        <v>11.592647458959398</v>
      </c>
      <c r="AE5" s="45">
        <f t="shared" si="3"/>
        <v>11.653650341758679</v>
      </c>
      <c r="AF5" s="45">
        <f t="shared" si="3"/>
        <v>13.265883748304027</v>
      </c>
      <c r="AG5" s="45">
        <f t="shared" si="3"/>
        <v>13.241176057820503</v>
      </c>
      <c r="AH5" s="45">
        <f t="shared" si="3"/>
        <v>13.25338103248543</v>
      </c>
      <c r="AI5" s="45">
        <f t="shared" si="3"/>
        <v>13.177942674232504</v>
      </c>
      <c r="AJ5" s="45">
        <f t="shared" si="3"/>
        <v>13.723311086280313</v>
      </c>
      <c r="AK5" s="45">
        <f t="shared" si="3"/>
        <v>13.445567444204038</v>
      </c>
      <c r="AL5" s="45">
        <f t="shared" si="3"/>
        <v>12.108537082946592</v>
      </c>
      <c r="AM5" s="45">
        <f t="shared" si="3"/>
        <v>12.234729019840168</v>
      </c>
      <c r="AN5" s="45">
        <f t="shared" si="3"/>
        <v>12.170693375243067</v>
      </c>
      <c r="AO5" s="45">
        <f t="shared" si="3"/>
        <v>14.182396017110953</v>
      </c>
      <c r="AP5" s="45">
        <f t="shared" si="3"/>
        <v>14.598379287113003</v>
      </c>
      <c r="AQ5" s="45">
        <f t="shared" si="3"/>
        <v>14.38609798135832</v>
      </c>
      <c r="AR5" s="45">
        <f t="shared" si="3"/>
        <v>17.02562672800353</v>
      </c>
      <c r="AS5" s="45">
        <f t="shared" si="3"/>
        <v>17.528721933546265</v>
      </c>
      <c r="AT5" s="45">
        <f t="shared" si="3"/>
        <v>17.273957291605388</v>
      </c>
      <c r="AU5" s="45">
        <f t="shared" si="3"/>
        <v>12.517453771972178</v>
      </c>
      <c r="AV5" s="45">
        <f t="shared" si="3"/>
        <v>12.824169176256289</v>
      </c>
      <c r="AW5" s="45">
        <f t="shared" si="3"/>
        <v>12.669377809243128</v>
      </c>
      <c r="AX5" s="45">
        <f t="shared" si="3"/>
        <v>14.37615542920925</v>
      </c>
      <c r="AY5" s="45">
        <f t="shared" si="3"/>
        <v>15.693110875835128</v>
      </c>
      <c r="AZ5" s="45">
        <f t="shared" si="3"/>
        <v>15.019621833749556</v>
      </c>
    </row>
    <row r="6" spans="1:52" x14ac:dyDescent="0.25">
      <c r="A6" s="40" t="s">
        <v>203</v>
      </c>
      <c r="B6" s="38">
        <f t="shared" ref="B6:G22" si="4">B29/B$45*100</f>
        <v>8.796306889687207</v>
      </c>
      <c r="C6" s="38">
        <f t="shared" si="4"/>
        <v>9.2602683154857832</v>
      </c>
      <c r="D6" s="38">
        <f t="shared" si="4"/>
        <v>9.0279786572879406</v>
      </c>
      <c r="E6" s="45">
        <f t="shared" si="4"/>
        <v>14.42816098891813</v>
      </c>
      <c r="F6" s="45">
        <f t="shared" si="4"/>
        <v>15.027253366061439</v>
      </c>
      <c r="G6" s="45">
        <f t="shared" si="4"/>
        <v>14.728196351847275</v>
      </c>
      <c r="H6" s="45">
        <f t="shared" ref="H6:J6" si="5">H29/H$45*100</f>
        <v>13.358877158657048</v>
      </c>
      <c r="I6" s="45">
        <f t="shared" si="5"/>
        <v>14.091283066754054</v>
      </c>
      <c r="J6" s="45">
        <f t="shared" si="5"/>
        <v>13.72032207005712</v>
      </c>
      <c r="K6" s="45">
        <f t="shared" ref="K6:AZ6" si="6">K29/K$45*100</f>
        <v>15.200636990520259</v>
      </c>
      <c r="L6" s="45">
        <f t="shared" si="6"/>
        <v>15.515739892315963</v>
      </c>
      <c r="M6" s="45">
        <f t="shared" si="6"/>
        <v>15.357550937291414</v>
      </c>
      <c r="N6" s="45">
        <f t="shared" si="6"/>
        <v>13.367595199693829</v>
      </c>
      <c r="O6" s="45">
        <f t="shared" si="6"/>
        <v>13.813955423641836</v>
      </c>
      <c r="P6" s="45">
        <f t="shared" si="6"/>
        <v>13.589145205592615</v>
      </c>
      <c r="Q6" s="45">
        <f t="shared" si="6"/>
        <v>13.665701546977077</v>
      </c>
      <c r="R6" s="45">
        <f t="shared" si="6"/>
        <v>13.90452335346987</v>
      </c>
      <c r="S6" s="45">
        <f t="shared" si="6"/>
        <v>13.785165549247125</v>
      </c>
      <c r="T6" s="45">
        <f t="shared" si="6"/>
        <v>15.836126522497434</v>
      </c>
      <c r="U6" s="45">
        <f t="shared" si="6"/>
        <v>16.053131465775962</v>
      </c>
      <c r="V6" s="45">
        <f t="shared" si="6"/>
        <v>15.94551110921271</v>
      </c>
      <c r="W6" s="45">
        <f t="shared" si="6"/>
        <v>11.682663914623017</v>
      </c>
      <c r="X6" s="45">
        <f t="shared" si="6"/>
        <v>11.817395168268668</v>
      </c>
      <c r="Y6" s="45">
        <f t="shared" si="6"/>
        <v>11.750706441983175</v>
      </c>
      <c r="Z6" s="45">
        <f t="shared" si="6"/>
        <v>14.765147791897773</v>
      </c>
      <c r="AA6" s="45">
        <f t="shared" si="6"/>
        <v>14.94224051464739</v>
      </c>
      <c r="AB6" s="45">
        <f t="shared" si="6"/>
        <v>14.854352863290302</v>
      </c>
      <c r="AC6" s="45">
        <f t="shared" si="6"/>
        <v>12.31919261569322</v>
      </c>
      <c r="AD6" s="45">
        <f t="shared" si="6"/>
        <v>12.198808839979442</v>
      </c>
      <c r="AE6" s="45">
        <f t="shared" si="6"/>
        <v>12.257915592659563</v>
      </c>
      <c r="AF6" s="45">
        <f t="shared" si="6"/>
        <v>14.08983494020289</v>
      </c>
      <c r="AG6" s="45">
        <f t="shared" si="6"/>
        <v>14.316539190232264</v>
      </c>
      <c r="AH6" s="45">
        <f t="shared" si="6"/>
        <v>14.204553020181891</v>
      </c>
      <c r="AI6" s="45">
        <f t="shared" si="6"/>
        <v>14.038702167903391</v>
      </c>
      <c r="AJ6" s="45">
        <f t="shared" si="6"/>
        <v>14.495213360311659</v>
      </c>
      <c r="AK6" s="45">
        <f t="shared" si="6"/>
        <v>14.262722665164942</v>
      </c>
      <c r="AL6" s="45">
        <f t="shared" si="6"/>
        <v>13.417052214144084</v>
      </c>
      <c r="AM6" s="45">
        <f t="shared" si="6"/>
        <v>14.043967443541192</v>
      </c>
      <c r="AN6" s="45">
        <f t="shared" si="6"/>
        <v>13.725841564737706</v>
      </c>
      <c r="AO6" s="45">
        <f t="shared" si="6"/>
        <v>14.723155376175171</v>
      </c>
      <c r="AP6" s="45">
        <f t="shared" si="6"/>
        <v>15.565517979586826</v>
      </c>
      <c r="AQ6" s="45">
        <f t="shared" si="6"/>
        <v>15.135650130886418</v>
      </c>
      <c r="AR6" s="45">
        <f t="shared" si="6"/>
        <v>14.783578448456122</v>
      </c>
      <c r="AS6" s="45">
        <f t="shared" si="6"/>
        <v>15.481241359584308</v>
      </c>
      <c r="AT6" s="45">
        <f t="shared" si="6"/>
        <v>15.127948702864874</v>
      </c>
      <c r="AU6" s="45">
        <f t="shared" si="6"/>
        <v>12.897195651890229</v>
      </c>
      <c r="AV6" s="45">
        <f t="shared" si="6"/>
        <v>13.54646563357997</v>
      </c>
      <c r="AW6" s="45">
        <f t="shared" si="6"/>
        <v>13.218795791692051</v>
      </c>
      <c r="AX6" s="45">
        <f t="shared" si="6"/>
        <v>14.419756531445117</v>
      </c>
      <c r="AY6" s="45">
        <f t="shared" si="6"/>
        <v>15.443028732065278</v>
      </c>
      <c r="AZ6" s="45">
        <f t="shared" si="6"/>
        <v>14.919728861933642</v>
      </c>
    </row>
    <row r="7" spans="1:52" x14ac:dyDescent="0.25">
      <c r="A7" s="40" t="s">
        <v>204</v>
      </c>
      <c r="B7" s="38">
        <f t="shared" si="4"/>
        <v>10.376575978765759</v>
      </c>
      <c r="C7" s="38">
        <f t="shared" si="4"/>
        <v>10.687594280371902</v>
      </c>
      <c r="D7" s="38">
        <f t="shared" si="4"/>
        <v>10.531878026916104</v>
      </c>
      <c r="E7" s="45">
        <f t="shared" si="4"/>
        <v>13.68695526207779</v>
      </c>
      <c r="F7" s="45">
        <f t="shared" si="4"/>
        <v>14.407585219410654</v>
      </c>
      <c r="G7" s="45">
        <f t="shared" si="4"/>
        <v>14.04785865366653</v>
      </c>
      <c r="H7" s="45">
        <f t="shared" ref="H7:J7" si="7">H30/H$45*100</f>
        <v>12.640117392899361</v>
      </c>
      <c r="I7" s="45">
        <f t="shared" si="7"/>
        <v>13.714771792333114</v>
      </c>
      <c r="J7" s="45">
        <f t="shared" si="7"/>
        <v>13.170463147753081</v>
      </c>
      <c r="K7" s="45">
        <f t="shared" ref="K7:AZ7" si="8">K30/K$45*100</f>
        <v>13.777173504799963</v>
      </c>
      <c r="L7" s="45">
        <f t="shared" si="8"/>
        <v>14.407851393001295</v>
      </c>
      <c r="M7" s="45">
        <f t="shared" si="8"/>
        <v>14.091236485543726</v>
      </c>
      <c r="N7" s="45">
        <f t="shared" si="8"/>
        <v>12.600803695907711</v>
      </c>
      <c r="O7" s="45">
        <f t="shared" si="8"/>
        <v>13.156544292034786</v>
      </c>
      <c r="P7" s="45">
        <f t="shared" si="8"/>
        <v>12.876644431135251</v>
      </c>
      <c r="Q7" s="45">
        <f t="shared" si="8"/>
        <v>13.817105722389631</v>
      </c>
      <c r="R7" s="45">
        <f t="shared" si="8"/>
        <v>14.743873090712636</v>
      </c>
      <c r="S7" s="45">
        <f t="shared" si="8"/>
        <v>14.280695461614243</v>
      </c>
      <c r="T7" s="45">
        <f t="shared" si="8"/>
        <v>15.023649400331593</v>
      </c>
      <c r="U7" s="45">
        <f t="shared" si="8"/>
        <v>15.685928353023423</v>
      </c>
      <c r="V7" s="45">
        <f t="shared" si="8"/>
        <v>15.357481010044921</v>
      </c>
      <c r="W7" s="45">
        <f t="shared" si="8"/>
        <v>13.707324930055536</v>
      </c>
      <c r="X7" s="45">
        <f t="shared" si="8"/>
        <v>14.091770153651865</v>
      </c>
      <c r="Y7" s="45">
        <f t="shared" si="8"/>
        <v>13.901479025242935</v>
      </c>
      <c r="Z7" s="45">
        <f t="shared" si="8"/>
        <v>15.670855859018465</v>
      </c>
      <c r="AA7" s="45">
        <f t="shared" si="8"/>
        <v>16.36028775983122</v>
      </c>
      <c r="AB7" s="45">
        <f t="shared" si="8"/>
        <v>16.018136204463492</v>
      </c>
      <c r="AC7" s="45">
        <f t="shared" si="8"/>
        <v>13.433420570121138</v>
      </c>
      <c r="AD7" s="45">
        <f t="shared" si="8"/>
        <v>13.527526680170512</v>
      </c>
      <c r="AE7" s="45">
        <f t="shared" si="8"/>
        <v>13.481321894356174</v>
      </c>
      <c r="AF7" s="45">
        <f t="shared" si="8"/>
        <v>14.15003639042887</v>
      </c>
      <c r="AG7" s="45">
        <f t="shared" si="8"/>
        <v>14.720896779173392</v>
      </c>
      <c r="AH7" s="45">
        <f t="shared" si="8"/>
        <v>14.438906174406682</v>
      </c>
      <c r="AI7" s="45">
        <f t="shared" si="8"/>
        <v>13.634220864251418</v>
      </c>
      <c r="AJ7" s="45">
        <f t="shared" si="8"/>
        <v>14.515145109171623</v>
      </c>
      <c r="AK7" s="45">
        <f t="shared" si="8"/>
        <v>14.066510566406828</v>
      </c>
      <c r="AL7" s="45">
        <f t="shared" si="8"/>
        <v>13.465012013810512</v>
      </c>
      <c r="AM7" s="45">
        <f t="shared" si="8"/>
        <v>14.342147634838657</v>
      </c>
      <c r="AN7" s="45">
        <f t="shared" si="8"/>
        <v>13.897048318081323</v>
      </c>
      <c r="AO7" s="45">
        <f t="shared" si="8"/>
        <v>13.782415351523793</v>
      </c>
      <c r="AP7" s="45">
        <f t="shared" si="8"/>
        <v>15.009539160931626</v>
      </c>
      <c r="AQ7" s="45">
        <f t="shared" si="8"/>
        <v>14.383323004251883</v>
      </c>
      <c r="AR7" s="45">
        <f t="shared" si="8"/>
        <v>12.704165795404382</v>
      </c>
      <c r="AS7" s="45">
        <f t="shared" si="8"/>
        <v>13.245459312580445</v>
      </c>
      <c r="AT7" s="45">
        <f t="shared" si="8"/>
        <v>12.971351255956233</v>
      </c>
      <c r="AU7" s="45">
        <f t="shared" si="8"/>
        <v>13.53238245618614</v>
      </c>
      <c r="AV7" s="45">
        <f t="shared" si="8"/>
        <v>14.345213165539844</v>
      </c>
      <c r="AW7" s="45">
        <f t="shared" si="8"/>
        <v>13.934998435879283</v>
      </c>
      <c r="AX7" s="45">
        <f t="shared" si="8"/>
        <v>12.73152185287244</v>
      </c>
      <c r="AY7" s="45">
        <f t="shared" si="8"/>
        <v>13.900551275966558</v>
      </c>
      <c r="AZ7" s="45">
        <f t="shared" si="8"/>
        <v>13.302711380663576</v>
      </c>
    </row>
    <row r="8" spans="1:52" x14ac:dyDescent="0.25">
      <c r="A8" s="40" t="s">
        <v>205</v>
      </c>
      <c r="B8" s="38">
        <f t="shared" si="4"/>
        <v>13.782520650756242</v>
      </c>
      <c r="C8" s="38">
        <f t="shared" si="4"/>
        <v>12.455906898311987</v>
      </c>
      <c r="D8" s="38">
        <f t="shared" si="4"/>
        <v>13.120097147717802</v>
      </c>
      <c r="E8" s="45">
        <f t="shared" si="4"/>
        <v>10.673845336681232</v>
      </c>
      <c r="F8" s="45">
        <f t="shared" si="4"/>
        <v>10.874875163941331</v>
      </c>
      <c r="G8" s="45">
        <f t="shared" si="4"/>
        <v>10.774524396343411</v>
      </c>
      <c r="H8" s="45">
        <f t="shared" ref="H8:J8" si="9">H31/H$45*100</f>
        <v>11.636027663419341</v>
      </c>
      <c r="I8" s="45">
        <f t="shared" si="9"/>
        <v>12.014893112632651</v>
      </c>
      <c r="J8" s="45">
        <f t="shared" si="9"/>
        <v>11.822999105360953</v>
      </c>
      <c r="K8" s="45">
        <f t="shared" ref="K8:AZ8" si="10">K31/K$45*100</f>
        <v>11.571744062016435</v>
      </c>
      <c r="L8" s="45">
        <f t="shared" si="10"/>
        <v>11.427229975843032</v>
      </c>
      <c r="M8" s="45">
        <f t="shared" si="10"/>
        <v>11.499779394295928</v>
      </c>
      <c r="N8" s="45">
        <f t="shared" si="10"/>
        <v>11.266777835488369</v>
      </c>
      <c r="O8" s="45">
        <f t="shared" si="10"/>
        <v>11.124672334641684</v>
      </c>
      <c r="P8" s="45">
        <f t="shared" si="10"/>
        <v>11.196244053888464</v>
      </c>
      <c r="Q8" s="45">
        <f t="shared" si="10"/>
        <v>11.761843198364048</v>
      </c>
      <c r="R8" s="45">
        <f t="shared" si="10"/>
        <v>11.757281076567949</v>
      </c>
      <c r="S8" s="45">
        <f t="shared" si="10"/>
        <v>11.759561123135622</v>
      </c>
      <c r="T8" s="45">
        <f t="shared" si="10"/>
        <v>10.10859345281245</v>
      </c>
      <c r="U8" s="45">
        <f t="shared" si="10"/>
        <v>10.765406642139382</v>
      </c>
      <c r="V8" s="45">
        <f t="shared" si="10"/>
        <v>10.439669962767585</v>
      </c>
      <c r="W8" s="45">
        <f t="shared" si="10"/>
        <v>12.055502198254519</v>
      </c>
      <c r="X8" s="45">
        <f t="shared" si="10"/>
        <v>11.962393881989756</v>
      </c>
      <c r="Y8" s="45">
        <f t="shared" si="10"/>
        <v>12.008480256533666</v>
      </c>
      <c r="Z8" s="45">
        <f t="shared" si="10"/>
        <v>12.151583233869269</v>
      </c>
      <c r="AA8" s="45">
        <f t="shared" si="10"/>
        <v>12.382838169681458</v>
      </c>
      <c r="AB8" s="45">
        <f t="shared" si="10"/>
        <v>12.268070872314848</v>
      </c>
      <c r="AC8" s="45">
        <f t="shared" si="10"/>
        <v>11.963454576797105</v>
      </c>
      <c r="AD8" s="45">
        <f t="shared" si="10"/>
        <v>13.252411040904555</v>
      </c>
      <c r="AE8" s="45">
        <f t="shared" si="10"/>
        <v>12.619551417689379</v>
      </c>
      <c r="AF8" s="45">
        <f t="shared" si="10"/>
        <v>11.11121094767865</v>
      </c>
      <c r="AG8" s="45">
        <f t="shared" si="10"/>
        <v>11.323766753210302</v>
      </c>
      <c r="AH8" s="45">
        <f t="shared" si="10"/>
        <v>11.218769557170186</v>
      </c>
      <c r="AI8" s="45">
        <f t="shared" si="10"/>
        <v>10.638731267277754</v>
      </c>
      <c r="AJ8" s="45">
        <f t="shared" si="10"/>
        <v>10.879714915592062</v>
      </c>
      <c r="AK8" s="45">
        <f t="shared" si="10"/>
        <v>10.756987462580396</v>
      </c>
      <c r="AL8" s="45">
        <f t="shared" si="10"/>
        <v>11.069885302110947</v>
      </c>
      <c r="AM8" s="45">
        <f t="shared" si="10"/>
        <v>11.542498666424123</v>
      </c>
      <c r="AN8" s="45">
        <f t="shared" si="10"/>
        <v>11.302672714196117</v>
      </c>
      <c r="AO8" s="45">
        <f t="shared" si="10"/>
        <v>10.300408439471203</v>
      </c>
      <c r="AP8" s="45">
        <f t="shared" si="10"/>
        <v>10.755010420667551</v>
      </c>
      <c r="AQ8" s="45">
        <f t="shared" si="10"/>
        <v>10.523021518405805</v>
      </c>
      <c r="AR8" s="45">
        <f t="shared" si="10"/>
        <v>10.42959039055784</v>
      </c>
      <c r="AS8" s="45">
        <f t="shared" si="10"/>
        <v>10.296991943557229</v>
      </c>
      <c r="AT8" s="45">
        <f t="shared" si="10"/>
        <v>10.364139067003942</v>
      </c>
      <c r="AU8" s="45">
        <f t="shared" si="10"/>
        <v>10.635382547532982</v>
      </c>
      <c r="AV8" s="45">
        <f t="shared" si="10"/>
        <v>11.333705616827213</v>
      </c>
      <c r="AW8" s="45">
        <f t="shared" si="10"/>
        <v>10.981279944679519</v>
      </c>
      <c r="AX8" s="45">
        <f t="shared" si="10"/>
        <v>10.724127105933238</v>
      </c>
      <c r="AY8" s="45">
        <f t="shared" si="10"/>
        <v>10.132890365448505</v>
      </c>
      <c r="AZ8" s="45">
        <f t="shared" si="10"/>
        <v>10.435247948626472</v>
      </c>
    </row>
    <row r="9" spans="1:52" x14ac:dyDescent="0.25">
      <c r="A9" s="40" t="s">
        <v>206</v>
      </c>
      <c r="B9" s="38">
        <f t="shared" si="4"/>
        <v>13.83171635814475</v>
      </c>
      <c r="C9" s="38">
        <f t="shared" si="4"/>
        <v>13.644628241380694</v>
      </c>
      <c r="D9" s="38">
        <f t="shared" si="4"/>
        <v>13.738296879072283</v>
      </c>
      <c r="E9" s="45">
        <f t="shared" si="4"/>
        <v>7.5351891643931523</v>
      </c>
      <c r="F9" s="45">
        <f t="shared" si="4"/>
        <v>7.7043400835047944</v>
      </c>
      <c r="G9" s="45">
        <f t="shared" si="4"/>
        <v>7.6199027400314563</v>
      </c>
      <c r="H9" s="45">
        <f t="shared" ref="H9:J9" si="11">H32/H$45*100</f>
        <v>9.051753420562779</v>
      </c>
      <c r="I9" s="45">
        <f t="shared" si="11"/>
        <v>8.7796851250156873</v>
      </c>
      <c r="J9" s="45">
        <f t="shared" si="11"/>
        <v>8.9174867524602579</v>
      </c>
      <c r="K9" s="45">
        <f t="shared" ref="K9:AZ9" si="12">K32/K$45*100</f>
        <v>8.2545858810450241</v>
      </c>
      <c r="L9" s="45">
        <f t="shared" si="12"/>
        <v>8.102049934495998</v>
      </c>
      <c r="M9" s="45">
        <f t="shared" si="12"/>
        <v>8.1786265126574893</v>
      </c>
      <c r="N9" s="45">
        <f t="shared" si="12"/>
        <v>8.7873486236024156</v>
      </c>
      <c r="O9" s="45">
        <f t="shared" si="12"/>
        <v>8.2093174851943793</v>
      </c>
      <c r="P9" s="45">
        <f t="shared" si="12"/>
        <v>8.5004440222217639</v>
      </c>
      <c r="Q9" s="45">
        <f t="shared" si="12"/>
        <v>8.8438718176857769</v>
      </c>
      <c r="R9" s="45">
        <f t="shared" si="12"/>
        <v>8.7539904719807478</v>
      </c>
      <c r="S9" s="45">
        <f t="shared" si="12"/>
        <v>8.7989111608469948</v>
      </c>
      <c r="T9" s="45">
        <f t="shared" si="12"/>
        <v>7.2957861720987323</v>
      </c>
      <c r="U9" s="45">
        <f t="shared" si="12"/>
        <v>7.3158158617621512</v>
      </c>
      <c r="V9" s="45">
        <f t="shared" si="12"/>
        <v>7.3058824366942163</v>
      </c>
      <c r="W9" s="45">
        <f t="shared" si="12"/>
        <v>9.3901558762296204</v>
      </c>
      <c r="X9" s="45">
        <f t="shared" si="12"/>
        <v>8.9507472111134501</v>
      </c>
      <c r="Y9" s="45">
        <f t="shared" si="12"/>
        <v>9.1682439195792949</v>
      </c>
      <c r="Z9" s="45">
        <f t="shared" si="12"/>
        <v>7.9951555149898201</v>
      </c>
      <c r="AA9" s="45">
        <f t="shared" si="12"/>
        <v>7.7932072078303882</v>
      </c>
      <c r="AB9" s="45">
        <f t="shared" si="12"/>
        <v>7.8934301991323892</v>
      </c>
      <c r="AC9" s="45">
        <f t="shared" si="12"/>
        <v>9.6838058224026167</v>
      </c>
      <c r="AD9" s="45">
        <f t="shared" si="12"/>
        <v>9.4688151888018872</v>
      </c>
      <c r="AE9" s="45">
        <f t="shared" si="12"/>
        <v>9.5743725874915047</v>
      </c>
      <c r="AF9" s="45">
        <f t="shared" si="12"/>
        <v>8.76874556351253</v>
      </c>
      <c r="AG9" s="45">
        <f t="shared" si="12"/>
        <v>8.6292190021752848</v>
      </c>
      <c r="AH9" s="45">
        <f t="shared" si="12"/>
        <v>8.6981415972410243</v>
      </c>
      <c r="AI9" s="45">
        <f t="shared" si="12"/>
        <v>8.4586061399679906</v>
      </c>
      <c r="AJ9" s="45">
        <f t="shared" si="12"/>
        <v>7.8591489747229186</v>
      </c>
      <c r="AK9" s="45">
        <f t="shared" si="12"/>
        <v>8.1644387800468294</v>
      </c>
      <c r="AL9" s="45">
        <f t="shared" si="12"/>
        <v>9.0209758506899291</v>
      </c>
      <c r="AM9" s="45">
        <f t="shared" si="12"/>
        <v>8.9215611564376687</v>
      </c>
      <c r="AN9" s="45">
        <f t="shared" si="12"/>
        <v>8.9720087855459845</v>
      </c>
      <c r="AO9" s="45">
        <f t="shared" si="12"/>
        <v>7.7144307223819997</v>
      </c>
      <c r="AP9" s="45">
        <f t="shared" si="12"/>
        <v>7.0306449480225925</v>
      </c>
      <c r="AQ9" s="45">
        <f t="shared" si="12"/>
        <v>7.3795891183897737</v>
      </c>
      <c r="AR9" s="45">
        <f t="shared" si="12"/>
        <v>8.2595664598870844</v>
      </c>
      <c r="AS9" s="45">
        <f t="shared" si="12"/>
        <v>7.4748534108785822</v>
      </c>
      <c r="AT9" s="45">
        <f t="shared" si="12"/>
        <v>7.8722277781045946</v>
      </c>
      <c r="AU9" s="45">
        <f t="shared" si="12"/>
        <v>8.6456525427046493</v>
      </c>
      <c r="AV9" s="45">
        <f t="shared" si="12"/>
        <v>8.7446733544737167</v>
      </c>
      <c r="AW9" s="45">
        <f t="shared" si="12"/>
        <v>8.694700100433014</v>
      </c>
      <c r="AX9" s="45">
        <f t="shared" si="12"/>
        <v>8.1586382503749686</v>
      </c>
      <c r="AY9" s="45">
        <f t="shared" si="12"/>
        <v>7.4477017998612682</v>
      </c>
      <c r="AZ9" s="45">
        <f t="shared" si="12"/>
        <v>7.8112736353906529</v>
      </c>
    </row>
    <row r="10" spans="1:52" x14ac:dyDescent="0.25">
      <c r="A10" s="40" t="s">
        <v>207</v>
      </c>
      <c r="B10" s="38">
        <f t="shared" si="4"/>
        <v>9.9083586939111736</v>
      </c>
      <c r="C10" s="38">
        <f t="shared" si="4"/>
        <v>10.110010496309085</v>
      </c>
      <c r="D10" s="38">
        <f t="shared" si="4"/>
        <v>10.009050318049944</v>
      </c>
      <c r="E10" s="45">
        <f t="shared" si="4"/>
        <v>7.0957773002728226</v>
      </c>
      <c r="F10" s="45">
        <f t="shared" si="4"/>
        <v>7.1352079798818409</v>
      </c>
      <c r="G10" s="45">
        <f t="shared" si="4"/>
        <v>7.1155248362428969</v>
      </c>
      <c r="H10" s="45">
        <f t="shared" ref="H10:J10" si="13">H33/H$45*100</f>
        <v>7.2745553608065325</v>
      </c>
      <c r="I10" s="45">
        <f t="shared" si="13"/>
        <v>7.4772350127595493</v>
      </c>
      <c r="J10" s="45">
        <f t="shared" si="13"/>
        <v>7.3745784873718261</v>
      </c>
      <c r="K10" s="45">
        <f t="shared" ref="K10:AZ10" si="14">K33/K$45*100</f>
        <v>7.3764704114898674</v>
      </c>
      <c r="L10" s="45">
        <f t="shared" si="14"/>
        <v>7.0433840957797242</v>
      </c>
      <c r="M10" s="45">
        <f t="shared" si="14"/>
        <v>7.2106011411160003</v>
      </c>
      <c r="N10" s="45">
        <f t="shared" si="14"/>
        <v>7.7417238457122544</v>
      </c>
      <c r="O10" s="45">
        <f t="shared" si="14"/>
        <v>7.43401617175906</v>
      </c>
      <c r="P10" s="45">
        <f t="shared" si="14"/>
        <v>7.5889937561526333</v>
      </c>
      <c r="Q10" s="45">
        <f t="shared" si="14"/>
        <v>7.2497038278711496</v>
      </c>
      <c r="R10" s="45">
        <f t="shared" si="14"/>
        <v>6.9048671479789796</v>
      </c>
      <c r="S10" s="45">
        <f t="shared" si="14"/>
        <v>7.0772088178282679</v>
      </c>
      <c r="T10" s="45">
        <f t="shared" si="14"/>
        <v>6.7861936308109705</v>
      </c>
      <c r="U10" s="45">
        <f t="shared" si="14"/>
        <v>6.4013388790418819</v>
      </c>
      <c r="V10" s="45">
        <f t="shared" si="14"/>
        <v>6.592201838127985</v>
      </c>
      <c r="W10" s="45">
        <f t="shared" si="14"/>
        <v>7.6745032302708891</v>
      </c>
      <c r="X10" s="45">
        <f t="shared" si="14"/>
        <v>7.5294090133071396</v>
      </c>
      <c r="Y10" s="45">
        <f t="shared" si="14"/>
        <v>7.6012271568995091</v>
      </c>
      <c r="Z10" s="45">
        <f t="shared" si="14"/>
        <v>6.2925647686582886</v>
      </c>
      <c r="AA10" s="45">
        <f t="shared" si="14"/>
        <v>6.2048213606336251</v>
      </c>
      <c r="AB10" s="45">
        <f t="shared" si="14"/>
        <v>6.2483666962839068</v>
      </c>
      <c r="AC10" s="45">
        <f t="shared" si="14"/>
        <v>7.7886257855228722</v>
      </c>
      <c r="AD10" s="45">
        <f t="shared" si="14"/>
        <v>7.705757273432698</v>
      </c>
      <c r="AE10" s="45">
        <f t="shared" si="14"/>
        <v>7.7464445555854784</v>
      </c>
      <c r="AF10" s="45">
        <f t="shared" si="14"/>
        <v>7.4784577646392858</v>
      </c>
      <c r="AG10" s="45">
        <f t="shared" si="14"/>
        <v>6.7223352747175644</v>
      </c>
      <c r="AH10" s="45">
        <f t="shared" si="14"/>
        <v>7.0958406753631813</v>
      </c>
      <c r="AI10" s="45">
        <f t="shared" si="14"/>
        <v>7.5233522479266695</v>
      </c>
      <c r="AJ10" s="45">
        <f t="shared" si="14"/>
        <v>7.1144263582278864</v>
      </c>
      <c r="AK10" s="45">
        <f t="shared" si="14"/>
        <v>7.3226829485165537</v>
      </c>
      <c r="AL10" s="45">
        <f t="shared" si="14"/>
        <v>7.9610881386587007</v>
      </c>
      <c r="AM10" s="45">
        <f t="shared" si="14"/>
        <v>7.7335109795698633</v>
      </c>
      <c r="AN10" s="45">
        <f t="shared" si="14"/>
        <v>7.8489941905940412</v>
      </c>
      <c r="AO10" s="45">
        <f t="shared" si="14"/>
        <v>7.1440655436595213</v>
      </c>
      <c r="AP10" s="45">
        <f t="shared" si="14"/>
        <v>6.5596685535106003</v>
      </c>
      <c r="AQ10" s="45">
        <f t="shared" si="14"/>
        <v>6.8578934223792656</v>
      </c>
      <c r="AR10" s="45">
        <f t="shared" si="14"/>
        <v>7.5091192119142214</v>
      </c>
      <c r="AS10" s="45">
        <f t="shared" si="14"/>
        <v>6.8575106068551275</v>
      </c>
      <c r="AT10" s="45">
        <f t="shared" si="14"/>
        <v>7.1874816165656803</v>
      </c>
      <c r="AU10" s="45">
        <f t="shared" si="14"/>
        <v>7.3188396340906419</v>
      </c>
      <c r="AV10" s="45">
        <f t="shared" si="14"/>
        <v>7.2578661507881117</v>
      </c>
      <c r="AW10" s="45">
        <f t="shared" si="14"/>
        <v>7.2886378978217561</v>
      </c>
      <c r="AX10" s="45">
        <f t="shared" si="14"/>
        <v>7.6737939935121551</v>
      </c>
      <c r="AY10" s="45">
        <f t="shared" si="14"/>
        <v>7.2834142601584464</v>
      </c>
      <c r="AZ10" s="45">
        <f t="shared" si="14"/>
        <v>7.4830538708526575</v>
      </c>
    </row>
    <row r="11" spans="1:52" x14ac:dyDescent="0.25">
      <c r="A11" s="40" t="s">
        <v>208</v>
      </c>
      <c r="B11" s="38">
        <f t="shared" si="4"/>
        <v>8.1144315035581087</v>
      </c>
      <c r="C11" s="38">
        <f t="shared" si="4"/>
        <v>7.7512087962511549</v>
      </c>
      <c r="D11" s="38">
        <f t="shared" si="4"/>
        <v>7.9330620147268149</v>
      </c>
      <c r="E11" s="45">
        <f t="shared" si="4"/>
        <v>6.0769212197300755</v>
      </c>
      <c r="F11" s="45">
        <f t="shared" si="4"/>
        <v>6.2736887701692963</v>
      </c>
      <c r="G11" s="45">
        <f t="shared" si="4"/>
        <v>6.1754656607230025</v>
      </c>
      <c r="H11" s="45">
        <f t="shared" ref="H11:J11" si="15">H34/H$45*100</f>
        <v>6.3193793393931985</v>
      </c>
      <c r="I11" s="45">
        <f t="shared" si="15"/>
        <v>6.5080671026760184</v>
      </c>
      <c r="J11" s="45">
        <f t="shared" si="15"/>
        <v>6.4124974193104398</v>
      </c>
      <c r="K11" s="45">
        <f t="shared" ref="K11:AZ11" si="16">K34/K$45*100</f>
        <v>5.8613644216757059</v>
      </c>
      <c r="L11" s="45">
        <f t="shared" si="16"/>
        <v>6.0755908612451055</v>
      </c>
      <c r="M11" s="45">
        <f t="shared" si="16"/>
        <v>5.9680442267298695</v>
      </c>
      <c r="N11" s="45">
        <f t="shared" si="16"/>
        <v>6.1958393701648395</v>
      </c>
      <c r="O11" s="45">
        <f t="shared" si="16"/>
        <v>6.5325030166017113</v>
      </c>
      <c r="P11" s="45">
        <f t="shared" si="16"/>
        <v>6.3629416988496725</v>
      </c>
      <c r="Q11" s="45">
        <f t="shared" si="16"/>
        <v>5.8703528012230315</v>
      </c>
      <c r="R11" s="45">
        <f t="shared" si="16"/>
        <v>5.7428417071853053</v>
      </c>
      <c r="S11" s="45">
        <f t="shared" si="16"/>
        <v>5.8065689037168431</v>
      </c>
      <c r="T11" s="45">
        <f t="shared" si="16"/>
        <v>5.9715633007241955</v>
      </c>
      <c r="U11" s="45">
        <f t="shared" si="16"/>
        <v>5.9345672299468264</v>
      </c>
      <c r="V11" s="45">
        <f t="shared" si="16"/>
        <v>5.9529148780157897</v>
      </c>
      <c r="W11" s="45">
        <f t="shared" si="16"/>
        <v>6.5947635608740525</v>
      </c>
      <c r="X11" s="45">
        <f t="shared" si="16"/>
        <v>6.3659112701419582</v>
      </c>
      <c r="Y11" s="45">
        <f t="shared" si="16"/>
        <v>6.47918764339222</v>
      </c>
      <c r="Z11" s="45">
        <f t="shared" si="16"/>
        <v>5.3965105665941167</v>
      </c>
      <c r="AA11" s="45">
        <f t="shared" si="16"/>
        <v>5.496662400996092</v>
      </c>
      <c r="AB11" s="45">
        <f t="shared" si="16"/>
        <v>5.4469590062544642</v>
      </c>
      <c r="AC11" s="45">
        <f t="shared" si="16"/>
        <v>6.4947004957347998</v>
      </c>
      <c r="AD11" s="45">
        <f t="shared" si="16"/>
        <v>6.1795205127429931</v>
      </c>
      <c r="AE11" s="45">
        <f t="shared" si="16"/>
        <v>6.3342694828094732</v>
      </c>
      <c r="AF11" s="45">
        <f t="shared" si="16"/>
        <v>6.3579919671497755</v>
      </c>
      <c r="AG11" s="45">
        <f t="shared" si="16"/>
        <v>6.1022033541505856</v>
      </c>
      <c r="AH11" s="45">
        <f t="shared" si="16"/>
        <v>6.2285564644630957</v>
      </c>
      <c r="AI11" s="45">
        <f t="shared" si="16"/>
        <v>6.6433871671759057</v>
      </c>
      <c r="AJ11" s="45">
        <f t="shared" si="16"/>
        <v>6.3316522211820132</v>
      </c>
      <c r="AK11" s="45">
        <f t="shared" si="16"/>
        <v>6.4904116897359145</v>
      </c>
      <c r="AL11" s="45">
        <f t="shared" si="16"/>
        <v>6.6537660373036571</v>
      </c>
      <c r="AM11" s="45">
        <f t="shared" si="16"/>
        <v>6.3448713252917273</v>
      </c>
      <c r="AN11" s="45">
        <f t="shared" si="16"/>
        <v>6.5016188361331011</v>
      </c>
      <c r="AO11" s="45">
        <f t="shared" si="16"/>
        <v>6.2625371583246725</v>
      </c>
      <c r="AP11" s="45">
        <f t="shared" si="16"/>
        <v>6.0282459907189949</v>
      </c>
      <c r="AQ11" s="45">
        <f t="shared" si="16"/>
        <v>6.1478076139205182</v>
      </c>
      <c r="AR11" s="45">
        <f t="shared" si="16"/>
        <v>6.122069654515462</v>
      </c>
      <c r="AS11" s="45">
        <f t="shared" si="16"/>
        <v>6.1329074700862849</v>
      </c>
      <c r="AT11" s="45">
        <f t="shared" si="16"/>
        <v>6.1274192599564685</v>
      </c>
      <c r="AU11" s="45">
        <f t="shared" si="16"/>
        <v>6.2334433845310642</v>
      </c>
      <c r="AV11" s="45">
        <f t="shared" si="16"/>
        <v>5.7211995506006401</v>
      </c>
      <c r="AW11" s="45">
        <f t="shared" si="16"/>
        <v>5.97971582396233</v>
      </c>
      <c r="AX11" s="45">
        <f t="shared" si="16"/>
        <v>6.2332135756391915</v>
      </c>
      <c r="AY11" s="45">
        <f t="shared" si="16"/>
        <v>6.0530831294950893</v>
      </c>
      <c r="AZ11" s="45">
        <f t="shared" si="16"/>
        <v>6.1452015697466997</v>
      </c>
    </row>
    <row r="12" spans="1:52" x14ac:dyDescent="0.25">
      <c r="A12" s="40" t="s">
        <v>209</v>
      </c>
      <c r="B12" s="38">
        <f t="shared" si="4"/>
        <v>6.7340914811340173</v>
      </c>
      <c r="C12" s="38">
        <f t="shared" si="4"/>
        <v>6.7293959746941443</v>
      </c>
      <c r="D12" s="38">
        <f t="shared" si="4"/>
        <v>6.7317468545848733</v>
      </c>
      <c r="E12" s="45">
        <f t="shared" si="4"/>
        <v>5.8282430768487892</v>
      </c>
      <c r="F12" s="45">
        <f t="shared" si="4"/>
        <v>6.1437389452405879</v>
      </c>
      <c r="G12" s="45">
        <f t="shared" si="4"/>
        <v>5.9862486215478432</v>
      </c>
      <c r="H12" s="45">
        <f t="shared" ref="H12:J12" si="17">H35/H$45*100</f>
        <v>5.8044266905800352</v>
      </c>
      <c r="I12" s="45">
        <f t="shared" si="17"/>
        <v>6.1106385352316934</v>
      </c>
      <c r="J12" s="45">
        <f t="shared" si="17"/>
        <v>5.9555433211754183</v>
      </c>
      <c r="K12" s="45">
        <f t="shared" ref="K12:AZ12" si="18">K35/K$45*100</f>
        <v>5.2063458678244672</v>
      </c>
      <c r="L12" s="45">
        <f t="shared" si="18"/>
        <v>5.363755461822147</v>
      </c>
      <c r="M12" s="45">
        <f t="shared" si="18"/>
        <v>5.2847321997594081</v>
      </c>
      <c r="N12" s="45">
        <f t="shared" si="18"/>
        <v>5.4208468877286027</v>
      </c>
      <c r="O12" s="45">
        <f t="shared" si="18"/>
        <v>5.8140663791070857</v>
      </c>
      <c r="P12" s="45">
        <f t="shared" si="18"/>
        <v>5.6160205971238373</v>
      </c>
      <c r="Q12" s="45">
        <f t="shared" si="18"/>
        <v>5.5026569466496911</v>
      </c>
      <c r="R12" s="45">
        <f t="shared" si="18"/>
        <v>5.3342173763567606</v>
      </c>
      <c r="S12" s="45">
        <f t="shared" si="18"/>
        <v>5.4183997110841959</v>
      </c>
      <c r="T12" s="45">
        <f t="shared" si="18"/>
        <v>5.2265533600809606</v>
      </c>
      <c r="U12" s="45">
        <f t="shared" si="18"/>
        <v>5.0094978497433109</v>
      </c>
      <c r="V12" s="45">
        <f t="shared" si="18"/>
        <v>5.1171432842833653</v>
      </c>
      <c r="W12" s="45">
        <f t="shared" si="18"/>
        <v>6.0280493697541653</v>
      </c>
      <c r="X12" s="45">
        <f t="shared" si="18"/>
        <v>6.1069014710353375</v>
      </c>
      <c r="Y12" s="45">
        <f t="shared" si="18"/>
        <v>6.0678715796249438</v>
      </c>
      <c r="Z12" s="45">
        <f t="shared" si="18"/>
        <v>4.8611598680053358</v>
      </c>
      <c r="AA12" s="45">
        <f t="shared" si="18"/>
        <v>4.6916611904679559</v>
      </c>
      <c r="AB12" s="45">
        <f t="shared" si="18"/>
        <v>4.7757800658548062</v>
      </c>
      <c r="AC12" s="45">
        <f t="shared" si="18"/>
        <v>5.8840429810952131</v>
      </c>
      <c r="AD12" s="45">
        <f t="shared" si="18"/>
        <v>5.7728935514103457</v>
      </c>
      <c r="AE12" s="45">
        <f t="shared" si="18"/>
        <v>5.8274663691506685</v>
      </c>
      <c r="AF12" s="45">
        <f t="shared" si="18"/>
        <v>5.7155436550367051</v>
      </c>
      <c r="AG12" s="45">
        <f t="shared" si="18"/>
        <v>5.7355624166725141</v>
      </c>
      <c r="AH12" s="45">
        <f t="shared" si="18"/>
        <v>5.7256736543557283</v>
      </c>
      <c r="AI12" s="45">
        <f t="shared" si="18"/>
        <v>5.8076531354575875</v>
      </c>
      <c r="AJ12" s="45">
        <f t="shared" si="18"/>
        <v>5.7542354966327425</v>
      </c>
      <c r="AK12" s="45">
        <f t="shared" si="18"/>
        <v>5.7814398767005546</v>
      </c>
      <c r="AL12" s="45">
        <f t="shared" si="18"/>
        <v>6.0276639759866955</v>
      </c>
      <c r="AM12" s="45">
        <f t="shared" si="18"/>
        <v>6.1479691544514399</v>
      </c>
      <c r="AN12" s="45">
        <f t="shared" si="18"/>
        <v>6.086920724250577</v>
      </c>
      <c r="AO12" s="45">
        <f t="shared" si="18"/>
        <v>5.6522947531237167</v>
      </c>
      <c r="AP12" s="45">
        <f t="shared" si="18"/>
        <v>5.5119349699972924</v>
      </c>
      <c r="AQ12" s="45">
        <f t="shared" si="18"/>
        <v>5.5835622689446147</v>
      </c>
      <c r="AR12" s="45">
        <f t="shared" si="18"/>
        <v>5.1555493599126416</v>
      </c>
      <c r="AS12" s="45">
        <f t="shared" si="18"/>
        <v>5.177098727177385</v>
      </c>
      <c r="AT12" s="45">
        <f t="shared" si="18"/>
        <v>5.1661862462497794</v>
      </c>
      <c r="AU12" s="45">
        <f t="shared" si="18"/>
        <v>6.2053868538841979</v>
      </c>
      <c r="AV12" s="45">
        <f t="shared" si="18"/>
        <v>6.1602946357937283</v>
      </c>
      <c r="AW12" s="45">
        <f t="shared" si="18"/>
        <v>6.1830515171970957</v>
      </c>
      <c r="AX12" s="45">
        <f t="shared" si="18"/>
        <v>5.7379050542397714</v>
      </c>
      <c r="AY12" s="45">
        <f t="shared" si="18"/>
        <v>5.8705414187141765</v>
      </c>
      <c r="AZ12" s="45">
        <f t="shared" si="18"/>
        <v>5.8027113806635748</v>
      </c>
    </row>
    <row r="13" spans="1:52" x14ac:dyDescent="0.25">
      <c r="A13" s="40" t="s">
        <v>210</v>
      </c>
      <c r="B13" s="38">
        <f t="shared" si="4"/>
        <v>5.4415600759673248</v>
      </c>
      <c r="C13" s="38">
        <f t="shared" si="4"/>
        <v>5.4661106873074958</v>
      </c>
      <c r="D13" s="38">
        <f t="shared" si="4"/>
        <v>5.4538190337353472</v>
      </c>
      <c r="E13" s="45">
        <f t="shared" si="4"/>
        <v>4.2323571307853882</v>
      </c>
      <c r="F13" s="45">
        <f t="shared" si="4"/>
        <v>4.3448964612737493</v>
      </c>
      <c r="G13" s="45">
        <f t="shared" si="4"/>
        <v>4.288718687291726</v>
      </c>
      <c r="H13" s="45">
        <f t="shared" ref="H13:J13" si="19">H36/H$45*100</f>
        <v>5.2432777619261124</v>
      </c>
      <c r="I13" s="45">
        <f t="shared" si="19"/>
        <v>5.2139839076292338</v>
      </c>
      <c r="J13" s="45">
        <f t="shared" si="19"/>
        <v>5.2288211410088774</v>
      </c>
      <c r="K13" s="45">
        <f t="shared" ref="K13:AZ13" si="20">K36/K$45*100</f>
        <v>4.4341450956236947</v>
      </c>
      <c r="L13" s="45">
        <f t="shared" si="20"/>
        <v>4.6049692169053333</v>
      </c>
      <c r="M13" s="45">
        <f t="shared" si="20"/>
        <v>4.5192115514426101</v>
      </c>
      <c r="N13" s="45">
        <f t="shared" si="20"/>
        <v>5.2144555917006095</v>
      </c>
      <c r="O13" s="45">
        <f t="shared" si="20"/>
        <v>5.2662237694345428</v>
      </c>
      <c r="P13" s="45">
        <f t="shared" si="20"/>
        <v>5.2401506233521262</v>
      </c>
      <c r="Q13" s="45">
        <f t="shared" si="20"/>
        <v>4.4983753545463037</v>
      </c>
      <c r="R13" s="45">
        <f t="shared" si="20"/>
        <v>4.3932026914198712</v>
      </c>
      <c r="S13" s="45">
        <f t="shared" si="20"/>
        <v>4.4457656391647973</v>
      </c>
      <c r="T13" s="45">
        <f t="shared" si="20"/>
        <v>4.3214882973149491</v>
      </c>
      <c r="U13" s="45">
        <f t="shared" si="20"/>
        <v>4.0794853507142808</v>
      </c>
      <c r="V13" s="45">
        <f t="shared" si="20"/>
        <v>4.1995030932091781</v>
      </c>
      <c r="W13" s="45">
        <f t="shared" si="20"/>
        <v>5.2954967100749855</v>
      </c>
      <c r="X13" s="45">
        <f t="shared" si="20"/>
        <v>5.6175308122266658</v>
      </c>
      <c r="Y13" s="45">
        <f t="shared" si="20"/>
        <v>5.4581316861005877</v>
      </c>
      <c r="Z13" s="45">
        <f t="shared" si="20"/>
        <v>4.4074282103489431</v>
      </c>
      <c r="AA13" s="45">
        <f t="shared" si="20"/>
        <v>3.9774495901497597</v>
      </c>
      <c r="AB13" s="45">
        <f t="shared" si="20"/>
        <v>4.1908395616648368</v>
      </c>
      <c r="AC13" s="45">
        <f t="shared" si="20"/>
        <v>4.9301844509567321</v>
      </c>
      <c r="AD13" s="45">
        <f t="shared" si="20"/>
        <v>5.0125464824500403</v>
      </c>
      <c r="AE13" s="45">
        <f t="shared" si="20"/>
        <v>4.9721078751971683</v>
      </c>
      <c r="AF13" s="45">
        <f t="shared" si="20"/>
        <v>4.7208719326462578</v>
      </c>
      <c r="AG13" s="45">
        <f t="shared" si="20"/>
        <v>4.9259701073608868</v>
      </c>
      <c r="AH13" s="45">
        <f t="shared" si="20"/>
        <v>4.8246567924687422</v>
      </c>
      <c r="AI13" s="45">
        <f t="shared" si="20"/>
        <v>4.7885930452495273</v>
      </c>
      <c r="AJ13" s="45">
        <f t="shared" si="20"/>
        <v>4.7123486244073325</v>
      </c>
      <c r="AK13" s="45">
        <f t="shared" si="20"/>
        <v>4.7511781617712439</v>
      </c>
      <c r="AL13" s="45">
        <f t="shared" si="20"/>
        <v>4.4829289359844049</v>
      </c>
      <c r="AM13" s="45">
        <f t="shared" si="20"/>
        <v>4.49654745194825</v>
      </c>
      <c r="AN13" s="45">
        <f t="shared" si="20"/>
        <v>4.489636784993861</v>
      </c>
      <c r="AO13" s="45">
        <f t="shared" si="20"/>
        <v>4.3725983034052733</v>
      </c>
      <c r="AP13" s="45">
        <f t="shared" si="20"/>
        <v>4.3653467154433665</v>
      </c>
      <c r="AQ13" s="45">
        <f t="shared" si="20"/>
        <v>4.3690472886932019</v>
      </c>
      <c r="AR13" s="45">
        <f t="shared" si="20"/>
        <v>4.3470179596198966</v>
      </c>
      <c r="AS13" s="45">
        <f t="shared" si="20"/>
        <v>4.0592077036754537</v>
      </c>
      <c r="AT13" s="45">
        <f t="shared" si="20"/>
        <v>4.2049532325430903</v>
      </c>
      <c r="AU13" s="45">
        <f t="shared" si="20"/>
        <v>4.62508645326304</v>
      </c>
      <c r="AV13" s="45">
        <f t="shared" si="20"/>
        <v>4.5534924845269673</v>
      </c>
      <c r="AW13" s="45">
        <f t="shared" si="20"/>
        <v>4.5896241170950161</v>
      </c>
      <c r="AX13" s="45">
        <f t="shared" si="20"/>
        <v>4.4699850012208309</v>
      </c>
      <c r="AY13" s="45">
        <f t="shared" si="20"/>
        <v>4.1236172465408343</v>
      </c>
      <c r="AZ13" s="45">
        <f t="shared" si="20"/>
        <v>4.3007491972886189</v>
      </c>
    </row>
    <row r="14" spans="1:52" x14ac:dyDescent="0.25">
      <c r="A14" s="40" t="s">
        <v>211</v>
      </c>
      <c r="B14" s="38">
        <f t="shared" si="4"/>
        <v>4.2102372834816837</v>
      </c>
      <c r="C14" s="38">
        <f t="shared" si="4"/>
        <v>4.5825279471398996</v>
      </c>
      <c r="D14" s="38">
        <f t="shared" si="4"/>
        <v>4.3961347122657584</v>
      </c>
      <c r="E14" s="45">
        <f t="shared" si="4"/>
        <v>4.2359786571380287</v>
      </c>
      <c r="F14" s="45">
        <f t="shared" si="4"/>
        <v>4.1078583546908281</v>
      </c>
      <c r="G14" s="45">
        <f t="shared" si="4"/>
        <v>4.1718138923873287</v>
      </c>
      <c r="H14" s="45">
        <f t="shared" ref="H14:J14" si="21">H37/H$45*100</f>
        <v>4.4307667223739449</v>
      </c>
      <c r="I14" s="45">
        <f t="shared" si="21"/>
        <v>4.2043758977004924</v>
      </c>
      <c r="J14" s="45">
        <f t="shared" si="21"/>
        <v>4.3190420480352349</v>
      </c>
      <c r="K14" s="45">
        <f t="shared" ref="K14:AZ14" si="22">K37/K$45*100</f>
        <v>3.7100190796688852</v>
      </c>
      <c r="L14" s="45">
        <f t="shared" si="22"/>
        <v>3.8916192740793472</v>
      </c>
      <c r="M14" s="45">
        <f t="shared" si="22"/>
        <v>3.8004517703136371</v>
      </c>
      <c r="N14" s="45">
        <f t="shared" si="22"/>
        <v>4.2686093873868947</v>
      </c>
      <c r="O14" s="45">
        <f t="shared" si="22"/>
        <v>4.3771931041178345</v>
      </c>
      <c r="P14" s="45">
        <f t="shared" si="22"/>
        <v>4.3225046983746722</v>
      </c>
      <c r="Q14" s="45">
        <f t="shared" si="22"/>
        <v>3.9959887724955636</v>
      </c>
      <c r="R14" s="45">
        <f t="shared" si="22"/>
        <v>4.1387947546780612</v>
      </c>
      <c r="S14" s="45">
        <f t="shared" si="22"/>
        <v>4.0674235147000655</v>
      </c>
      <c r="T14" s="45">
        <f t="shared" si="22"/>
        <v>3.7616542378720563</v>
      </c>
      <c r="U14" s="45">
        <f t="shared" si="22"/>
        <v>3.8746989993715175</v>
      </c>
      <c r="V14" s="45">
        <f t="shared" si="22"/>
        <v>3.8186361403583708</v>
      </c>
      <c r="W14" s="45">
        <f t="shared" si="22"/>
        <v>4.1841403542261961</v>
      </c>
      <c r="X14" s="45">
        <f t="shared" si="22"/>
        <v>4.5902616992913776</v>
      </c>
      <c r="Y14" s="45">
        <f t="shared" si="22"/>
        <v>4.3892414127068022</v>
      </c>
      <c r="Z14" s="45">
        <f t="shared" si="22"/>
        <v>3.5517447167029417</v>
      </c>
      <c r="AA14" s="45">
        <f t="shared" si="22"/>
        <v>3.6324490713519868</v>
      </c>
      <c r="AB14" s="45">
        <f t="shared" si="22"/>
        <v>3.592397080088503</v>
      </c>
      <c r="AC14" s="45">
        <f t="shared" si="22"/>
        <v>3.9402819785512424</v>
      </c>
      <c r="AD14" s="45">
        <f t="shared" si="22"/>
        <v>4.2088661809313619</v>
      </c>
      <c r="AE14" s="45">
        <f t="shared" si="22"/>
        <v>4.076995088421242</v>
      </c>
      <c r="AF14" s="45">
        <f t="shared" si="22"/>
        <v>3.6291590666079627</v>
      </c>
      <c r="AG14" s="45">
        <f t="shared" si="22"/>
        <v>3.8462213178022591</v>
      </c>
      <c r="AH14" s="45">
        <f t="shared" si="22"/>
        <v>3.7389980514955545</v>
      </c>
      <c r="AI14" s="45">
        <f t="shared" si="22"/>
        <v>4.1134875600174601</v>
      </c>
      <c r="AJ14" s="45">
        <f t="shared" si="22"/>
        <v>4.1476157400416751</v>
      </c>
      <c r="AK14" s="45">
        <f t="shared" si="22"/>
        <v>4.1302350395684524</v>
      </c>
      <c r="AL14" s="45">
        <f t="shared" si="22"/>
        <v>3.9420092054182643</v>
      </c>
      <c r="AM14" s="45">
        <f t="shared" si="22"/>
        <v>3.8402068824806235</v>
      </c>
      <c r="AN14" s="45">
        <f t="shared" si="22"/>
        <v>3.8918661051795493</v>
      </c>
      <c r="AO14" s="45">
        <f t="shared" si="22"/>
        <v>3.9399908161539021</v>
      </c>
      <c r="AP14" s="45">
        <f t="shared" si="22"/>
        <v>3.7766262223033769</v>
      </c>
      <c r="AQ14" s="45">
        <f t="shared" si="22"/>
        <v>3.859993155056471</v>
      </c>
      <c r="AR14" s="45">
        <f t="shared" si="22"/>
        <v>3.3572640040891244</v>
      </c>
      <c r="AS14" s="45">
        <f t="shared" si="22"/>
        <v>3.446632025551795</v>
      </c>
      <c r="AT14" s="45">
        <f t="shared" si="22"/>
        <v>3.4013765515618561</v>
      </c>
      <c r="AU14" s="45">
        <f t="shared" si="22"/>
        <v>4.3128759901345415</v>
      </c>
      <c r="AV14" s="45">
        <f t="shared" si="22"/>
        <v>3.8877033432387331</v>
      </c>
      <c r="AW14" s="45">
        <f t="shared" si="22"/>
        <v>4.1022770304756575</v>
      </c>
      <c r="AX14" s="45">
        <f t="shared" si="22"/>
        <v>4.1473368446754328</v>
      </c>
      <c r="AY14" s="45">
        <f t="shared" si="22"/>
        <v>3.913694279142784</v>
      </c>
      <c r="AZ14" s="45">
        <f t="shared" si="22"/>
        <v>4.0331787370674279</v>
      </c>
    </row>
    <row r="15" spans="1:52" x14ac:dyDescent="0.25">
      <c r="A15" s="40" t="s">
        <v>212</v>
      </c>
      <c r="B15" s="38">
        <f t="shared" si="4"/>
        <v>2.8353316705946963</v>
      </c>
      <c r="C15" s="38">
        <f t="shared" si="4"/>
        <v>3.2547161694781099</v>
      </c>
      <c r="D15" s="38">
        <f t="shared" si="4"/>
        <v>3.0447446578779296</v>
      </c>
      <c r="E15" s="45">
        <f t="shared" si="4"/>
        <v>3.3257683671744851</v>
      </c>
      <c r="F15" s="45">
        <f t="shared" si="4"/>
        <v>2.9732038648040526</v>
      </c>
      <c r="G15" s="45">
        <f t="shared" si="4"/>
        <v>3.1491982379916483</v>
      </c>
      <c r="H15" s="45">
        <f t="shared" ref="H15:J15" si="23">H38/H$45*100</f>
        <v>3.5394502642698953</v>
      </c>
      <c r="I15" s="45">
        <f t="shared" si="23"/>
        <v>3.0818145054454686</v>
      </c>
      <c r="J15" s="45">
        <f t="shared" si="23"/>
        <v>3.3136053953616407</v>
      </c>
      <c r="K15" s="45">
        <f t="shared" ref="K15:AZ15" si="24">K38/K$45*100</f>
        <v>2.983639559515046</v>
      </c>
      <c r="L15" s="45">
        <f t="shared" si="24"/>
        <v>2.9344278433659214</v>
      </c>
      <c r="M15" s="45">
        <f t="shared" si="24"/>
        <v>2.9591332647004478</v>
      </c>
      <c r="N15" s="45">
        <f t="shared" si="24"/>
        <v>3.3760695442989528</v>
      </c>
      <c r="O15" s="45">
        <f t="shared" si="24"/>
        <v>3.465971345751099</v>
      </c>
      <c r="P15" s="45">
        <f t="shared" si="24"/>
        <v>3.420692123940714</v>
      </c>
      <c r="Q15" s="45">
        <f t="shared" si="24"/>
        <v>3.2104567195434282</v>
      </c>
      <c r="R15" s="45">
        <f t="shared" si="24"/>
        <v>3.0386523255242865</v>
      </c>
      <c r="S15" s="45">
        <f t="shared" si="24"/>
        <v>3.1245163239886105</v>
      </c>
      <c r="T15" s="45">
        <f t="shared" si="24"/>
        <v>2.9097016371557558</v>
      </c>
      <c r="U15" s="45">
        <f t="shared" si="24"/>
        <v>2.9799944919533088</v>
      </c>
      <c r="V15" s="45">
        <f t="shared" si="24"/>
        <v>2.9451338017640905</v>
      </c>
      <c r="W15" s="45">
        <f t="shared" si="24"/>
        <v>3.44263957573986</v>
      </c>
      <c r="X15" s="45">
        <f t="shared" si="24"/>
        <v>3.6577094880609931</v>
      </c>
      <c r="Y15" s="45">
        <f t="shared" si="24"/>
        <v>3.5512550602505688</v>
      </c>
      <c r="Z15" s="45">
        <f t="shared" si="24"/>
        <v>2.5424770062486832</v>
      </c>
      <c r="AA15" s="45">
        <f t="shared" si="24"/>
        <v>2.7280116210701069</v>
      </c>
      <c r="AB15" s="45">
        <f t="shared" si="24"/>
        <v>2.635934423944668</v>
      </c>
      <c r="AC15" s="45">
        <f t="shared" si="24"/>
        <v>3.1896277026427002</v>
      </c>
      <c r="AD15" s="45">
        <f t="shared" si="24"/>
        <v>3.1552639800062483</v>
      </c>
      <c r="AE15" s="45">
        <f t="shared" si="24"/>
        <v>3.1721360879211069</v>
      </c>
      <c r="AF15" s="45">
        <f t="shared" si="24"/>
        <v>2.7935269963070457</v>
      </c>
      <c r="AG15" s="45">
        <f t="shared" si="24"/>
        <v>2.896287979790892</v>
      </c>
      <c r="AH15" s="45">
        <f t="shared" si="24"/>
        <v>2.8455266510135329</v>
      </c>
      <c r="AI15" s="45">
        <f t="shared" si="24"/>
        <v>3.3464280517968863</v>
      </c>
      <c r="AJ15" s="45">
        <f t="shared" si="24"/>
        <v>3.1625041524476796</v>
      </c>
      <c r="AK15" s="45">
        <f t="shared" si="24"/>
        <v>3.2561723821097246</v>
      </c>
      <c r="AL15" s="45">
        <f t="shared" si="24"/>
        <v>3.4294835851023975</v>
      </c>
      <c r="AM15" s="45">
        <f t="shared" si="24"/>
        <v>2.9439455655222089</v>
      </c>
      <c r="AN15" s="45">
        <f t="shared" si="24"/>
        <v>3.1903300875890843</v>
      </c>
      <c r="AO15" s="45">
        <f t="shared" si="24"/>
        <v>3.6602460304033642</v>
      </c>
      <c r="AP15" s="45">
        <f t="shared" si="24"/>
        <v>3.0840138774328008</v>
      </c>
      <c r="AQ15" s="45">
        <f t="shared" si="24"/>
        <v>3.3780721309049202</v>
      </c>
      <c r="AR15" s="45">
        <f t="shared" si="24"/>
        <v>3.1342208591807816</v>
      </c>
      <c r="AS15" s="45">
        <f t="shared" si="24"/>
        <v>2.7887686513800829</v>
      </c>
      <c r="AT15" s="45">
        <f t="shared" si="24"/>
        <v>2.963703747279252</v>
      </c>
      <c r="AU15" s="45">
        <f t="shared" si="24"/>
        <v>3.6502851326486665</v>
      </c>
      <c r="AV15" s="45">
        <f t="shared" si="24"/>
        <v>3.1939929399094553</v>
      </c>
      <c r="AW15" s="45">
        <f t="shared" si="24"/>
        <v>3.4242718606450762</v>
      </c>
      <c r="AX15" s="45">
        <f t="shared" si="24"/>
        <v>3.1654400223237644</v>
      </c>
      <c r="AY15" s="45">
        <f t="shared" si="24"/>
        <v>2.8366981855353948</v>
      </c>
      <c r="AZ15" s="45">
        <f t="shared" si="24"/>
        <v>3.0048162682839816</v>
      </c>
    </row>
    <row r="16" spans="1:52" x14ac:dyDescent="0.25">
      <c r="A16" s="40" t="s">
        <v>213</v>
      </c>
      <c r="B16" s="38">
        <f t="shared" si="4"/>
        <v>2.1497380042560006</v>
      </c>
      <c r="C16" s="38">
        <f t="shared" si="4"/>
        <v>2.3255347095160799</v>
      </c>
      <c r="D16" s="38">
        <f t="shared" si="4"/>
        <v>2.2375192963664121</v>
      </c>
      <c r="E16" s="45">
        <f t="shared" si="4"/>
        <v>2.9382650474419951</v>
      </c>
      <c r="F16" s="45">
        <f t="shared" si="4"/>
        <v>2.613435368010685</v>
      </c>
      <c r="G16" s="45">
        <f t="shared" si="4"/>
        <v>2.7755849759260487</v>
      </c>
      <c r="H16" s="45">
        <f t="shared" ref="H16:J16" si="25">H39/H$45*100</f>
        <v>2.5788393864047068</v>
      </c>
      <c r="I16" s="45">
        <f t="shared" si="25"/>
        <v>2.2716180223396689</v>
      </c>
      <c r="J16" s="45">
        <f t="shared" si="25"/>
        <v>2.4272245544009361</v>
      </c>
      <c r="K16" s="45">
        <f t="shared" ref="K16:AZ16" si="26">K39/K$45*100</f>
        <v>2.2474948544987456</v>
      </c>
      <c r="L16" s="45">
        <f t="shared" si="26"/>
        <v>2.1832143154642454</v>
      </c>
      <c r="M16" s="45">
        <f t="shared" si="26"/>
        <v>2.2154846349069874</v>
      </c>
      <c r="N16" s="45">
        <f t="shared" si="26"/>
        <v>2.5122331264864273</v>
      </c>
      <c r="O16" s="45">
        <f t="shared" si="26"/>
        <v>2.3910902761404143</v>
      </c>
      <c r="P16" s="45">
        <f t="shared" si="26"/>
        <v>2.4521041146059219</v>
      </c>
      <c r="Q16" s="45">
        <f t="shared" si="26"/>
        <v>2.2745036351749257</v>
      </c>
      <c r="R16" s="45">
        <f t="shared" si="26"/>
        <v>2.2999852659496094</v>
      </c>
      <c r="S16" s="45">
        <f t="shared" si="26"/>
        <v>2.2872501160822427</v>
      </c>
      <c r="T16" s="45">
        <f t="shared" si="26"/>
        <v>2.2759407724274547</v>
      </c>
      <c r="U16" s="45">
        <f t="shared" si="26"/>
        <v>2.1516690087634438</v>
      </c>
      <c r="V16" s="45">
        <f t="shared" si="26"/>
        <v>2.2132997316133807</v>
      </c>
      <c r="W16" s="45">
        <f t="shared" si="26"/>
        <v>2.3247212660991572</v>
      </c>
      <c r="X16" s="45">
        <f t="shared" si="26"/>
        <v>2.3240721251666314</v>
      </c>
      <c r="Y16" s="45">
        <f t="shared" si="26"/>
        <v>2.3243934342972046</v>
      </c>
      <c r="Z16" s="45">
        <f t="shared" si="26"/>
        <v>1.8930351751737695</v>
      </c>
      <c r="AA16" s="45">
        <f t="shared" si="26"/>
        <v>1.8002282710199564</v>
      </c>
      <c r="AB16" s="45">
        <f t="shared" si="26"/>
        <v>1.8462865206710917</v>
      </c>
      <c r="AC16" s="45">
        <f t="shared" si="26"/>
        <v>2.2822606342689089</v>
      </c>
      <c r="AD16" s="45">
        <f t="shared" si="26"/>
        <v>2.2336769759450172</v>
      </c>
      <c r="AE16" s="45">
        <f t="shared" si="26"/>
        <v>2.2575308736967648</v>
      </c>
      <c r="AF16" s="45">
        <f t="shared" si="26"/>
        <v>2.1519772133018247</v>
      </c>
      <c r="AG16" s="45">
        <f t="shared" si="26"/>
        <v>2.0252964704231284</v>
      </c>
      <c r="AH16" s="45">
        <f t="shared" si="26"/>
        <v>2.0878735558208796</v>
      </c>
      <c r="AI16" s="45">
        <f t="shared" si="26"/>
        <v>2.2947766623017603</v>
      </c>
      <c r="AJ16" s="45">
        <f t="shared" si="26"/>
        <v>2.1580648083834144</v>
      </c>
      <c r="AK16" s="45">
        <f t="shared" si="26"/>
        <v>2.2276890245709713</v>
      </c>
      <c r="AL16" s="45">
        <f t="shared" si="26"/>
        <v>2.3903545923297727</v>
      </c>
      <c r="AM16" s="45">
        <f t="shared" si="26"/>
        <v>2.1728068515072483</v>
      </c>
      <c r="AN16" s="45">
        <f t="shared" si="26"/>
        <v>2.2832006702974446</v>
      </c>
      <c r="AO16" s="45">
        <f t="shared" si="26"/>
        <v>2.3563815646373589</v>
      </c>
      <c r="AP16" s="45">
        <f t="shared" si="26"/>
        <v>2.1389128504775878</v>
      </c>
      <c r="AQ16" s="45">
        <f t="shared" si="26"/>
        <v>2.2498897717427164</v>
      </c>
      <c r="AR16" s="45">
        <f t="shared" si="26"/>
        <v>1.8122255523802886</v>
      </c>
      <c r="AS16" s="45">
        <f t="shared" si="26"/>
        <v>1.9998093149640084</v>
      </c>
      <c r="AT16" s="45">
        <f t="shared" si="26"/>
        <v>1.9048179304664978</v>
      </c>
      <c r="AU16" s="45">
        <f t="shared" si="26"/>
        <v>2.6637392178100248</v>
      </c>
      <c r="AV16" s="45">
        <f t="shared" si="26"/>
        <v>2.4690373147723417</v>
      </c>
      <c r="AW16" s="45">
        <f t="shared" si="26"/>
        <v>2.5672983519106971</v>
      </c>
      <c r="AX16" s="45">
        <f t="shared" si="26"/>
        <v>2.0928529073214972</v>
      </c>
      <c r="AY16" s="45">
        <f t="shared" si="26"/>
        <v>2.2087547004490524</v>
      </c>
      <c r="AZ16" s="45">
        <f t="shared" si="26"/>
        <v>2.1494826971102392</v>
      </c>
    </row>
    <row r="17" spans="1:52" x14ac:dyDescent="0.25">
      <c r="A17" s="40" t="s">
        <v>214</v>
      </c>
      <c r="B17" s="38">
        <f t="shared" si="4"/>
        <v>1.6560648010434067</v>
      </c>
      <c r="C17" s="38">
        <f t="shared" si="4"/>
        <v>1.7057936184735039</v>
      </c>
      <c r="D17" s="38">
        <f t="shared" si="4"/>
        <v>1.6808960960479322</v>
      </c>
      <c r="E17" s="45">
        <f t="shared" si="4"/>
        <v>2.1451507762138151</v>
      </c>
      <c r="F17" s="45">
        <f t="shared" si="4"/>
        <v>1.9179631568181545</v>
      </c>
      <c r="G17" s="45">
        <f t="shared" si="4"/>
        <v>2.0313714619727983</v>
      </c>
      <c r="H17" s="45">
        <f t="shared" ref="H17:J17" si="27">H40/H$45*100</f>
        <v>2.0448647400100541</v>
      </c>
      <c r="I17" s="45">
        <f t="shared" si="27"/>
        <v>1.4907057494666092</v>
      </c>
      <c r="J17" s="45">
        <f t="shared" si="27"/>
        <v>1.7713853141559426</v>
      </c>
      <c r="K17" s="45">
        <f t="shared" ref="K17:AZ17" si="28">K40/K$45*100</f>
        <v>1.8298454096119465</v>
      </c>
      <c r="L17" s="45">
        <f t="shared" si="28"/>
        <v>1.6319205167622091</v>
      </c>
      <c r="M17" s="45">
        <f t="shared" si="28"/>
        <v>1.731283397252422</v>
      </c>
      <c r="N17" s="45">
        <f t="shared" si="28"/>
        <v>2.1295207894808779</v>
      </c>
      <c r="O17" s="45">
        <f t="shared" si="28"/>
        <v>1.7073272215364557</v>
      </c>
      <c r="P17" s="45">
        <f t="shared" si="28"/>
        <v>1.9199658550353498</v>
      </c>
      <c r="Q17" s="45">
        <f t="shared" si="28"/>
        <v>1.9077909245977711</v>
      </c>
      <c r="R17" s="45">
        <f t="shared" si="28"/>
        <v>1.7872403123618683</v>
      </c>
      <c r="S17" s="45">
        <f t="shared" si="28"/>
        <v>1.8474888155680416</v>
      </c>
      <c r="T17" s="45">
        <f t="shared" si="28"/>
        <v>1.8941052344484559</v>
      </c>
      <c r="U17" s="45">
        <f t="shared" si="28"/>
        <v>1.8451956415815156</v>
      </c>
      <c r="V17" s="45">
        <f t="shared" si="28"/>
        <v>1.8694516227779796</v>
      </c>
      <c r="W17" s="45">
        <f t="shared" si="28"/>
        <v>2.2835599195862391</v>
      </c>
      <c r="X17" s="45">
        <f t="shared" si="28"/>
        <v>2.0679856872237425</v>
      </c>
      <c r="Y17" s="45">
        <f t="shared" si="28"/>
        <v>2.1746897413108375</v>
      </c>
      <c r="Z17" s="45">
        <f t="shared" si="28"/>
        <v>1.8807484378291088</v>
      </c>
      <c r="AA17" s="45">
        <f t="shared" si="28"/>
        <v>1.7440251789852317</v>
      </c>
      <c r="AB17" s="45">
        <f t="shared" si="28"/>
        <v>1.8118782557187407</v>
      </c>
      <c r="AC17" s="45">
        <f t="shared" si="28"/>
        <v>2.0466690695961511</v>
      </c>
      <c r="AD17" s="45">
        <f t="shared" si="28"/>
        <v>1.9515070895183964</v>
      </c>
      <c r="AE17" s="45">
        <f t="shared" si="28"/>
        <v>1.9982302927711308</v>
      </c>
      <c r="AF17" s="45">
        <f t="shared" si="28"/>
        <v>1.9066787668586525</v>
      </c>
      <c r="AG17" s="45">
        <f t="shared" si="28"/>
        <v>1.7665426987579818</v>
      </c>
      <c r="AH17" s="45">
        <f t="shared" si="28"/>
        <v>1.8357663747608757</v>
      </c>
      <c r="AI17" s="45">
        <f t="shared" si="28"/>
        <v>1.9351083951695036</v>
      </c>
      <c r="AJ17" s="45">
        <f t="shared" si="28"/>
        <v>1.7799655724337873</v>
      </c>
      <c r="AK17" s="45">
        <f t="shared" si="28"/>
        <v>1.8589762589288361</v>
      </c>
      <c r="AL17" s="45">
        <f t="shared" si="28"/>
        <v>1.9541828819306086</v>
      </c>
      <c r="AM17" s="45">
        <f t="shared" si="28"/>
        <v>1.7335257287961436</v>
      </c>
      <c r="AN17" s="45">
        <f t="shared" si="28"/>
        <v>1.8454974076827515</v>
      </c>
      <c r="AO17" s="45">
        <f t="shared" si="28"/>
        <v>2.0270923459893178</v>
      </c>
      <c r="AP17" s="45">
        <f t="shared" si="28"/>
        <v>1.8675347408055714</v>
      </c>
      <c r="AQ17" s="45">
        <f t="shared" si="28"/>
        <v>1.9489589210889009</v>
      </c>
      <c r="AR17" s="45">
        <f t="shared" si="28"/>
        <v>1.8981900978137127</v>
      </c>
      <c r="AS17" s="45">
        <f t="shared" si="28"/>
        <v>1.7662201458740523</v>
      </c>
      <c r="AT17" s="45">
        <f t="shared" si="28"/>
        <v>1.8330490028825226</v>
      </c>
      <c r="AU17" s="45">
        <f t="shared" si="28"/>
        <v>2.0605238089024027</v>
      </c>
      <c r="AV17" s="45">
        <f t="shared" si="28"/>
        <v>1.8175412004813092</v>
      </c>
      <c r="AW17" s="45">
        <f t="shared" si="28"/>
        <v>1.9401682664603126</v>
      </c>
      <c r="AX17" s="45">
        <f t="shared" si="28"/>
        <v>1.87310335205274</v>
      </c>
      <c r="AY17" s="45">
        <f t="shared" si="28"/>
        <v>1.4986674455112992</v>
      </c>
      <c r="AZ17" s="45">
        <f t="shared" si="28"/>
        <v>1.6901534070638602</v>
      </c>
    </row>
    <row r="18" spans="1:52" x14ac:dyDescent="0.25">
      <c r="A18" s="40" t="s">
        <v>215</v>
      </c>
      <c r="B18" s="38">
        <f t="shared" si="4"/>
        <v>1.4701507905635769</v>
      </c>
      <c r="C18" s="38">
        <f t="shared" si="4"/>
        <v>1.3883232863198105</v>
      </c>
      <c r="D18" s="38">
        <f t="shared" si="4"/>
        <v>1.429291526210122</v>
      </c>
      <c r="E18" s="45">
        <f t="shared" si="4"/>
        <v>1.9363094232115696</v>
      </c>
      <c r="F18" s="45">
        <f t="shared" si="4"/>
        <v>1.5545849426656559</v>
      </c>
      <c r="G18" s="45">
        <f t="shared" si="4"/>
        <v>1.7451354950677023</v>
      </c>
      <c r="H18" s="45">
        <f t="shared" ref="H18:J18" si="29">H41/H$45*100</f>
        <v>1.4252911044987024</v>
      </c>
      <c r="I18" s="45">
        <f t="shared" si="29"/>
        <v>1.178340840317385</v>
      </c>
      <c r="J18" s="45">
        <f t="shared" si="29"/>
        <v>1.3034202738971854</v>
      </c>
      <c r="K18" s="45">
        <f t="shared" ref="K18:AZ18" si="30">K41/K$45*100</f>
        <v>1.2732298724516624</v>
      </c>
      <c r="L18" s="45">
        <f t="shared" si="30"/>
        <v>1.1139466729267795</v>
      </c>
      <c r="M18" s="45">
        <f t="shared" si="30"/>
        <v>1.1939105283600888</v>
      </c>
      <c r="N18" s="45">
        <f t="shared" si="30"/>
        <v>1.5431508159973757</v>
      </c>
      <c r="O18" s="45">
        <f t="shared" si="30"/>
        <v>1.3453350161578896</v>
      </c>
      <c r="P18" s="45">
        <f t="shared" si="30"/>
        <v>1.4449653387304406</v>
      </c>
      <c r="Q18" s="45">
        <f t="shared" si="30"/>
        <v>1.3292106828426626</v>
      </c>
      <c r="R18" s="45">
        <f t="shared" si="30"/>
        <v>1.3687932812730219</v>
      </c>
      <c r="S18" s="45">
        <f t="shared" si="30"/>
        <v>1.3490107827505473</v>
      </c>
      <c r="T18" s="45">
        <f t="shared" si="30"/>
        <v>1.4476734588414306</v>
      </c>
      <c r="U18" s="45">
        <f t="shared" si="30"/>
        <v>1.2675568988284809</v>
      </c>
      <c r="V18" s="45">
        <f t="shared" si="30"/>
        <v>1.3568830133339027</v>
      </c>
      <c r="W18" s="45">
        <f t="shared" si="30"/>
        <v>1.5533934249223005</v>
      </c>
      <c r="X18" s="45">
        <f t="shared" si="30"/>
        <v>1.4587572207020745</v>
      </c>
      <c r="Y18" s="45">
        <f t="shared" si="30"/>
        <v>1.5055998629930698</v>
      </c>
      <c r="Z18" s="45">
        <f t="shared" si="30"/>
        <v>1.5630485150600295</v>
      </c>
      <c r="AA18" s="45">
        <f t="shared" si="30"/>
        <v>1.4517691004046624</v>
      </c>
      <c r="AB18" s="45">
        <f t="shared" si="30"/>
        <v>1.5069948953814527</v>
      </c>
      <c r="AC18" s="45">
        <f t="shared" si="30"/>
        <v>1.5801873240245936</v>
      </c>
      <c r="AD18" s="45">
        <f t="shared" si="30"/>
        <v>1.5725932420312199</v>
      </c>
      <c r="AE18" s="45">
        <f t="shared" si="30"/>
        <v>1.5763218302363455</v>
      </c>
      <c r="AF18" s="45">
        <f t="shared" si="30"/>
        <v>1.3262289631872624</v>
      </c>
      <c r="AG18" s="45">
        <f t="shared" si="30"/>
        <v>1.3595537155287349</v>
      </c>
      <c r="AH18" s="45">
        <f t="shared" si="30"/>
        <v>1.3430921300837546</v>
      </c>
      <c r="AI18" s="45">
        <f t="shared" si="30"/>
        <v>1.2867743343518114</v>
      </c>
      <c r="AJ18" s="45">
        <f t="shared" si="30"/>
        <v>1.2834838281037659</v>
      </c>
      <c r="AK18" s="45">
        <f t="shared" si="30"/>
        <v>1.2851596075758025</v>
      </c>
      <c r="AL18" s="45">
        <f t="shared" si="30"/>
        <v>1.4588368913460001</v>
      </c>
      <c r="AM18" s="45">
        <f t="shared" si="30"/>
        <v>1.3006359374731133</v>
      </c>
      <c r="AN18" s="45">
        <f t="shared" si="30"/>
        <v>1.3809144426336297</v>
      </c>
      <c r="AO18" s="45">
        <f t="shared" si="30"/>
        <v>1.3062812673707616</v>
      </c>
      <c r="AP18" s="45">
        <f t="shared" si="30"/>
        <v>1.3052594462879126</v>
      </c>
      <c r="AQ18" s="45">
        <f t="shared" si="30"/>
        <v>1.3057808939742914</v>
      </c>
      <c r="AR18" s="45">
        <f t="shared" si="30"/>
        <v>1.0664250365930159</v>
      </c>
      <c r="AS18" s="45">
        <f t="shared" si="30"/>
        <v>1.256137674595986</v>
      </c>
      <c r="AT18" s="45">
        <f t="shared" si="30"/>
        <v>1.1600682393081947</v>
      </c>
      <c r="AU18" s="45">
        <f t="shared" si="30"/>
        <v>1.6726259607730554</v>
      </c>
      <c r="AV18" s="45">
        <f t="shared" si="30"/>
        <v>1.5007678347061288</v>
      </c>
      <c r="AW18" s="45">
        <f t="shared" si="30"/>
        <v>1.5875002058053576</v>
      </c>
      <c r="AX18" s="45">
        <f t="shared" si="30"/>
        <v>1.3324496843280198</v>
      </c>
      <c r="AY18" s="45">
        <f t="shared" si="30"/>
        <v>1.2832682267898217</v>
      </c>
      <c r="AZ18" s="45">
        <f t="shared" si="30"/>
        <v>1.3084195504816269</v>
      </c>
    </row>
    <row r="19" spans="1:52" x14ac:dyDescent="0.25">
      <c r="A19" s="40" t="s">
        <v>216</v>
      </c>
      <c r="B19" s="38">
        <f t="shared" si="4"/>
        <v>1.0640001830537948</v>
      </c>
      <c r="C19" s="38">
        <f t="shared" si="4"/>
        <v>0.996862578650622</v>
      </c>
      <c r="D19" s="38">
        <f t="shared" si="4"/>
        <v>1.0304760868257727</v>
      </c>
      <c r="E19" s="45">
        <f t="shared" si="4"/>
        <v>1.3121997151065936</v>
      </c>
      <c r="F19" s="45">
        <f t="shared" si="4"/>
        <v>0.84828357939573329</v>
      </c>
      <c r="G19" s="45">
        <f t="shared" si="4"/>
        <v>1.0798628477766998</v>
      </c>
      <c r="H19" s="45">
        <f t="shared" ref="H19:J19" si="31">H42/H$45*100</f>
        <v>1.1576244242448945</v>
      </c>
      <c r="I19" s="45">
        <f t="shared" si="31"/>
        <v>0.69863758698107681</v>
      </c>
      <c r="J19" s="45">
        <f t="shared" si="31"/>
        <v>0.93111279333837993</v>
      </c>
      <c r="K19" s="45">
        <f t="shared" ref="K19:AZ19" si="32">K42/K$45*100</f>
        <v>0.89839700734642369</v>
      </c>
      <c r="L19" s="45">
        <f t="shared" si="32"/>
        <v>0.68002998795937997</v>
      </c>
      <c r="M19" s="45">
        <f t="shared" si="32"/>
        <v>0.78965528944599694</v>
      </c>
      <c r="N19" s="45">
        <f t="shared" si="32"/>
        <v>1.0456247778901615</v>
      </c>
      <c r="O19" s="45">
        <f t="shared" si="32"/>
        <v>0.8668395722666814</v>
      </c>
      <c r="P19" s="45">
        <f t="shared" si="32"/>
        <v>0.95688509806351241</v>
      </c>
      <c r="Q19" s="45">
        <f t="shared" si="32"/>
        <v>1.0072310240919435</v>
      </c>
      <c r="R19" s="45">
        <f t="shared" si="32"/>
        <v>0.95427533028829625</v>
      </c>
      <c r="S19" s="45">
        <f t="shared" si="32"/>
        <v>0.98074140315792835</v>
      </c>
      <c r="T19" s="45">
        <f t="shared" si="32"/>
        <v>1.1519662376997997</v>
      </c>
      <c r="U19" s="45">
        <f t="shared" si="32"/>
        <v>1.0048654412439713</v>
      </c>
      <c r="V19" s="45">
        <f t="shared" si="32"/>
        <v>1.0778178815254611</v>
      </c>
      <c r="W19" s="45">
        <f t="shared" si="32"/>
        <v>1.3386385735505539</v>
      </c>
      <c r="X19" s="45">
        <f t="shared" si="32"/>
        <v>1.1231553591056853</v>
      </c>
      <c r="Y19" s="45">
        <f t="shared" si="32"/>
        <v>1.2298143615152257</v>
      </c>
      <c r="Z19" s="45">
        <f t="shared" si="32"/>
        <v>1.2251632380818647</v>
      </c>
      <c r="AA19" s="45">
        <f t="shared" si="32"/>
        <v>1.1837235845467438</v>
      </c>
      <c r="AB19" s="45">
        <f t="shared" si="32"/>
        <v>1.2042892733322879</v>
      </c>
      <c r="AC19" s="45">
        <f t="shared" si="32"/>
        <v>1.1842263350623978</v>
      </c>
      <c r="AD19" s="45">
        <f t="shared" si="32"/>
        <v>0.666122481885701</v>
      </c>
      <c r="AE19" s="45">
        <f t="shared" si="32"/>
        <v>0.92050423832057349</v>
      </c>
      <c r="AF19" s="45">
        <f t="shared" si="32"/>
        <v>1.1024952153325007</v>
      </c>
      <c r="AG19" s="45">
        <f t="shared" si="32"/>
        <v>1.0683460809767735</v>
      </c>
      <c r="AH19" s="45">
        <f t="shared" si="32"/>
        <v>1.0852148903023067</v>
      </c>
      <c r="AI19" s="45">
        <f t="shared" si="32"/>
        <v>0.9771569911246909</v>
      </c>
      <c r="AJ19" s="45">
        <f t="shared" si="32"/>
        <v>0.92229637906562378</v>
      </c>
      <c r="AK19" s="45">
        <f t="shared" si="32"/>
        <v>0.95023563235424879</v>
      </c>
      <c r="AL19" s="45">
        <f t="shared" si="32"/>
        <v>1.1465016785929882</v>
      </c>
      <c r="AM19" s="45">
        <f t="shared" si="32"/>
        <v>0.95771642645912869</v>
      </c>
      <c r="AN19" s="45">
        <f t="shared" si="32"/>
        <v>1.0535148237926535</v>
      </c>
      <c r="AO19" s="45">
        <f t="shared" si="32"/>
        <v>1.1340841530318775</v>
      </c>
      <c r="AP19" s="45">
        <f t="shared" si="32"/>
        <v>0.98728741523369368</v>
      </c>
      <c r="AQ19" s="45">
        <f t="shared" si="32"/>
        <v>1.0621995701868792</v>
      </c>
      <c r="AR19" s="45">
        <f t="shared" si="32"/>
        <v>1.0455147417578587</v>
      </c>
      <c r="AS19" s="45">
        <f t="shared" si="32"/>
        <v>0.94865805405920778</v>
      </c>
      <c r="AT19" s="45">
        <f t="shared" si="32"/>
        <v>0.99770574739690576</v>
      </c>
      <c r="AU19" s="45">
        <f t="shared" si="32"/>
        <v>1.2511255236131593</v>
      </c>
      <c r="AV19" s="45">
        <f t="shared" si="32"/>
        <v>1.0713122328367337</v>
      </c>
      <c r="AW19" s="45">
        <f t="shared" si="32"/>
        <v>1.162059370729539</v>
      </c>
      <c r="AX19" s="45">
        <f t="shared" si="32"/>
        <v>1.2173427744253376</v>
      </c>
      <c r="AY19" s="45">
        <f t="shared" si="32"/>
        <v>0.89262896571866668</v>
      </c>
      <c r="AZ19" s="45">
        <f t="shared" si="32"/>
        <v>1.058687120941848</v>
      </c>
    </row>
    <row r="20" spans="1:52" x14ac:dyDescent="0.25">
      <c r="A20" s="40" t="s">
        <v>217</v>
      </c>
      <c r="B20" s="38">
        <f t="shared" si="4"/>
        <v>1.4587099283802027</v>
      </c>
      <c r="C20" s="38">
        <f t="shared" si="4"/>
        <v>1.2480857141218376</v>
      </c>
      <c r="D20" s="38">
        <f t="shared" si="4"/>
        <v>1.3535380729123407</v>
      </c>
      <c r="E20" s="45">
        <f t="shared" si="4"/>
        <v>1.7057389120934838</v>
      </c>
      <c r="F20" s="45">
        <f t="shared" si="4"/>
        <v>1.0059079040777774</v>
      </c>
      <c r="G20" s="45">
        <f t="shared" si="4"/>
        <v>1.3552519780411818</v>
      </c>
      <c r="H20" s="45">
        <f t="shared" ref="H20:J20" si="33">H43/H$45*100</f>
        <v>1.194309705294909</v>
      </c>
      <c r="I20" s="45">
        <f t="shared" si="33"/>
        <v>0.75441703504343827</v>
      </c>
      <c r="J20" s="45">
        <f t="shared" si="33"/>
        <v>0.9772211134815223</v>
      </c>
      <c r="K20" s="45">
        <f t="shared" ref="K20:AZ20" si="34">K43/K$45*100</f>
        <v>1.0486306206150564</v>
      </c>
      <c r="L20" s="45">
        <f t="shared" si="34"/>
        <v>0.80043618850007203</v>
      </c>
      <c r="M20" s="45">
        <f t="shared" si="34"/>
        <v>0.92503554203010041</v>
      </c>
      <c r="N20" s="45">
        <f t="shared" si="34"/>
        <v>1.3777644132199776</v>
      </c>
      <c r="O20" s="45">
        <f t="shared" si="34"/>
        <v>0.9833428107793234</v>
      </c>
      <c r="P20" s="45">
        <f t="shared" si="34"/>
        <v>1.181994038399317</v>
      </c>
      <c r="Q20" s="45">
        <f t="shared" si="34"/>
        <v>1.3685364426900786</v>
      </c>
      <c r="R20" s="45">
        <f t="shared" si="34"/>
        <v>1.1895290015225184</v>
      </c>
      <c r="S20" s="45">
        <f t="shared" si="34"/>
        <v>1.278992922054152</v>
      </c>
      <c r="T20" s="45">
        <f t="shared" si="34"/>
        <v>1.5668176304664567</v>
      </c>
      <c r="U20" s="45">
        <f t="shared" si="34"/>
        <v>1.4214997422516613</v>
      </c>
      <c r="V20" s="45">
        <f t="shared" si="34"/>
        <v>1.4935679758523233</v>
      </c>
      <c r="W20" s="45">
        <f t="shared" si="34"/>
        <v>1.5778516163285274</v>
      </c>
      <c r="X20" s="45">
        <f t="shared" si="34"/>
        <v>1.3938586028672326</v>
      </c>
      <c r="Y20" s="45">
        <f t="shared" si="34"/>
        <v>1.484930714060041</v>
      </c>
      <c r="Z20" s="45">
        <f t="shared" si="34"/>
        <v>2.0852348522081026</v>
      </c>
      <c r="AA20" s="45">
        <f t="shared" si="34"/>
        <v>1.8348147891951716</v>
      </c>
      <c r="AB20" s="45">
        <f t="shared" si="34"/>
        <v>1.9590933639958885</v>
      </c>
      <c r="AC20" s="45">
        <f t="shared" si="34"/>
        <v>1.5373524940840921</v>
      </c>
      <c r="AD20" s="45">
        <f t="shared" si="34"/>
        <v>1.4939887736695185</v>
      </c>
      <c r="AE20" s="45">
        <f t="shared" si="34"/>
        <v>1.515279754805781</v>
      </c>
      <c r="AF20" s="45">
        <f t="shared" si="34"/>
        <v>1.4106906993252046</v>
      </c>
      <c r="AG20" s="45">
        <f t="shared" si="34"/>
        <v>1.3148200126306926</v>
      </c>
      <c r="AH20" s="45">
        <f t="shared" si="34"/>
        <v>1.3621777089316069</v>
      </c>
      <c r="AI20" s="45">
        <f t="shared" si="34"/>
        <v>1.3036519714826131</v>
      </c>
      <c r="AJ20" s="45">
        <f t="shared" si="34"/>
        <v>1.1475855404221906</v>
      </c>
      <c r="AK20" s="45">
        <f t="shared" si="34"/>
        <v>1.2270665994842764</v>
      </c>
      <c r="AL20" s="45">
        <f t="shared" si="34"/>
        <v>1.4664722823376704</v>
      </c>
      <c r="AM20" s="45">
        <f t="shared" si="34"/>
        <v>1.2431139549804449</v>
      </c>
      <c r="AN20" s="45">
        <f t="shared" si="34"/>
        <v>1.3564563350131129</v>
      </c>
      <c r="AO20" s="45">
        <f t="shared" si="34"/>
        <v>1.4271213476085749</v>
      </c>
      <c r="AP20" s="45">
        <f t="shared" si="34"/>
        <v>1.4160774214672049</v>
      </c>
      <c r="AQ20" s="45">
        <f t="shared" si="34"/>
        <v>1.4217132708655154</v>
      </c>
      <c r="AR20" s="45">
        <f t="shared" si="34"/>
        <v>1.3336121372644687</v>
      </c>
      <c r="AS20" s="45">
        <f t="shared" si="34"/>
        <v>1.5326309767840969</v>
      </c>
      <c r="AT20" s="45">
        <f t="shared" si="34"/>
        <v>1.4318489322901347</v>
      </c>
      <c r="AU20" s="45">
        <f t="shared" si="34"/>
        <v>1.7704975793086348</v>
      </c>
      <c r="AV20" s="45">
        <f t="shared" si="34"/>
        <v>1.5679118219953065</v>
      </c>
      <c r="AW20" s="45">
        <f t="shared" si="34"/>
        <v>1.6701516373874243</v>
      </c>
      <c r="AX20" s="45">
        <f t="shared" si="34"/>
        <v>1.6202169590847255</v>
      </c>
      <c r="AY20" s="45">
        <f t="shared" si="34"/>
        <v>1.4037457559052244</v>
      </c>
      <c r="AZ20" s="45">
        <f t="shared" si="34"/>
        <v>1.5144488048519442</v>
      </c>
    </row>
    <row r="21" spans="1:52" x14ac:dyDescent="0.25">
      <c r="A21" s="93" t="s">
        <v>228</v>
      </c>
      <c r="B21" s="38">
        <f t="shared" si="4"/>
        <v>1.1726883737958492E-2</v>
      </c>
      <c r="C21" s="38">
        <f t="shared" si="4"/>
        <v>6.5960412281255197E-3</v>
      </c>
      <c r="D21" s="38">
        <f t="shared" si="4"/>
        <v>9.1648790379168232E-3</v>
      </c>
      <c r="E21" s="45">
        <f t="shared" si="4"/>
        <v>1.9314807214080493E-2</v>
      </c>
      <c r="F21" s="45">
        <f t="shared" si="4"/>
        <v>6.0161955985512999E-3</v>
      </c>
      <c r="G21" s="45">
        <f t="shared" si="4"/>
        <v>1.2654642747383199E-2</v>
      </c>
      <c r="H21" s="45">
        <f t="shared" ref="H21:J21" si="35">H44/H$45*100</f>
        <v>2.3098139920379353E-2</v>
      </c>
      <c r="I21" s="45">
        <f t="shared" si="35"/>
        <v>5.5779448062361417E-3</v>
      </c>
      <c r="J21" s="45">
        <f t="shared" si="35"/>
        <v>1.4451861537402794E-2</v>
      </c>
      <c r="K21" s="45">
        <f t="shared" ref="K21:AZ21" si="36">K44/K$45*100</f>
        <v>3.3802562985442368E-2</v>
      </c>
      <c r="L21" s="45">
        <f t="shared" si="36"/>
        <v>4.5436302090827172E-3</v>
      </c>
      <c r="M21" s="45">
        <f t="shared" si="36"/>
        <v>1.9232292149830868E-2</v>
      </c>
      <c r="N21" s="45">
        <f t="shared" si="36"/>
        <v>3.2803914600475659E-2</v>
      </c>
      <c r="O21" s="45">
        <f t="shared" si="36"/>
        <v>3.1899696259413877E-2</v>
      </c>
      <c r="P21" s="45">
        <f t="shared" si="36"/>
        <v>3.2355107632363364E-2</v>
      </c>
      <c r="Q21" s="45">
        <f t="shared" si="36"/>
        <v>1.2289299952317515E-2</v>
      </c>
      <c r="R21" s="45">
        <f t="shared" si="36"/>
        <v>9.8227002603015561E-4</v>
      </c>
      <c r="S21" s="45">
        <f t="shared" si="36"/>
        <v>6.6332710133427016E-3</v>
      </c>
      <c r="T21" s="45">
        <f t="shared" si="36"/>
        <v>2.1532079209342053E-2</v>
      </c>
      <c r="U21" s="45">
        <f t="shared" si="36"/>
        <v>7.0615983221642385E-3</v>
      </c>
      <c r="V21" s="45">
        <f t="shared" si="36"/>
        <v>1.423801692900213E-2</v>
      </c>
      <c r="W21" s="45">
        <f t="shared" si="36"/>
        <v>1.2527366330018552E-2</v>
      </c>
      <c r="X21" s="45">
        <f t="shared" si="36"/>
        <v>1.1693444654926448E-3</v>
      </c>
      <c r="Y21" s="45">
        <f t="shared" si="36"/>
        <v>6.7912917922809592E-3</v>
      </c>
      <c r="Z21" s="45">
        <f t="shared" si="36"/>
        <v>4.1248332514217514E-2</v>
      </c>
      <c r="AA21" s="45">
        <f t="shared" si="36"/>
        <v>2.4210562722650712E-2</v>
      </c>
      <c r="AB21" s="45">
        <f t="shared" si="36"/>
        <v>3.2666074321852298E-2</v>
      </c>
      <c r="AC21" s="45">
        <f t="shared" si="36"/>
        <v>2.5074046794439829E-2</v>
      </c>
      <c r="AD21" s="45">
        <f t="shared" si="36"/>
        <v>7.0542471606655178E-3</v>
      </c>
      <c r="AE21" s="45">
        <f t="shared" si="36"/>
        <v>1.5901717128970622E-2</v>
      </c>
      <c r="AF21" s="45">
        <f t="shared" si="36"/>
        <v>2.0666169480560322E-2</v>
      </c>
      <c r="AG21" s="45">
        <f t="shared" si="36"/>
        <v>5.2627885762402639E-3</v>
      </c>
      <c r="AH21" s="45">
        <f t="shared" si="36"/>
        <v>1.2871669455528383E-2</v>
      </c>
      <c r="AI21" s="45">
        <f t="shared" si="36"/>
        <v>3.1427324312527281E-2</v>
      </c>
      <c r="AJ21" s="45">
        <f t="shared" si="36"/>
        <v>1.3287832573309575E-2</v>
      </c>
      <c r="AK21" s="45">
        <f t="shared" si="36"/>
        <v>2.2525860280387684E-2</v>
      </c>
      <c r="AL21" s="45">
        <f t="shared" si="36"/>
        <v>5.2493313067733076E-3</v>
      </c>
      <c r="AM21" s="45">
        <f t="shared" si="36"/>
        <v>2.4582043800285642E-4</v>
      </c>
      <c r="AN21" s="45">
        <f t="shared" si="36"/>
        <v>2.7848340359994286E-3</v>
      </c>
      <c r="AO21" s="45">
        <f t="shared" si="36"/>
        <v>1.4500809628537593E-2</v>
      </c>
      <c r="AP21" s="45">
        <f t="shared" si="36"/>
        <v>0</v>
      </c>
      <c r="AQ21" s="45">
        <f t="shared" si="36"/>
        <v>7.3999389505036593E-3</v>
      </c>
      <c r="AR21" s="45">
        <f t="shared" si="36"/>
        <v>1.6263562649566694E-2</v>
      </c>
      <c r="AS21" s="45">
        <f t="shared" si="36"/>
        <v>7.1506888496925209E-3</v>
      </c>
      <c r="AT21" s="45">
        <f t="shared" si="36"/>
        <v>1.1765397964586153E-2</v>
      </c>
      <c r="AU21" s="45">
        <f t="shared" si="36"/>
        <v>7.5034907543944356E-3</v>
      </c>
      <c r="AV21" s="45">
        <f t="shared" si="36"/>
        <v>4.6535436735073762E-3</v>
      </c>
      <c r="AW21" s="45">
        <f t="shared" si="36"/>
        <v>6.0918385827419862E-3</v>
      </c>
      <c r="AX21" s="45">
        <f t="shared" si="36"/>
        <v>2.6160661341518714E-2</v>
      </c>
      <c r="AY21" s="45">
        <f t="shared" si="36"/>
        <v>1.4603336862473075E-2</v>
      </c>
      <c r="AZ21" s="45">
        <f t="shared" si="36"/>
        <v>2.0513735283624688E-2</v>
      </c>
    </row>
    <row r="22" spans="1:52" x14ac:dyDescent="0.25">
      <c r="A22" s="96" t="s">
        <v>173</v>
      </c>
      <c r="B22" s="38">
        <f t="shared" si="4"/>
        <v>100</v>
      </c>
      <c r="C22" s="38">
        <f t="shared" si="4"/>
        <v>100</v>
      </c>
      <c r="D22" s="38">
        <f t="shared" si="4"/>
        <v>100</v>
      </c>
      <c r="E22" s="45">
        <f t="shared" si="4"/>
        <v>100</v>
      </c>
      <c r="F22" s="45">
        <f t="shared" si="4"/>
        <v>100</v>
      </c>
      <c r="G22" s="45">
        <f t="shared" si="4"/>
        <v>100</v>
      </c>
      <c r="H22" s="45">
        <f t="shared" ref="H22:J22" si="37">H45/H$45*100</f>
        <v>100</v>
      </c>
      <c r="I22" s="45">
        <f t="shared" si="37"/>
        <v>100</v>
      </c>
      <c r="J22" s="45">
        <f t="shared" si="37"/>
        <v>100</v>
      </c>
      <c r="K22" s="45">
        <f t="shared" ref="K22:AZ22" si="38">K45/K$45*100</f>
        <v>100</v>
      </c>
      <c r="L22" s="45">
        <f t="shared" si="38"/>
        <v>100</v>
      </c>
      <c r="M22" s="45">
        <f t="shared" si="38"/>
        <v>100</v>
      </c>
      <c r="N22" s="45">
        <f t="shared" si="38"/>
        <v>100</v>
      </c>
      <c r="O22" s="45">
        <f t="shared" si="38"/>
        <v>100</v>
      </c>
      <c r="P22" s="45">
        <f t="shared" si="38"/>
        <v>100</v>
      </c>
      <c r="Q22" s="45">
        <f t="shared" si="38"/>
        <v>100</v>
      </c>
      <c r="R22" s="45">
        <f t="shared" si="38"/>
        <v>100</v>
      </c>
      <c r="S22" s="45">
        <f t="shared" si="38"/>
        <v>100</v>
      </c>
      <c r="T22" s="45">
        <f t="shared" si="38"/>
        <v>100</v>
      </c>
      <c r="U22" s="45">
        <f t="shared" si="38"/>
        <v>100</v>
      </c>
      <c r="V22" s="45">
        <f t="shared" si="38"/>
        <v>100</v>
      </c>
      <c r="W22" s="45">
        <f t="shared" si="38"/>
        <v>100</v>
      </c>
      <c r="X22" s="45">
        <f t="shared" si="38"/>
        <v>100</v>
      </c>
      <c r="Y22" s="45">
        <f t="shared" si="38"/>
        <v>100</v>
      </c>
      <c r="Z22" s="45">
        <f t="shared" si="38"/>
        <v>100</v>
      </c>
      <c r="AA22" s="45">
        <f t="shared" si="38"/>
        <v>100</v>
      </c>
      <c r="AB22" s="45">
        <f t="shared" si="38"/>
        <v>100</v>
      </c>
      <c r="AC22" s="45">
        <f t="shared" si="38"/>
        <v>100</v>
      </c>
      <c r="AD22" s="45">
        <f t="shared" si="38"/>
        <v>100</v>
      </c>
      <c r="AE22" s="45">
        <f t="shared" si="38"/>
        <v>100</v>
      </c>
      <c r="AF22" s="45">
        <f t="shared" si="38"/>
        <v>100</v>
      </c>
      <c r="AG22" s="45">
        <f t="shared" si="38"/>
        <v>100</v>
      </c>
      <c r="AH22" s="45">
        <f t="shared" si="38"/>
        <v>100</v>
      </c>
      <c r="AI22" s="45">
        <f t="shared" si="38"/>
        <v>100</v>
      </c>
      <c r="AJ22" s="45">
        <f t="shared" si="38"/>
        <v>100</v>
      </c>
      <c r="AK22" s="45">
        <f t="shared" si="38"/>
        <v>100</v>
      </c>
      <c r="AL22" s="45">
        <f t="shared" si="38"/>
        <v>100</v>
      </c>
      <c r="AM22" s="45">
        <f t="shared" si="38"/>
        <v>100</v>
      </c>
      <c r="AN22" s="45">
        <f t="shared" si="38"/>
        <v>100</v>
      </c>
      <c r="AO22" s="45">
        <f t="shared" si="38"/>
        <v>100</v>
      </c>
      <c r="AP22" s="45">
        <f t="shared" si="38"/>
        <v>100</v>
      </c>
      <c r="AQ22" s="45">
        <f t="shared" si="38"/>
        <v>100</v>
      </c>
      <c r="AR22" s="45">
        <f t="shared" si="38"/>
        <v>100</v>
      </c>
      <c r="AS22" s="45">
        <f t="shared" si="38"/>
        <v>100</v>
      </c>
      <c r="AT22" s="45">
        <f t="shared" si="38"/>
        <v>100</v>
      </c>
      <c r="AU22" s="45">
        <f t="shared" si="38"/>
        <v>100</v>
      </c>
      <c r="AV22" s="45">
        <f t="shared" si="38"/>
        <v>100</v>
      </c>
      <c r="AW22" s="45">
        <f t="shared" si="38"/>
        <v>100</v>
      </c>
      <c r="AX22" s="45">
        <f t="shared" si="38"/>
        <v>100</v>
      </c>
      <c r="AY22" s="45">
        <f t="shared" si="38"/>
        <v>100</v>
      </c>
      <c r="AZ22" s="45">
        <f t="shared" si="38"/>
        <v>100</v>
      </c>
    </row>
    <row r="23" spans="1:52" x14ac:dyDescent="0.25">
      <c r="A23" s="41"/>
    </row>
    <row r="24" spans="1:52" x14ac:dyDescent="0.25">
      <c r="A24" s="46" t="s">
        <v>219</v>
      </c>
    </row>
    <row r="25" spans="1:52" x14ac:dyDescent="0.25">
      <c r="A25" s="42" t="s">
        <v>227</v>
      </c>
    </row>
    <row r="26" spans="1:52" x14ac:dyDescent="0.25">
      <c r="A26" s="39"/>
      <c r="B26" s="150" t="s">
        <v>151</v>
      </c>
      <c r="C26" s="150"/>
      <c r="D26" s="150"/>
      <c r="E26" s="150" t="s">
        <v>109</v>
      </c>
      <c r="F26" s="150"/>
      <c r="G26" s="150"/>
      <c r="H26" s="150" t="s">
        <v>117</v>
      </c>
      <c r="I26" s="150"/>
      <c r="J26" s="150"/>
      <c r="K26" s="150" t="s">
        <v>123</v>
      </c>
      <c r="L26" s="150"/>
      <c r="M26" s="150"/>
      <c r="N26" s="150" t="s">
        <v>131</v>
      </c>
      <c r="O26" s="150"/>
      <c r="P26" s="150"/>
      <c r="Q26" s="150" t="s">
        <v>132</v>
      </c>
      <c r="R26" s="150"/>
      <c r="S26" s="150"/>
      <c r="T26" s="150" t="s">
        <v>169</v>
      </c>
      <c r="U26" s="150"/>
      <c r="V26" s="150"/>
      <c r="W26" s="150" t="s">
        <v>220</v>
      </c>
      <c r="X26" s="150"/>
      <c r="Y26" s="150"/>
      <c r="Z26" s="150" t="s">
        <v>165</v>
      </c>
      <c r="AA26" s="150"/>
      <c r="AB26" s="150"/>
      <c r="AC26" s="150" t="s">
        <v>221</v>
      </c>
      <c r="AD26" s="150"/>
      <c r="AE26" s="150"/>
      <c r="AF26" s="150" t="s">
        <v>161</v>
      </c>
      <c r="AG26" s="150"/>
      <c r="AH26" s="150"/>
      <c r="AI26" s="150" t="s">
        <v>222</v>
      </c>
      <c r="AJ26" s="150"/>
      <c r="AK26" s="150"/>
      <c r="AL26" s="150" t="s">
        <v>229</v>
      </c>
      <c r="AM26" s="150"/>
      <c r="AN26" s="150"/>
      <c r="AO26" s="150" t="s">
        <v>78</v>
      </c>
      <c r="AP26" s="150"/>
      <c r="AQ26" s="150"/>
      <c r="AR26" s="150" t="s">
        <v>176</v>
      </c>
      <c r="AS26" s="150"/>
      <c r="AT26" s="150"/>
      <c r="AU26" s="150" t="s">
        <v>96</v>
      </c>
      <c r="AV26" s="150"/>
      <c r="AW26" s="150"/>
      <c r="AX26" s="150" t="s">
        <v>178</v>
      </c>
      <c r="AY26" s="150"/>
      <c r="AZ26" s="150"/>
    </row>
    <row r="27" spans="1:52" x14ac:dyDescent="0.25">
      <c r="A27" s="40" t="s">
        <v>218</v>
      </c>
      <c r="B27" s="38" t="s">
        <v>171</v>
      </c>
      <c r="C27" s="38" t="s">
        <v>172</v>
      </c>
      <c r="D27" s="38" t="s">
        <v>173</v>
      </c>
      <c r="E27" s="38" t="s">
        <v>171</v>
      </c>
      <c r="F27" s="38" t="s">
        <v>172</v>
      </c>
      <c r="G27" s="38" t="s">
        <v>173</v>
      </c>
      <c r="H27" s="38" t="s">
        <v>171</v>
      </c>
      <c r="I27" s="38" t="s">
        <v>172</v>
      </c>
      <c r="J27" s="38" t="s">
        <v>173</v>
      </c>
      <c r="K27" s="38" t="s">
        <v>171</v>
      </c>
      <c r="L27" s="38" t="s">
        <v>172</v>
      </c>
      <c r="M27" s="38" t="s">
        <v>173</v>
      </c>
      <c r="N27" s="38" t="s">
        <v>171</v>
      </c>
      <c r="O27" s="38" t="s">
        <v>172</v>
      </c>
      <c r="P27" s="38" t="s">
        <v>173</v>
      </c>
      <c r="Q27" s="38" t="s">
        <v>171</v>
      </c>
      <c r="R27" s="38" t="s">
        <v>172</v>
      </c>
      <c r="S27" s="38" t="s">
        <v>173</v>
      </c>
      <c r="T27" s="38" t="s">
        <v>171</v>
      </c>
      <c r="U27" s="38" t="s">
        <v>172</v>
      </c>
      <c r="V27" s="38" t="s">
        <v>173</v>
      </c>
      <c r="W27" s="38" t="s">
        <v>171</v>
      </c>
      <c r="X27" s="38" t="s">
        <v>172</v>
      </c>
      <c r="Y27" s="38" t="s">
        <v>173</v>
      </c>
      <c r="Z27" s="38" t="s">
        <v>171</v>
      </c>
      <c r="AA27" s="38" t="s">
        <v>172</v>
      </c>
      <c r="AB27" s="38" t="s">
        <v>173</v>
      </c>
      <c r="AC27" s="38" t="s">
        <v>171</v>
      </c>
      <c r="AD27" s="38" t="s">
        <v>172</v>
      </c>
      <c r="AE27" s="38" t="s">
        <v>173</v>
      </c>
      <c r="AF27" s="38" t="s">
        <v>171</v>
      </c>
      <c r="AG27" s="38" t="s">
        <v>172</v>
      </c>
      <c r="AH27" s="38" t="s">
        <v>173</v>
      </c>
      <c r="AI27" s="38" t="s">
        <v>171</v>
      </c>
      <c r="AJ27" s="38" t="s">
        <v>172</v>
      </c>
      <c r="AK27" s="38" t="s">
        <v>173</v>
      </c>
      <c r="AL27" s="38" t="s">
        <v>171</v>
      </c>
      <c r="AM27" s="38" t="s">
        <v>172</v>
      </c>
      <c r="AN27" s="38" t="s">
        <v>173</v>
      </c>
      <c r="AO27" s="38" t="s">
        <v>171</v>
      </c>
      <c r="AP27" s="38" t="s">
        <v>172</v>
      </c>
      <c r="AQ27" s="38" t="s">
        <v>173</v>
      </c>
      <c r="AR27" s="38" t="s">
        <v>171</v>
      </c>
      <c r="AS27" s="38" t="s">
        <v>172</v>
      </c>
      <c r="AT27" s="38" t="s">
        <v>173</v>
      </c>
      <c r="AU27" s="38" t="s">
        <v>171</v>
      </c>
      <c r="AV27" s="38" t="s">
        <v>172</v>
      </c>
      <c r="AW27" s="38" t="s">
        <v>173</v>
      </c>
      <c r="AX27" s="38" t="s">
        <v>171</v>
      </c>
      <c r="AY27" s="38" t="s">
        <v>172</v>
      </c>
      <c r="AZ27" s="38" t="s">
        <v>173</v>
      </c>
    </row>
    <row r="28" spans="1:52" x14ac:dyDescent="0.25">
      <c r="A28" s="40" t="s">
        <v>202</v>
      </c>
      <c r="B28" s="94">
        <v>28524</v>
      </c>
      <c r="C28" s="94">
        <v>29243</v>
      </c>
      <c r="D28" s="94">
        <f>SUM(B28:C28)</f>
        <v>57767</v>
      </c>
      <c r="E28" s="94">
        <v>10623</v>
      </c>
      <c r="F28" s="94">
        <v>10855</v>
      </c>
      <c r="G28" s="94">
        <f>SUM(E28:F28)</f>
        <v>21478</v>
      </c>
      <c r="H28" s="95">
        <v>9036</v>
      </c>
      <c r="I28" s="95">
        <v>8895</v>
      </c>
      <c r="J28" s="94">
        <f>SUM(H28:I28)</f>
        <v>17931</v>
      </c>
      <c r="K28" s="95">
        <v>19027</v>
      </c>
      <c r="L28" s="95">
        <v>18777</v>
      </c>
      <c r="M28" s="94">
        <f>SUM(K28:L28)</f>
        <v>37804</v>
      </c>
      <c r="N28" s="95">
        <v>9598</v>
      </c>
      <c r="O28" s="95">
        <v>9719</v>
      </c>
      <c r="P28" s="94">
        <f>SUM(N28:O28)</f>
        <v>19317</v>
      </c>
      <c r="Q28" s="95">
        <v>27838</v>
      </c>
      <c r="R28" s="95">
        <v>27868</v>
      </c>
      <c r="S28" s="94">
        <f>SUM(Q28:R28)</f>
        <v>55706</v>
      </c>
      <c r="T28" s="95">
        <v>20064</v>
      </c>
      <c r="U28" s="95">
        <v>20112</v>
      </c>
      <c r="V28" s="94">
        <f>SUM(T28:U28)</f>
        <v>40176</v>
      </c>
      <c r="W28" s="95">
        <v>18195</v>
      </c>
      <c r="X28" s="95">
        <v>18713</v>
      </c>
      <c r="Y28" s="94">
        <f>SUM(W28:X28)</f>
        <v>36908</v>
      </c>
      <c r="Z28" s="95">
        <v>15584</v>
      </c>
      <c r="AA28" s="95">
        <v>15904</v>
      </c>
      <c r="AB28" s="94">
        <f>SUM(Z28:AA28)</f>
        <v>31488</v>
      </c>
      <c r="AC28" s="95">
        <v>22430</v>
      </c>
      <c r="AD28" s="95">
        <v>23007</v>
      </c>
      <c r="AE28" s="94">
        <f>SUM(AC28:AD28)</f>
        <v>45437</v>
      </c>
      <c r="AF28" s="95">
        <v>14764</v>
      </c>
      <c r="AG28" s="95">
        <v>15096</v>
      </c>
      <c r="AH28" s="94">
        <f>SUM(AF28:AG28)</f>
        <v>29860</v>
      </c>
      <c r="AI28" s="95">
        <v>22643</v>
      </c>
      <c r="AJ28" s="95">
        <v>22721</v>
      </c>
      <c r="AK28" s="94">
        <f>SUM(AI28:AJ28)</f>
        <v>45364</v>
      </c>
      <c r="AL28" s="95">
        <v>50747</v>
      </c>
      <c r="AM28" s="95">
        <v>49771</v>
      </c>
      <c r="AN28" s="94">
        <f>SUM(AL28:AM28)</f>
        <v>100518</v>
      </c>
      <c r="AO28" s="95">
        <v>23473</v>
      </c>
      <c r="AP28" s="95">
        <v>23185</v>
      </c>
      <c r="AQ28" s="94">
        <f>SUM(AO28:AP28)</f>
        <v>46658</v>
      </c>
      <c r="AR28" s="95">
        <v>7328</v>
      </c>
      <c r="AS28" s="95">
        <v>7354</v>
      </c>
      <c r="AT28" s="94">
        <f>SUM(AR28:AS28)</f>
        <v>14682</v>
      </c>
      <c r="AU28" s="95">
        <v>38369</v>
      </c>
      <c r="AV28" s="95">
        <v>38581</v>
      </c>
      <c r="AW28" s="94">
        <f>SUM(AU28:AV28)</f>
        <v>76950</v>
      </c>
      <c r="AX28" s="95">
        <v>8243</v>
      </c>
      <c r="AY28" s="95">
        <v>8597</v>
      </c>
      <c r="AZ28" s="94">
        <f>SUM(AX28:AY28)</f>
        <v>16840</v>
      </c>
    </row>
    <row r="29" spans="1:52" x14ac:dyDescent="0.25">
      <c r="A29" s="40" t="s">
        <v>203</v>
      </c>
      <c r="B29" s="94">
        <v>30754</v>
      </c>
      <c r="C29" s="94">
        <v>32290</v>
      </c>
      <c r="D29" s="94">
        <f t="shared" ref="D29:D44" si="39">SUM(B29:C29)</f>
        <v>63044</v>
      </c>
      <c r="E29" s="94">
        <v>11952</v>
      </c>
      <c r="F29" s="94">
        <v>12489</v>
      </c>
      <c r="G29" s="94">
        <f t="shared" ref="G29:G44" si="40">SUM(E29:F29)</f>
        <v>24441</v>
      </c>
      <c r="H29" s="95">
        <v>9832</v>
      </c>
      <c r="I29" s="95">
        <v>10105</v>
      </c>
      <c r="J29" s="94">
        <f t="shared" ref="J29:J44" si="41">SUM(H29:I29)</f>
        <v>19937</v>
      </c>
      <c r="K29" s="95">
        <v>20236</v>
      </c>
      <c r="L29" s="95">
        <v>20489</v>
      </c>
      <c r="M29" s="94">
        <f t="shared" ref="M29:M44" si="42">SUM(K29:L29)</f>
        <v>40725</v>
      </c>
      <c r="N29" s="95">
        <v>9780</v>
      </c>
      <c r="O29" s="95">
        <v>9960</v>
      </c>
      <c r="P29" s="94">
        <f t="shared" ref="P29:P44" si="43">SUM(N29:O29)</f>
        <v>19740</v>
      </c>
      <c r="Q29" s="95">
        <v>27800</v>
      </c>
      <c r="R29" s="95">
        <v>28311</v>
      </c>
      <c r="S29" s="94">
        <f t="shared" ref="S29:S44" si="44">SUM(Q29:R29)</f>
        <v>56111</v>
      </c>
      <c r="T29" s="95">
        <v>22064</v>
      </c>
      <c r="U29" s="95">
        <v>22733</v>
      </c>
      <c r="V29" s="94">
        <f t="shared" ref="V29:V44" si="45">SUM(T29:U29)</f>
        <v>44797</v>
      </c>
      <c r="W29" s="95">
        <v>19584</v>
      </c>
      <c r="X29" s="95">
        <v>20212</v>
      </c>
      <c r="Y29" s="94">
        <f t="shared" ref="Y29:Y44" si="46">SUM(W29:X29)</f>
        <v>39796</v>
      </c>
      <c r="Z29" s="95">
        <v>16824</v>
      </c>
      <c r="AA29" s="95">
        <v>17281</v>
      </c>
      <c r="AB29" s="94">
        <f t="shared" ref="AB29:AB44" si="47">SUM(Z29:AA29)</f>
        <v>34105</v>
      </c>
      <c r="AC29" s="95">
        <v>23583</v>
      </c>
      <c r="AD29" s="95">
        <v>24210</v>
      </c>
      <c r="AE29" s="94">
        <f t="shared" ref="AE29:AE44" si="48">SUM(AC29:AD29)</f>
        <v>47793</v>
      </c>
      <c r="AF29" s="95">
        <v>15681</v>
      </c>
      <c r="AG29" s="95">
        <v>16322</v>
      </c>
      <c r="AH29" s="94">
        <f t="shared" ref="AH29:AH44" si="49">SUM(AF29:AG29)</f>
        <v>32003</v>
      </c>
      <c r="AI29" s="95">
        <v>24122</v>
      </c>
      <c r="AJ29" s="95">
        <v>23999</v>
      </c>
      <c r="AK29" s="94">
        <f t="shared" ref="AK29:AK44" si="50">SUM(AI29:AJ29)</f>
        <v>48121</v>
      </c>
      <c r="AL29" s="95">
        <v>56231</v>
      </c>
      <c r="AM29" s="95">
        <v>57131</v>
      </c>
      <c r="AN29" s="94">
        <f t="shared" ref="AN29:AN44" si="51">SUM(AL29:AM29)</f>
        <v>113362</v>
      </c>
      <c r="AO29" s="95">
        <v>24368</v>
      </c>
      <c r="AP29" s="95">
        <v>24721</v>
      </c>
      <c r="AQ29" s="94">
        <f t="shared" ref="AQ29:AQ44" si="52">SUM(AO29:AP29)</f>
        <v>49089</v>
      </c>
      <c r="AR29" s="95">
        <v>6363</v>
      </c>
      <c r="AS29" s="95">
        <v>6495</v>
      </c>
      <c r="AT29" s="94">
        <f t="shared" ref="AT29:AT44" si="53">SUM(AR29:AS29)</f>
        <v>12858</v>
      </c>
      <c r="AU29" s="95">
        <v>39533</v>
      </c>
      <c r="AV29" s="95">
        <v>40754</v>
      </c>
      <c r="AW29" s="94">
        <f t="shared" ref="AW29:AW44" si="54">SUM(AU29:AV29)</f>
        <v>80287</v>
      </c>
      <c r="AX29" s="95">
        <v>8268</v>
      </c>
      <c r="AY29" s="95">
        <v>8460</v>
      </c>
      <c r="AZ29" s="94">
        <f t="shared" ref="AZ29:AZ32" si="55">SUM(AX29:AY29)</f>
        <v>16728</v>
      </c>
    </row>
    <row r="30" spans="1:52" x14ac:dyDescent="0.25">
      <c r="A30" s="40" t="s">
        <v>204</v>
      </c>
      <c r="B30" s="94">
        <v>36279</v>
      </c>
      <c r="C30" s="94">
        <v>37267</v>
      </c>
      <c r="D30" s="94">
        <f t="shared" si="39"/>
        <v>73546</v>
      </c>
      <c r="E30" s="94">
        <v>11338</v>
      </c>
      <c r="F30" s="94">
        <v>11974</v>
      </c>
      <c r="G30" s="94">
        <f t="shared" si="40"/>
        <v>23312</v>
      </c>
      <c r="H30" s="95">
        <v>9303</v>
      </c>
      <c r="I30" s="95">
        <v>9835</v>
      </c>
      <c r="J30" s="94">
        <f t="shared" si="41"/>
        <v>19138</v>
      </c>
      <c r="K30" s="95">
        <v>18341</v>
      </c>
      <c r="L30" s="95">
        <v>19026</v>
      </c>
      <c r="M30" s="94">
        <f t="shared" si="42"/>
        <v>37367</v>
      </c>
      <c r="N30" s="95">
        <v>9219</v>
      </c>
      <c r="O30" s="95">
        <v>9486</v>
      </c>
      <c r="P30" s="94">
        <f t="shared" si="43"/>
        <v>18705</v>
      </c>
      <c r="Q30" s="95">
        <v>28108</v>
      </c>
      <c r="R30" s="95">
        <v>30020</v>
      </c>
      <c r="S30" s="94">
        <f t="shared" si="44"/>
        <v>58128</v>
      </c>
      <c r="T30" s="95">
        <v>20932</v>
      </c>
      <c r="U30" s="95">
        <v>22213</v>
      </c>
      <c r="V30" s="94">
        <f t="shared" si="45"/>
        <v>43145</v>
      </c>
      <c r="W30" s="95">
        <v>22978</v>
      </c>
      <c r="X30" s="95">
        <v>24102</v>
      </c>
      <c r="Y30" s="94">
        <f t="shared" si="46"/>
        <v>47080</v>
      </c>
      <c r="Z30" s="95">
        <v>17856</v>
      </c>
      <c r="AA30" s="95">
        <v>18921</v>
      </c>
      <c r="AB30" s="94">
        <f t="shared" si="47"/>
        <v>36777</v>
      </c>
      <c r="AC30" s="95">
        <v>25716</v>
      </c>
      <c r="AD30" s="95">
        <v>26847</v>
      </c>
      <c r="AE30" s="94">
        <f t="shared" si="48"/>
        <v>52563</v>
      </c>
      <c r="AF30" s="95">
        <v>15748</v>
      </c>
      <c r="AG30" s="95">
        <v>16783</v>
      </c>
      <c r="AH30" s="94">
        <f t="shared" si="49"/>
        <v>32531</v>
      </c>
      <c r="AI30" s="95">
        <v>23427</v>
      </c>
      <c r="AJ30" s="95">
        <v>24032</v>
      </c>
      <c r="AK30" s="94">
        <f t="shared" si="50"/>
        <v>47459</v>
      </c>
      <c r="AL30" s="95">
        <v>56432</v>
      </c>
      <c r="AM30" s="95">
        <v>58344</v>
      </c>
      <c r="AN30" s="94">
        <f t="shared" si="51"/>
        <v>114776</v>
      </c>
      <c r="AO30" s="95">
        <v>22811</v>
      </c>
      <c r="AP30" s="95">
        <v>23838</v>
      </c>
      <c r="AQ30" s="94">
        <f t="shared" si="52"/>
        <v>46649</v>
      </c>
      <c r="AR30" s="95">
        <v>5468</v>
      </c>
      <c r="AS30" s="95">
        <v>5557</v>
      </c>
      <c r="AT30" s="94">
        <f t="shared" si="53"/>
        <v>11025</v>
      </c>
      <c r="AU30" s="95">
        <v>41480</v>
      </c>
      <c r="AV30" s="95">
        <v>43157</v>
      </c>
      <c r="AW30" s="94">
        <f t="shared" si="54"/>
        <v>84637</v>
      </c>
      <c r="AX30" s="95">
        <v>7300</v>
      </c>
      <c r="AY30" s="95">
        <v>7615</v>
      </c>
      <c r="AZ30" s="94">
        <f t="shared" si="55"/>
        <v>14915</v>
      </c>
    </row>
    <row r="31" spans="1:52" x14ac:dyDescent="0.25">
      <c r="A31" s="40" t="s">
        <v>205</v>
      </c>
      <c r="B31" s="95">
        <v>48187</v>
      </c>
      <c r="C31" s="95">
        <v>43433</v>
      </c>
      <c r="D31" s="94">
        <f t="shared" si="39"/>
        <v>91620</v>
      </c>
      <c r="E31" s="95">
        <v>8842</v>
      </c>
      <c r="F31" s="95">
        <v>9038</v>
      </c>
      <c r="G31" s="94">
        <f t="shared" si="40"/>
        <v>17880</v>
      </c>
      <c r="H31" s="95">
        <v>8564</v>
      </c>
      <c r="I31" s="95">
        <v>8616</v>
      </c>
      <c r="J31" s="94">
        <f t="shared" si="41"/>
        <v>17180</v>
      </c>
      <c r="K31" s="95">
        <v>15405</v>
      </c>
      <c r="L31" s="95">
        <v>15090</v>
      </c>
      <c r="M31" s="94">
        <f t="shared" si="42"/>
        <v>30495</v>
      </c>
      <c r="N31" s="95">
        <v>8243</v>
      </c>
      <c r="O31" s="95">
        <v>8021</v>
      </c>
      <c r="P31" s="94">
        <f t="shared" si="43"/>
        <v>16264</v>
      </c>
      <c r="Q31" s="95">
        <v>23927</v>
      </c>
      <c r="R31" s="95">
        <v>23939</v>
      </c>
      <c r="S31" s="94">
        <f t="shared" si="44"/>
        <v>47866</v>
      </c>
      <c r="T31" s="95">
        <v>14084</v>
      </c>
      <c r="U31" s="95">
        <v>15245</v>
      </c>
      <c r="V31" s="94">
        <f t="shared" si="45"/>
        <v>29329</v>
      </c>
      <c r="W31" s="95">
        <v>20209</v>
      </c>
      <c r="X31" s="95">
        <v>20460</v>
      </c>
      <c r="Y31" s="94">
        <f t="shared" si="46"/>
        <v>40669</v>
      </c>
      <c r="Z31" s="95">
        <v>13846</v>
      </c>
      <c r="AA31" s="95">
        <v>14321</v>
      </c>
      <c r="AB31" s="94">
        <f t="shared" si="47"/>
        <v>28167</v>
      </c>
      <c r="AC31" s="95">
        <v>22902</v>
      </c>
      <c r="AD31" s="95">
        <v>26301</v>
      </c>
      <c r="AE31" s="94">
        <f t="shared" si="48"/>
        <v>49203</v>
      </c>
      <c r="AF31" s="95">
        <v>12366</v>
      </c>
      <c r="AG31" s="95">
        <v>12910</v>
      </c>
      <c r="AH31" s="94">
        <f t="shared" si="49"/>
        <v>25276</v>
      </c>
      <c r="AI31" s="95">
        <v>18280</v>
      </c>
      <c r="AJ31" s="95">
        <v>18013</v>
      </c>
      <c r="AK31" s="94">
        <f t="shared" si="50"/>
        <v>36293</v>
      </c>
      <c r="AL31" s="95">
        <v>46394</v>
      </c>
      <c r="AM31" s="95">
        <v>46955</v>
      </c>
      <c r="AN31" s="94">
        <f t="shared" si="51"/>
        <v>93349</v>
      </c>
      <c r="AO31" s="95">
        <v>17048</v>
      </c>
      <c r="AP31" s="95">
        <v>17081</v>
      </c>
      <c r="AQ31" s="94">
        <f t="shared" si="52"/>
        <v>34129</v>
      </c>
      <c r="AR31" s="95">
        <v>4489</v>
      </c>
      <c r="AS31" s="95">
        <v>4320</v>
      </c>
      <c r="AT31" s="94">
        <f t="shared" si="53"/>
        <v>8809</v>
      </c>
      <c r="AU31" s="95">
        <v>32600</v>
      </c>
      <c r="AV31" s="95">
        <v>34097</v>
      </c>
      <c r="AW31" s="94">
        <f t="shared" si="54"/>
        <v>66697</v>
      </c>
      <c r="AX31" s="95">
        <v>6149</v>
      </c>
      <c r="AY31" s="95">
        <v>5551</v>
      </c>
      <c r="AZ31" s="94">
        <f t="shared" si="55"/>
        <v>11700</v>
      </c>
    </row>
    <row r="32" spans="1:52" x14ac:dyDescent="0.25">
      <c r="A32" s="40" t="s">
        <v>206</v>
      </c>
      <c r="B32" s="95">
        <v>48359</v>
      </c>
      <c r="C32" s="95">
        <v>47578</v>
      </c>
      <c r="D32" s="94">
        <f t="shared" si="39"/>
        <v>95937</v>
      </c>
      <c r="E32" s="95">
        <v>6242</v>
      </c>
      <c r="F32" s="95">
        <v>6403</v>
      </c>
      <c r="G32" s="94">
        <f t="shared" si="40"/>
        <v>12645</v>
      </c>
      <c r="H32" s="95">
        <v>6662</v>
      </c>
      <c r="I32" s="95">
        <v>6296</v>
      </c>
      <c r="J32" s="94">
        <f t="shared" si="41"/>
        <v>12958</v>
      </c>
      <c r="K32" s="95">
        <v>10989</v>
      </c>
      <c r="L32" s="95">
        <v>10699</v>
      </c>
      <c r="M32" s="94">
        <f t="shared" si="42"/>
        <v>21688</v>
      </c>
      <c r="N32" s="95">
        <v>6429</v>
      </c>
      <c r="O32" s="95">
        <v>5919</v>
      </c>
      <c r="P32" s="94">
        <f t="shared" si="43"/>
        <v>12348</v>
      </c>
      <c r="Q32" s="95">
        <v>17991</v>
      </c>
      <c r="R32" s="95">
        <v>17824</v>
      </c>
      <c r="S32" s="94">
        <f t="shared" si="44"/>
        <v>35815</v>
      </c>
      <c r="T32" s="95">
        <v>10165</v>
      </c>
      <c r="U32" s="95">
        <v>10360</v>
      </c>
      <c r="V32" s="94">
        <f t="shared" si="45"/>
        <v>20525</v>
      </c>
      <c r="W32" s="95">
        <v>15741</v>
      </c>
      <c r="X32" s="95">
        <v>15309</v>
      </c>
      <c r="Y32" s="94">
        <f t="shared" si="46"/>
        <v>31050</v>
      </c>
      <c r="Z32" s="95">
        <v>9110</v>
      </c>
      <c r="AA32" s="95">
        <v>9013</v>
      </c>
      <c r="AB32" s="94">
        <f t="shared" si="47"/>
        <v>18123</v>
      </c>
      <c r="AC32" s="95">
        <v>18538</v>
      </c>
      <c r="AD32" s="95">
        <v>18792</v>
      </c>
      <c r="AE32" s="94">
        <f t="shared" si="48"/>
        <v>37330</v>
      </c>
      <c r="AF32" s="95">
        <v>9759</v>
      </c>
      <c r="AG32" s="95">
        <v>9838</v>
      </c>
      <c r="AH32" s="94">
        <f t="shared" si="49"/>
        <v>19597</v>
      </c>
      <c r="AI32" s="95">
        <v>14534</v>
      </c>
      <c r="AJ32" s="95">
        <v>13012</v>
      </c>
      <c r="AK32" s="94">
        <f t="shared" si="50"/>
        <v>27546</v>
      </c>
      <c r="AL32" s="95">
        <v>37807</v>
      </c>
      <c r="AM32" s="95">
        <v>36293</v>
      </c>
      <c r="AN32" s="94">
        <f t="shared" si="51"/>
        <v>74100</v>
      </c>
      <c r="AO32" s="95">
        <v>12768</v>
      </c>
      <c r="AP32" s="95">
        <v>11166</v>
      </c>
      <c r="AQ32" s="94">
        <f t="shared" si="52"/>
        <v>23934</v>
      </c>
      <c r="AR32" s="95">
        <v>3555</v>
      </c>
      <c r="AS32" s="95">
        <v>3136</v>
      </c>
      <c r="AT32" s="94">
        <f t="shared" si="53"/>
        <v>6691</v>
      </c>
      <c r="AU32" s="95">
        <v>26501</v>
      </c>
      <c r="AV32" s="95">
        <v>26308</v>
      </c>
      <c r="AW32" s="94">
        <f t="shared" si="54"/>
        <v>52809</v>
      </c>
      <c r="AX32" s="95">
        <v>4678</v>
      </c>
      <c r="AY32" s="95">
        <v>4080</v>
      </c>
      <c r="AZ32" s="94">
        <f t="shared" si="55"/>
        <v>8758</v>
      </c>
    </row>
    <row r="33" spans="1:52" x14ac:dyDescent="0.25">
      <c r="A33" s="40" t="s">
        <v>207</v>
      </c>
      <c r="B33" s="95">
        <v>34642</v>
      </c>
      <c r="C33" s="95">
        <v>35253</v>
      </c>
      <c r="D33" s="94">
        <f t="shared" si="39"/>
        <v>69895</v>
      </c>
      <c r="E33" s="95">
        <v>5878</v>
      </c>
      <c r="F33" s="95">
        <v>5930</v>
      </c>
      <c r="G33" s="94">
        <f t="shared" si="40"/>
        <v>11808</v>
      </c>
      <c r="H33" s="95">
        <v>5354</v>
      </c>
      <c r="I33" s="95">
        <v>5362</v>
      </c>
      <c r="J33" s="94">
        <f t="shared" si="41"/>
        <v>10716</v>
      </c>
      <c r="K33" s="95">
        <v>9820</v>
      </c>
      <c r="L33" s="95">
        <v>9301</v>
      </c>
      <c r="M33" s="94">
        <f t="shared" si="42"/>
        <v>19121</v>
      </c>
      <c r="N33" s="95">
        <v>5664</v>
      </c>
      <c r="O33" s="95">
        <v>5360</v>
      </c>
      <c r="P33" s="94">
        <f t="shared" si="43"/>
        <v>11024</v>
      </c>
      <c r="Q33" s="95">
        <v>14748</v>
      </c>
      <c r="R33" s="95">
        <v>14059</v>
      </c>
      <c r="S33" s="94">
        <f t="shared" si="44"/>
        <v>28807</v>
      </c>
      <c r="T33" s="95">
        <v>9455</v>
      </c>
      <c r="U33" s="95">
        <v>9065</v>
      </c>
      <c r="V33" s="94">
        <f t="shared" si="45"/>
        <v>18520</v>
      </c>
      <c r="W33" s="95">
        <v>12865</v>
      </c>
      <c r="X33" s="95">
        <v>12878</v>
      </c>
      <c r="Y33" s="94">
        <f t="shared" si="46"/>
        <v>25743</v>
      </c>
      <c r="Z33" s="95">
        <v>7170</v>
      </c>
      <c r="AA33" s="95">
        <v>7176</v>
      </c>
      <c r="AB33" s="94">
        <f t="shared" si="47"/>
        <v>14346</v>
      </c>
      <c r="AC33" s="95">
        <v>14910</v>
      </c>
      <c r="AD33" s="95">
        <v>15293</v>
      </c>
      <c r="AE33" s="94">
        <f t="shared" si="48"/>
        <v>30203</v>
      </c>
      <c r="AF33" s="95">
        <v>8323</v>
      </c>
      <c r="AG33" s="95">
        <v>7664</v>
      </c>
      <c r="AH33" s="94">
        <f t="shared" si="49"/>
        <v>15987</v>
      </c>
      <c r="AI33" s="95">
        <v>12927</v>
      </c>
      <c r="AJ33" s="95">
        <v>11779</v>
      </c>
      <c r="AK33" s="94">
        <f t="shared" si="50"/>
        <v>24706</v>
      </c>
      <c r="AL33" s="95">
        <v>33365</v>
      </c>
      <c r="AM33" s="95">
        <v>31460</v>
      </c>
      <c r="AN33" s="94">
        <f t="shared" si="51"/>
        <v>64825</v>
      </c>
      <c r="AO33" s="95">
        <v>11824</v>
      </c>
      <c r="AP33" s="95">
        <v>10418</v>
      </c>
      <c r="AQ33" s="94">
        <f t="shared" si="52"/>
        <v>22242</v>
      </c>
      <c r="AR33" s="95">
        <v>3232</v>
      </c>
      <c r="AS33" s="95">
        <v>2877</v>
      </c>
      <c r="AT33" s="94">
        <f t="shared" si="53"/>
        <v>6109</v>
      </c>
      <c r="AU33" s="95">
        <v>22434</v>
      </c>
      <c r="AV33" s="95">
        <v>21835</v>
      </c>
      <c r="AW33" s="94">
        <f>SUM(AU33:AV33)</f>
        <v>44269</v>
      </c>
      <c r="AX33" s="95">
        <v>4400</v>
      </c>
      <c r="AY33" s="95">
        <v>3990</v>
      </c>
      <c r="AZ33" s="94">
        <f>SUM(AX33:AY33)</f>
        <v>8390</v>
      </c>
    </row>
    <row r="34" spans="1:52" x14ac:dyDescent="0.25">
      <c r="A34" s="40" t="s">
        <v>208</v>
      </c>
      <c r="B34" s="95">
        <v>28370</v>
      </c>
      <c r="C34" s="95">
        <v>27028</v>
      </c>
      <c r="D34" s="94">
        <f t="shared" si="39"/>
        <v>55398</v>
      </c>
      <c r="E34" s="95">
        <v>5034</v>
      </c>
      <c r="F34" s="95">
        <v>5214</v>
      </c>
      <c r="G34" s="94">
        <f t="shared" si="40"/>
        <v>10248</v>
      </c>
      <c r="H34" s="95">
        <v>4651</v>
      </c>
      <c r="I34" s="95">
        <v>4667</v>
      </c>
      <c r="J34" s="94">
        <f t="shared" si="41"/>
        <v>9318</v>
      </c>
      <c r="K34" s="95">
        <v>7803</v>
      </c>
      <c r="L34" s="95">
        <v>8023</v>
      </c>
      <c r="M34" s="94">
        <f t="shared" si="42"/>
        <v>15826</v>
      </c>
      <c r="N34" s="95">
        <v>4533</v>
      </c>
      <c r="O34" s="95">
        <v>4710</v>
      </c>
      <c r="P34" s="94">
        <f t="shared" si="43"/>
        <v>9243</v>
      </c>
      <c r="Q34" s="95">
        <v>11942</v>
      </c>
      <c r="R34" s="95">
        <v>11693</v>
      </c>
      <c r="S34" s="94">
        <f t="shared" si="44"/>
        <v>23635</v>
      </c>
      <c r="T34" s="95">
        <v>8320</v>
      </c>
      <c r="U34" s="95">
        <v>8404</v>
      </c>
      <c r="V34" s="94">
        <f t="shared" si="45"/>
        <v>16724</v>
      </c>
      <c r="W34" s="95">
        <v>11055</v>
      </c>
      <c r="X34" s="95">
        <v>10888</v>
      </c>
      <c r="Y34" s="94">
        <f t="shared" si="46"/>
        <v>21943</v>
      </c>
      <c r="Z34" s="95">
        <v>6149</v>
      </c>
      <c r="AA34" s="95">
        <v>6357</v>
      </c>
      <c r="AB34" s="94">
        <f t="shared" si="47"/>
        <v>12506</v>
      </c>
      <c r="AC34" s="95">
        <v>12433</v>
      </c>
      <c r="AD34" s="95">
        <v>12264</v>
      </c>
      <c r="AE34" s="94">
        <f t="shared" si="48"/>
        <v>24697</v>
      </c>
      <c r="AF34" s="95">
        <v>7076</v>
      </c>
      <c r="AG34" s="95">
        <v>6957</v>
      </c>
      <c r="AH34" s="94">
        <f t="shared" si="49"/>
        <v>14033</v>
      </c>
      <c r="AI34" s="95">
        <v>11415</v>
      </c>
      <c r="AJ34" s="95">
        <v>10483</v>
      </c>
      <c r="AK34" s="94">
        <f t="shared" si="50"/>
        <v>21898</v>
      </c>
      <c r="AL34" s="95">
        <v>27886</v>
      </c>
      <c r="AM34" s="95">
        <v>25811</v>
      </c>
      <c r="AN34" s="94">
        <f t="shared" si="51"/>
        <v>53697</v>
      </c>
      <c r="AO34" s="95">
        <v>10365</v>
      </c>
      <c r="AP34" s="95">
        <v>9574</v>
      </c>
      <c r="AQ34" s="94">
        <f t="shared" si="52"/>
        <v>19939</v>
      </c>
      <c r="AR34" s="95">
        <v>2635</v>
      </c>
      <c r="AS34" s="95">
        <v>2573</v>
      </c>
      <c r="AT34" s="94">
        <f t="shared" si="53"/>
        <v>5208</v>
      </c>
      <c r="AU34" s="95">
        <v>19107</v>
      </c>
      <c r="AV34" s="95">
        <v>17212</v>
      </c>
      <c r="AW34" s="94">
        <f t="shared" si="54"/>
        <v>36319</v>
      </c>
      <c r="AX34" s="95">
        <v>3574</v>
      </c>
      <c r="AY34" s="95">
        <v>3316</v>
      </c>
      <c r="AZ34" s="94">
        <f t="shared" ref="AZ34:AZ44" si="56">SUM(AX34:AY34)</f>
        <v>6890</v>
      </c>
    </row>
    <row r="35" spans="1:52" x14ac:dyDescent="0.25">
      <c r="A35" s="40" t="s">
        <v>209</v>
      </c>
      <c r="B35" s="95">
        <v>23544</v>
      </c>
      <c r="C35" s="95">
        <v>23465</v>
      </c>
      <c r="D35" s="94">
        <f t="shared" si="39"/>
        <v>47009</v>
      </c>
      <c r="E35" s="95">
        <v>4828</v>
      </c>
      <c r="F35" s="95">
        <v>5106</v>
      </c>
      <c r="G35" s="94">
        <f t="shared" si="40"/>
        <v>9934</v>
      </c>
      <c r="H35" s="95">
        <v>4272</v>
      </c>
      <c r="I35" s="95">
        <v>4382</v>
      </c>
      <c r="J35" s="94">
        <f t="shared" si="41"/>
        <v>8654</v>
      </c>
      <c r="K35" s="95">
        <v>6931</v>
      </c>
      <c r="L35" s="95">
        <v>7083</v>
      </c>
      <c r="M35" s="94">
        <f t="shared" si="42"/>
        <v>14014</v>
      </c>
      <c r="N35" s="95">
        <v>3966</v>
      </c>
      <c r="O35" s="95">
        <v>4192</v>
      </c>
      <c r="P35" s="94">
        <f t="shared" si="43"/>
        <v>8158</v>
      </c>
      <c r="Q35" s="95">
        <v>11194</v>
      </c>
      <c r="R35" s="95">
        <v>10861</v>
      </c>
      <c r="S35" s="94">
        <f t="shared" si="44"/>
        <v>22055</v>
      </c>
      <c r="T35" s="95">
        <v>7282</v>
      </c>
      <c r="U35" s="95">
        <v>7094</v>
      </c>
      <c r="V35" s="94">
        <f t="shared" si="45"/>
        <v>14376</v>
      </c>
      <c r="W35" s="95">
        <v>10105</v>
      </c>
      <c r="X35" s="95">
        <v>10445</v>
      </c>
      <c r="Y35" s="94">
        <f t="shared" si="46"/>
        <v>20550</v>
      </c>
      <c r="Z35" s="95">
        <v>5539</v>
      </c>
      <c r="AA35" s="95">
        <v>5426</v>
      </c>
      <c r="AB35" s="94">
        <f t="shared" si="47"/>
        <v>10965</v>
      </c>
      <c r="AC35" s="95">
        <v>11264</v>
      </c>
      <c r="AD35" s="95">
        <v>11457</v>
      </c>
      <c r="AE35" s="94">
        <f t="shared" si="48"/>
        <v>22721</v>
      </c>
      <c r="AF35" s="95">
        <v>6361</v>
      </c>
      <c r="AG35" s="95">
        <v>6539</v>
      </c>
      <c r="AH35" s="94">
        <f t="shared" si="49"/>
        <v>12900</v>
      </c>
      <c r="AI35" s="95">
        <v>9979</v>
      </c>
      <c r="AJ35" s="95">
        <v>9527</v>
      </c>
      <c r="AK35" s="94">
        <f t="shared" si="50"/>
        <v>19506</v>
      </c>
      <c r="AL35" s="95">
        <v>25262</v>
      </c>
      <c r="AM35" s="95">
        <v>25010</v>
      </c>
      <c r="AN35" s="94">
        <f t="shared" si="51"/>
        <v>50272</v>
      </c>
      <c r="AO35" s="95">
        <v>9355</v>
      </c>
      <c r="AP35" s="95">
        <v>8754</v>
      </c>
      <c r="AQ35" s="94">
        <f t="shared" si="52"/>
        <v>18109</v>
      </c>
      <c r="AR35" s="95">
        <v>2219</v>
      </c>
      <c r="AS35" s="95">
        <v>2172</v>
      </c>
      <c r="AT35" s="94">
        <f t="shared" si="53"/>
        <v>4391</v>
      </c>
      <c r="AU35" s="95">
        <v>19021</v>
      </c>
      <c r="AV35" s="95">
        <v>18533</v>
      </c>
      <c r="AW35" s="94">
        <f t="shared" si="54"/>
        <v>37554</v>
      </c>
      <c r="AX35" s="95">
        <v>3290</v>
      </c>
      <c r="AY35" s="95">
        <v>3216</v>
      </c>
      <c r="AZ35" s="94">
        <f t="shared" si="56"/>
        <v>6506</v>
      </c>
    </row>
    <row r="36" spans="1:52" x14ac:dyDescent="0.25">
      <c r="A36" s="40" t="s">
        <v>210</v>
      </c>
      <c r="B36" s="95">
        <v>19025</v>
      </c>
      <c r="C36" s="95">
        <v>19060</v>
      </c>
      <c r="D36" s="94">
        <f t="shared" si="39"/>
        <v>38085</v>
      </c>
      <c r="E36" s="95">
        <v>3506</v>
      </c>
      <c r="F36" s="95">
        <v>3611</v>
      </c>
      <c r="G36" s="94">
        <f t="shared" si="40"/>
        <v>7117</v>
      </c>
      <c r="H36" s="95">
        <v>3859</v>
      </c>
      <c r="I36" s="95">
        <v>3739</v>
      </c>
      <c r="J36" s="94">
        <f t="shared" si="41"/>
        <v>7598</v>
      </c>
      <c r="K36" s="95">
        <v>5903</v>
      </c>
      <c r="L36" s="95">
        <v>6081</v>
      </c>
      <c r="M36" s="94">
        <f t="shared" si="42"/>
        <v>11984</v>
      </c>
      <c r="N36" s="95">
        <v>3815</v>
      </c>
      <c r="O36" s="95">
        <v>3797</v>
      </c>
      <c r="P36" s="94">
        <f t="shared" si="43"/>
        <v>7612</v>
      </c>
      <c r="Q36" s="95">
        <v>9151</v>
      </c>
      <c r="R36" s="95">
        <v>8945</v>
      </c>
      <c r="S36" s="94">
        <f t="shared" si="44"/>
        <v>18096</v>
      </c>
      <c r="T36" s="95">
        <v>6021</v>
      </c>
      <c r="U36" s="95">
        <v>5777</v>
      </c>
      <c r="V36" s="94">
        <f t="shared" si="45"/>
        <v>11798</v>
      </c>
      <c r="W36" s="95">
        <v>8877</v>
      </c>
      <c r="X36" s="95">
        <v>9608</v>
      </c>
      <c r="Y36" s="94">
        <f t="shared" si="46"/>
        <v>18485</v>
      </c>
      <c r="Z36" s="95">
        <v>5022</v>
      </c>
      <c r="AA36" s="95">
        <v>4600</v>
      </c>
      <c r="AB36" s="94">
        <f t="shared" si="47"/>
        <v>9622</v>
      </c>
      <c r="AC36" s="95">
        <v>9438</v>
      </c>
      <c r="AD36" s="95">
        <v>9948</v>
      </c>
      <c r="AE36" s="94">
        <f t="shared" si="48"/>
        <v>19386</v>
      </c>
      <c r="AF36" s="95">
        <v>5254</v>
      </c>
      <c r="AG36" s="95">
        <v>5616</v>
      </c>
      <c r="AH36" s="94">
        <f t="shared" si="49"/>
        <v>10870</v>
      </c>
      <c r="AI36" s="95">
        <v>8228</v>
      </c>
      <c r="AJ36" s="95">
        <v>7802</v>
      </c>
      <c r="AK36" s="94">
        <f t="shared" si="50"/>
        <v>16030</v>
      </c>
      <c r="AL36" s="95">
        <v>18788</v>
      </c>
      <c r="AM36" s="95">
        <v>18292</v>
      </c>
      <c r="AN36" s="94">
        <f t="shared" si="51"/>
        <v>37080</v>
      </c>
      <c r="AO36" s="95">
        <v>7237</v>
      </c>
      <c r="AP36" s="95">
        <v>6933</v>
      </c>
      <c r="AQ36" s="94">
        <f t="shared" si="52"/>
        <v>14170</v>
      </c>
      <c r="AR36" s="95">
        <v>1871</v>
      </c>
      <c r="AS36" s="95">
        <v>1703</v>
      </c>
      <c r="AT36" s="94">
        <f t="shared" si="53"/>
        <v>3574</v>
      </c>
      <c r="AU36" s="95">
        <v>14177</v>
      </c>
      <c r="AV36" s="95">
        <v>13699</v>
      </c>
      <c r="AW36" s="94">
        <f t="shared" si="54"/>
        <v>27876</v>
      </c>
      <c r="AX36" s="95">
        <v>2563</v>
      </c>
      <c r="AY36" s="95">
        <v>2259</v>
      </c>
      <c r="AZ36" s="94">
        <f t="shared" si="56"/>
        <v>4822</v>
      </c>
    </row>
    <row r="37" spans="1:52" x14ac:dyDescent="0.25">
      <c r="A37" s="40" t="s">
        <v>211</v>
      </c>
      <c r="B37" s="95">
        <v>14720</v>
      </c>
      <c r="C37" s="95">
        <v>15979</v>
      </c>
      <c r="D37" s="94">
        <f t="shared" si="39"/>
        <v>30699</v>
      </c>
      <c r="E37" s="95">
        <v>3509</v>
      </c>
      <c r="F37" s="95">
        <v>3414</v>
      </c>
      <c r="G37" s="94">
        <f t="shared" si="40"/>
        <v>6923</v>
      </c>
      <c r="H37" s="95">
        <v>3261</v>
      </c>
      <c r="I37" s="95">
        <v>3015</v>
      </c>
      <c r="J37" s="94">
        <f t="shared" si="41"/>
        <v>6276</v>
      </c>
      <c r="K37" s="95">
        <v>4939</v>
      </c>
      <c r="L37" s="95">
        <v>5139</v>
      </c>
      <c r="M37" s="94">
        <f t="shared" si="42"/>
        <v>10078</v>
      </c>
      <c r="N37" s="95">
        <v>3123</v>
      </c>
      <c r="O37" s="95">
        <v>3156</v>
      </c>
      <c r="P37" s="94">
        <f t="shared" si="43"/>
        <v>6279</v>
      </c>
      <c r="Q37" s="95">
        <v>8129</v>
      </c>
      <c r="R37" s="95">
        <v>8427</v>
      </c>
      <c r="S37" s="94">
        <f t="shared" si="44"/>
        <v>16556</v>
      </c>
      <c r="T37" s="95">
        <v>5241</v>
      </c>
      <c r="U37" s="95">
        <v>5487</v>
      </c>
      <c r="V37" s="94">
        <f t="shared" si="45"/>
        <v>10728</v>
      </c>
      <c r="W37" s="95">
        <v>7014</v>
      </c>
      <c r="X37" s="95">
        <v>7851</v>
      </c>
      <c r="Y37" s="94">
        <f t="shared" si="46"/>
        <v>14865</v>
      </c>
      <c r="Z37" s="95">
        <v>4047</v>
      </c>
      <c r="AA37" s="95">
        <v>4201</v>
      </c>
      <c r="AB37" s="94">
        <f t="shared" si="47"/>
        <v>8248</v>
      </c>
      <c r="AC37" s="95">
        <v>7543</v>
      </c>
      <c r="AD37" s="95">
        <v>8353</v>
      </c>
      <c r="AE37" s="94">
        <f t="shared" si="48"/>
        <v>15896</v>
      </c>
      <c r="AF37" s="95">
        <v>4039</v>
      </c>
      <c r="AG37" s="95">
        <v>4385</v>
      </c>
      <c r="AH37" s="94">
        <f t="shared" si="49"/>
        <v>8424</v>
      </c>
      <c r="AI37" s="95">
        <v>7068</v>
      </c>
      <c r="AJ37" s="95">
        <v>6867</v>
      </c>
      <c r="AK37" s="94">
        <f t="shared" si="50"/>
        <v>13935</v>
      </c>
      <c r="AL37" s="95">
        <v>16521</v>
      </c>
      <c r="AM37" s="95">
        <v>15622</v>
      </c>
      <c r="AN37" s="94">
        <f t="shared" si="51"/>
        <v>32143</v>
      </c>
      <c r="AO37" s="95">
        <v>6521</v>
      </c>
      <c r="AP37" s="95">
        <v>5998</v>
      </c>
      <c r="AQ37" s="94">
        <f t="shared" si="52"/>
        <v>12519</v>
      </c>
      <c r="AR37" s="95">
        <v>1445</v>
      </c>
      <c r="AS37" s="95">
        <v>1446</v>
      </c>
      <c r="AT37" s="94">
        <f t="shared" si="53"/>
        <v>2891</v>
      </c>
      <c r="AU37" s="95">
        <v>13220</v>
      </c>
      <c r="AV37" s="95">
        <v>11696</v>
      </c>
      <c r="AW37" s="94">
        <f t="shared" si="54"/>
        <v>24916</v>
      </c>
      <c r="AX37" s="95">
        <v>2378</v>
      </c>
      <c r="AY37" s="95">
        <v>2144</v>
      </c>
      <c r="AZ37" s="94">
        <f t="shared" si="56"/>
        <v>4522</v>
      </c>
    </row>
    <row r="38" spans="1:52" x14ac:dyDescent="0.25">
      <c r="A38" s="40" t="s">
        <v>212</v>
      </c>
      <c r="B38" s="95">
        <v>9913</v>
      </c>
      <c r="C38" s="95">
        <v>11349</v>
      </c>
      <c r="D38" s="94">
        <f t="shared" si="39"/>
        <v>21262</v>
      </c>
      <c r="E38" s="95">
        <v>2755</v>
      </c>
      <c r="F38" s="95">
        <v>2471</v>
      </c>
      <c r="G38" s="94">
        <f t="shared" si="40"/>
        <v>5226</v>
      </c>
      <c r="H38" s="95">
        <v>2605</v>
      </c>
      <c r="I38" s="95">
        <v>2210</v>
      </c>
      <c r="J38" s="94">
        <f t="shared" si="41"/>
        <v>4815</v>
      </c>
      <c r="K38" s="95">
        <v>3972</v>
      </c>
      <c r="L38" s="95">
        <v>3875</v>
      </c>
      <c r="M38" s="94">
        <f t="shared" si="42"/>
        <v>7847</v>
      </c>
      <c r="N38" s="95">
        <v>2470</v>
      </c>
      <c r="O38" s="95">
        <v>2499</v>
      </c>
      <c r="P38" s="94">
        <f t="shared" si="43"/>
        <v>4969</v>
      </c>
      <c r="Q38" s="95">
        <v>6531</v>
      </c>
      <c r="R38" s="95">
        <v>6187</v>
      </c>
      <c r="S38" s="94">
        <f t="shared" si="44"/>
        <v>12718</v>
      </c>
      <c r="T38" s="95">
        <v>4054</v>
      </c>
      <c r="U38" s="95">
        <v>4220</v>
      </c>
      <c r="V38" s="94">
        <f t="shared" si="45"/>
        <v>8274</v>
      </c>
      <c r="W38" s="95">
        <v>5771</v>
      </c>
      <c r="X38" s="95">
        <v>6256</v>
      </c>
      <c r="Y38" s="94">
        <f t="shared" si="46"/>
        <v>12027</v>
      </c>
      <c r="Z38" s="95">
        <v>2897</v>
      </c>
      <c r="AA38" s="95">
        <v>3155</v>
      </c>
      <c r="AB38" s="94">
        <f t="shared" si="47"/>
        <v>6052</v>
      </c>
      <c r="AC38" s="95">
        <v>6106</v>
      </c>
      <c r="AD38" s="95">
        <v>6262</v>
      </c>
      <c r="AE38" s="94">
        <f t="shared" si="48"/>
        <v>12368</v>
      </c>
      <c r="AF38" s="95">
        <v>3109</v>
      </c>
      <c r="AG38" s="95">
        <v>3302</v>
      </c>
      <c r="AH38" s="94">
        <f t="shared" si="49"/>
        <v>6411</v>
      </c>
      <c r="AI38" s="95">
        <v>5750</v>
      </c>
      <c r="AJ38" s="95">
        <v>5236</v>
      </c>
      <c r="AK38" s="94">
        <f t="shared" si="50"/>
        <v>10986</v>
      </c>
      <c r="AL38" s="95">
        <v>14373</v>
      </c>
      <c r="AM38" s="95">
        <v>11976</v>
      </c>
      <c r="AN38" s="94">
        <f t="shared" si="51"/>
        <v>26349</v>
      </c>
      <c r="AO38" s="95">
        <v>6058</v>
      </c>
      <c r="AP38" s="95">
        <v>4898</v>
      </c>
      <c r="AQ38" s="94">
        <f t="shared" si="52"/>
        <v>10956</v>
      </c>
      <c r="AR38" s="95">
        <v>1349</v>
      </c>
      <c r="AS38" s="95">
        <v>1170</v>
      </c>
      <c r="AT38" s="94">
        <f t="shared" si="53"/>
        <v>2519</v>
      </c>
      <c r="AU38" s="95">
        <v>11189</v>
      </c>
      <c r="AV38" s="95">
        <v>9609</v>
      </c>
      <c r="AW38" s="94">
        <f t="shared" si="54"/>
        <v>20798</v>
      </c>
      <c r="AX38" s="95">
        <v>1815</v>
      </c>
      <c r="AY38" s="95">
        <v>1554</v>
      </c>
      <c r="AZ38" s="94">
        <f t="shared" si="56"/>
        <v>3369</v>
      </c>
    </row>
    <row r="39" spans="1:52" x14ac:dyDescent="0.25">
      <c r="A39" s="40" t="s">
        <v>213</v>
      </c>
      <c r="B39" s="95">
        <v>7516</v>
      </c>
      <c r="C39" s="95">
        <v>8109</v>
      </c>
      <c r="D39" s="94">
        <f t="shared" si="39"/>
        <v>15625</v>
      </c>
      <c r="E39" s="95">
        <v>2434</v>
      </c>
      <c r="F39" s="95">
        <v>2172</v>
      </c>
      <c r="G39" s="94">
        <f t="shared" si="40"/>
        <v>4606</v>
      </c>
      <c r="H39" s="95">
        <v>1898</v>
      </c>
      <c r="I39" s="95">
        <v>1629</v>
      </c>
      <c r="J39" s="94">
        <f t="shared" si="41"/>
        <v>3527</v>
      </c>
      <c r="K39" s="95">
        <v>2992</v>
      </c>
      <c r="L39" s="95">
        <v>2883</v>
      </c>
      <c r="M39" s="94">
        <f t="shared" si="42"/>
        <v>5875</v>
      </c>
      <c r="N39" s="95">
        <v>1838</v>
      </c>
      <c r="O39" s="95">
        <v>1724</v>
      </c>
      <c r="P39" s="94">
        <f t="shared" si="43"/>
        <v>3562</v>
      </c>
      <c r="Q39" s="95">
        <v>4627</v>
      </c>
      <c r="R39" s="95">
        <v>4683</v>
      </c>
      <c r="S39" s="94">
        <f t="shared" si="44"/>
        <v>9310</v>
      </c>
      <c r="T39" s="95">
        <v>3171</v>
      </c>
      <c r="U39" s="95">
        <v>3047</v>
      </c>
      <c r="V39" s="94">
        <f t="shared" si="45"/>
        <v>6218</v>
      </c>
      <c r="W39" s="95">
        <v>3897</v>
      </c>
      <c r="X39" s="95">
        <v>3975</v>
      </c>
      <c r="Y39" s="94">
        <f t="shared" si="46"/>
        <v>7872</v>
      </c>
      <c r="Z39" s="95">
        <v>2157</v>
      </c>
      <c r="AA39" s="95">
        <v>2082</v>
      </c>
      <c r="AB39" s="94">
        <f t="shared" si="47"/>
        <v>4239</v>
      </c>
      <c r="AC39" s="95">
        <v>4369</v>
      </c>
      <c r="AD39" s="95">
        <v>4433</v>
      </c>
      <c r="AE39" s="94">
        <f t="shared" si="48"/>
        <v>8802</v>
      </c>
      <c r="AF39" s="95">
        <v>2395</v>
      </c>
      <c r="AG39" s="95">
        <v>2309</v>
      </c>
      <c r="AH39" s="94">
        <f t="shared" si="49"/>
        <v>4704</v>
      </c>
      <c r="AI39" s="95">
        <v>3943</v>
      </c>
      <c r="AJ39" s="95">
        <v>3573</v>
      </c>
      <c r="AK39" s="94">
        <f t="shared" si="50"/>
        <v>7516</v>
      </c>
      <c r="AL39" s="95">
        <v>10018</v>
      </c>
      <c r="AM39" s="95">
        <v>8839</v>
      </c>
      <c r="AN39" s="94">
        <f t="shared" si="51"/>
        <v>18857</v>
      </c>
      <c r="AO39" s="95">
        <v>3900</v>
      </c>
      <c r="AP39" s="95">
        <v>3397</v>
      </c>
      <c r="AQ39" s="94">
        <f t="shared" si="52"/>
        <v>7297</v>
      </c>
      <c r="AR39" s="95">
        <v>780</v>
      </c>
      <c r="AS39" s="95">
        <v>839</v>
      </c>
      <c r="AT39" s="94">
        <f t="shared" si="53"/>
        <v>1619</v>
      </c>
      <c r="AU39" s="95">
        <v>8165</v>
      </c>
      <c r="AV39" s="95">
        <v>7428</v>
      </c>
      <c r="AW39" s="94">
        <f t="shared" si="54"/>
        <v>15593</v>
      </c>
      <c r="AX39" s="95">
        <v>1200</v>
      </c>
      <c r="AY39" s="95">
        <v>1210</v>
      </c>
      <c r="AZ39" s="94">
        <f t="shared" si="56"/>
        <v>2410</v>
      </c>
    </row>
    <row r="40" spans="1:52" x14ac:dyDescent="0.25">
      <c r="A40" s="40" t="s">
        <v>214</v>
      </c>
      <c r="B40" s="95">
        <v>5790</v>
      </c>
      <c r="C40" s="95">
        <v>5948</v>
      </c>
      <c r="D40" s="94">
        <f t="shared" si="39"/>
        <v>11738</v>
      </c>
      <c r="E40" s="95">
        <v>1777</v>
      </c>
      <c r="F40" s="95">
        <v>1594</v>
      </c>
      <c r="G40" s="94">
        <f t="shared" si="40"/>
        <v>3371</v>
      </c>
      <c r="H40" s="95">
        <v>1505</v>
      </c>
      <c r="I40" s="95">
        <v>1069</v>
      </c>
      <c r="J40" s="94">
        <f t="shared" si="41"/>
        <v>2574</v>
      </c>
      <c r="K40" s="95">
        <v>2436</v>
      </c>
      <c r="L40" s="95">
        <v>2155</v>
      </c>
      <c r="M40" s="94">
        <f t="shared" si="42"/>
        <v>4591</v>
      </c>
      <c r="N40" s="95">
        <v>1558</v>
      </c>
      <c r="O40" s="95">
        <v>1231</v>
      </c>
      <c r="P40" s="94">
        <f t="shared" si="43"/>
        <v>2789</v>
      </c>
      <c r="Q40" s="95">
        <v>3881</v>
      </c>
      <c r="R40" s="95">
        <v>3639</v>
      </c>
      <c r="S40" s="94">
        <f t="shared" si="44"/>
        <v>7520</v>
      </c>
      <c r="T40" s="95">
        <v>2639</v>
      </c>
      <c r="U40" s="95">
        <v>2613</v>
      </c>
      <c r="V40" s="94">
        <f t="shared" si="45"/>
        <v>5252</v>
      </c>
      <c r="W40" s="95">
        <v>3828</v>
      </c>
      <c r="X40" s="95">
        <v>3537</v>
      </c>
      <c r="Y40" s="94">
        <f t="shared" si="46"/>
        <v>7365</v>
      </c>
      <c r="Z40" s="95">
        <v>2143</v>
      </c>
      <c r="AA40" s="95">
        <v>2017</v>
      </c>
      <c r="AB40" s="94">
        <f t="shared" si="47"/>
        <v>4160</v>
      </c>
      <c r="AC40" s="95">
        <v>3918</v>
      </c>
      <c r="AD40" s="95">
        <v>3873</v>
      </c>
      <c r="AE40" s="94">
        <f t="shared" si="48"/>
        <v>7791</v>
      </c>
      <c r="AF40" s="95">
        <v>2122</v>
      </c>
      <c r="AG40" s="95">
        <v>2014</v>
      </c>
      <c r="AH40" s="94">
        <f t="shared" si="49"/>
        <v>4136</v>
      </c>
      <c r="AI40" s="95">
        <v>3325</v>
      </c>
      <c r="AJ40" s="95">
        <v>2947</v>
      </c>
      <c r="AK40" s="94">
        <f t="shared" si="50"/>
        <v>6272</v>
      </c>
      <c r="AL40" s="95">
        <v>8190</v>
      </c>
      <c r="AM40" s="95">
        <v>7052</v>
      </c>
      <c r="AN40" s="94">
        <f t="shared" si="51"/>
        <v>15242</v>
      </c>
      <c r="AO40" s="95">
        <v>3355</v>
      </c>
      <c r="AP40" s="95">
        <v>2966</v>
      </c>
      <c r="AQ40" s="94">
        <f t="shared" si="52"/>
        <v>6321</v>
      </c>
      <c r="AR40" s="95">
        <v>817</v>
      </c>
      <c r="AS40" s="95">
        <v>741</v>
      </c>
      <c r="AT40" s="94">
        <f t="shared" si="53"/>
        <v>1558</v>
      </c>
      <c r="AU40" s="95">
        <v>6316</v>
      </c>
      <c r="AV40" s="95">
        <v>5468</v>
      </c>
      <c r="AW40" s="94">
        <f t="shared" si="54"/>
        <v>11784</v>
      </c>
      <c r="AX40" s="95">
        <v>1074</v>
      </c>
      <c r="AY40" s="95">
        <v>821</v>
      </c>
      <c r="AZ40" s="94">
        <f t="shared" si="56"/>
        <v>1895</v>
      </c>
    </row>
    <row r="41" spans="1:52" x14ac:dyDescent="0.25">
      <c r="A41" s="40" t="s">
        <v>215</v>
      </c>
      <c r="B41" s="95">
        <v>5140</v>
      </c>
      <c r="C41" s="95">
        <v>4841</v>
      </c>
      <c r="D41" s="94">
        <f t="shared" si="39"/>
        <v>9981</v>
      </c>
      <c r="E41" s="95">
        <v>1604</v>
      </c>
      <c r="F41" s="95">
        <v>1292</v>
      </c>
      <c r="G41" s="94">
        <f t="shared" si="40"/>
        <v>2896</v>
      </c>
      <c r="H41" s="95">
        <v>1049</v>
      </c>
      <c r="I41" s="95">
        <v>845</v>
      </c>
      <c r="J41" s="94">
        <f t="shared" si="41"/>
        <v>1894</v>
      </c>
      <c r="K41" s="95">
        <v>1695</v>
      </c>
      <c r="L41" s="95">
        <v>1471</v>
      </c>
      <c r="M41" s="94">
        <f t="shared" si="42"/>
        <v>3166</v>
      </c>
      <c r="N41" s="95">
        <v>1129</v>
      </c>
      <c r="O41" s="95">
        <v>970</v>
      </c>
      <c r="P41" s="94">
        <f t="shared" si="43"/>
        <v>2099</v>
      </c>
      <c r="Q41" s="95">
        <v>2704</v>
      </c>
      <c r="R41" s="95">
        <v>2787</v>
      </c>
      <c r="S41" s="94">
        <f t="shared" si="44"/>
        <v>5491</v>
      </c>
      <c r="T41" s="95">
        <v>2017</v>
      </c>
      <c r="U41" s="95">
        <v>1795</v>
      </c>
      <c r="V41" s="94">
        <f t="shared" si="45"/>
        <v>3812</v>
      </c>
      <c r="W41" s="95">
        <v>2604</v>
      </c>
      <c r="X41" s="95">
        <v>2495</v>
      </c>
      <c r="Y41" s="94">
        <f t="shared" si="46"/>
        <v>5099</v>
      </c>
      <c r="Z41" s="95">
        <v>1781</v>
      </c>
      <c r="AA41" s="95">
        <v>1679</v>
      </c>
      <c r="AB41" s="94">
        <f t="shared" si="47"/>
        <v>3460</v>
      </c>
      <c r="AC41" s="95">
        <v>3025</v>
      </c>
      <c r="AD41" s="95">
        <v>3121</v>
      </c>
      <c r="AE41" s="94">
        <f t="shared" si="48"/>
        <v>6146</v>
      </c>
      <c r="AF41" s="95">
        <v>1476</v>
      </c>
      <c r="AG41" s="95">
        <v>1550</v>
      </c>
      <c r="AH41" s="94">
        <f t="shared" si="49"/>
        <v>3026</v>
      </c>
      <c r="AI41" s="95">
        <v>2211</v>
      </c>
      <c r="AJ41" s="95">
        <v>2125</v>
      </c>
      <c r="AK41" s="94">
        <f t="shared" si="50"/>
        <v>4336</v>
      </c>
      <c r="AL41" s="95">
        <v>6114</v>
      </c>
      <c r="AM41" s="95">
        <v>5291</v>
      </c>
      <c r="AN41" s="94">
        <f t="shared" si="51"/>
        <v>11405</v>
      </c>
      <c r="AO41" s="95">
        <v>2162</v>
      </c>
      <c r="AP41" s="95">
        <v>2073</v>
      </c>
      <c r="AQ41" s="94">
        <f t="shared" si="52"/>
        <v>4235</v>
      </c>
      <c r="AR41" s="95">
        <v>459</v>
      </c>
      <c r="AS41" s="95">
        <v>527</v>
      </c>
      <c r="AT41" s="94">
        <f t="shared" si="53"/>
        <v>986</v>
      </c>
      <c r="AU41" s="95">
        <v>5127</v>
      </c>
      <c r="AV41" s="95">
        <v>4515</v>
      </c>
      <c r="AW41" s="94">
        <f t="shared" si="54"/>
        <v>9642</v>
      </c>
      <c r="AX41" s="95">
        <v>764</v>
      </c>
      <c r="AY41" s="95">
        <v>703</v>
      </c>
      <c r="AZ41" s="94">
        <f t="shared" si="56"/>
        <v>1467</v>
      </c>
    </row>
    <row r="42" spans="1:52" x14ac:dyDescent="0.25">
      <c r="A42" s="40" t="s">
        <v>216</v>
      </c>
      <c r="B42" s="95">
        <v>3720</v>
      </c>
      <c r="C42" s="95">
        <v>3476</v>
      </c>
      <c r="D42" s="94">
        <f t="shared" si="39"/>
        <v>7196</v>
      </c>
      <c r="E42" s="95">
        <v>1087</v>
      </c>
      <c r="F42" s="95">
        <v>705</v>
      </c>
      <c r="G42" s="94">
        <f t="shared" si="40"/>
        <v>1792</v>
      </c>
      <c r="H42" s="95">
        <v>852</v>
      </c>
      <c r="I42" s="95">
        <v>501</v>
      </c>
      <c r="J42" s="94">
        <f t="shared" si="41"/>
        <v>1353</v>
      </c>
      <c r="K42" s="95">
        <v>1196</v>
      </c>
      <c r="L42" s="95">
        <v>898</v>
      </c>
      <c r="M42" s="94">
        <f t="shared" si="42"/>
        <v>2094</v>
      </c>
      <c r="N42" s="95">
        <v>765</v>
      </c>
      <c r="O42" s="95">
        <v>625</v>
      </c>
      <c r="P42" s="94">
        <f t="shared" si="43"/>
        <v>1390</v>
      </c>
      <c r="Q42" s="95">
        <v>2049</v>
      </c>
      <c r="R42" s="95">
        <v>1943</v>
      </c>
      <c r="S42" s="94">
        <f t="shared" si="44"/>
        <v>3992</v>
      </c>
      <c r="T42" s="95">
        <v>1605</v>
      </c>
      <c r="U42" s="95">
        <v>1423</v>
      </c>
      <c r="V42" s="94">
        <f t="shared" si="45"/>
        <v>3028</v>
      </c>
      <c r="W42" s="95">
        <v>2244</v>
      </c>
      <c r="X42" s="95">
        <v>1921</v>
      </c>
      <c r="Y42" s="94">
        <f t="shared" si="46"/>
        <v>4165</v>
      </c>
      <c r="Z42" s="95">
        <v>1396</v>
      </c>
      <c r="AA42" s="95">
        <v>1369</v>
      </c>
      <c r="AB42" s="94">
        <f t="shared" si="47"/>
        <v>2765</v>
      </c>
      <c r="AC42" s="95">
        <v>2267</v>
      </c>
      <c r="AD42" s="95">
        <v>1322</v>
      </c>
      <c r="AE42" s="94">
        <f t="shared" si="48"/>
        <v>3589</v>
      </c>
      <c r="AF42" s="95">
        <v>1227</v>
      </c>
      <c r="AG42" s="95">
        <v>1218</v>
      </c>
      <c r="AH42" s="94">
        <f t="shared" si="49"/>
        <v>2445</v>
      </c>
      <c r="AI42" s="95">
        <v>1679</v>
      </c>
      <c r="AJ42" s="95">
        <v>1527</v>
      </c>
      <c r="AK42" s="94">
        <f t="shared" si="50"/>
        <v>3206</v>
      </c>
      <c r="AL42" s="95">
        <v>4805</v>
      </c>
      <c r="AM42" s="95">
        <v>3896</v>
      </c>
      <c r="AN42" s="94">
        <f t="shared" si="51"/>
        <v>8701</v>
      </c>
      <c r="AO42" s="95">
        <v>1877</v>
      </c>
      <c r="AP42" s="95">
        <v>1568</v>
      </c>
      <c r="AQ42" s="94">
        <f t="shared" si="52"/>
        <v>3445</v>
      </c>
      <c r="AR42" s="95">
        <v>450</v>
      </c>
      <c r="AS42" s="95">
        <v>398</v>
      </c>
      <c r="AT42" s="94">
        <f t="shared" si="53"/>
        <v>848</v>
      </c>
      <c r="AU42" s="95">
        <v>3835</v>
      </c>
      <c r="AV42" s="95">
        <v>3223</v>
      </c>
      <c r="AW42" s="94">
        <f t="shared" si="54"/>
        <v>7058</v>
      </c>
      <c r="AX42" s="95">
        <v>698</v>
      </c>
      <c r="AY42" s="95">
        <v>489</v>
      </c>
      <c r="AZ42" s="94">
        <f t="shared" si="56"/>
        <v>1187</v>
      </c>
    </row>
    <row r="43" spans="1:52" x14ac:dyDescent="0.25">
      <c r="A43" s="40" t="s">
        <v>217</v>
      </c>
      <c r="B43" s="95">
        <v>5100</v>
      </c>
      <c r="C43" s="95">
        <v>4352</v>
      </c>
      <c r="D43" s="94">
        <f t="shared" si="39"/>
        <v>9452</v>
      </c>
      <c r="E43" s="95">
        <v>1413</v>
      </c>
      <c r="F43" s="95">
        <v>836</v>
      </c>
      <c r="G43" s="94">
        <f t="shared" si="40"/>
        <v>2249</v>
      </c>
      <c r="H43" s="95">
        <v>879</v>
      </c>
      <c r="I43" s="95">
        <v>541</v>
      </c>
      <c r="J43" s="94">
        <f t="shared" si="41"/>
        <v>1420</v>
      </c>
      <c r="K43" s="95">
        <v>1396</v>
      </c>
      <c r="L43" s="95">
        <v>1057</v>
      </c>
      <c r="M43" s="94">
        <f t="shared" si="42"/>
        <v>2453</v>
      </c>
      <c r="N43" s="95">
        <v>1008</v>
      </c>
      <c r="O43" s="95">
        <v>709</v>
      </c>
      <c r="P43" s="94">
        <f t="shared" si="43"/>
        <v>1717</v>
      </c>
      <c r="Q43" s="95">
        <v>2784</v>
      </c>
      <c r="R43" s="95">
        <v>2422</v>
      </c>
      <c r="S43" s="94">
        <f t="shared" si="44"/>
        <v>5206</v>
      </c>
      <c r="T43" s="95">
        <v>2183</v>
      </c>
      <c r="U43" s="95">
        <v>2013</v>
      </c>
      <c r="V43" s="94">
        <f t="shared" si="45"/>
        <v>4196</v>
      </c>
      <c r="W43" s="95">
        <v>2645</v>
      </c>
      <c r="X43" s="95">
        <v>2384</v>
      </c>
      <c r="Y43" s="94">
        <f t="shared" si="46"/>
        <v>5029</v>
      </c>
      <c r="Z43" s="95">
        <v>2376</v>
      </c>
      <c r="AA43" s="95">
        <v>2122</v>
      </c>
      <c r="AB43" s="94">
        <f t="shared" si="47"/>
        <v>4498</v>
      </c>
      <c r="AC43" s="95">
        <v>2943</v>
      </c>
      <c r="AD43" s="95">
        <v>2965</v>
      </c>
      <c r="AE43" s="94">
        <f t="shared" si="48"/>
        <v>5908</v>
      </c>
      <c r="AF43" s="95">
        <v>1570</v>
      </c>
      <c r="AG43" s="95">
        <v>1499</v>
      </c>
      <c r="AH43" s="94">
        <f t="shared" si="49"/>
        <v>3069</v>
      </c>
      <c r="AI43" s="95">
        <v>2240</v>
      </c>
      <c r="AJ43" s="95">
        <v>1900</v>
      </c>
      <c r="AK43" s="94">
        <f t="shared" si="50"/>
        <v>4140</v>
      </c>
      <c r="AL43" s="95">
        <v>6146</v>
      </c>
      <c r="AM43" s="95">
        <v>5057</v>
      </c>
      <c r="AN43" s="94">
        <f t="shared" si="51"/>
        <v>11203</v>
      </c>
      <c r="AO43" s="95">
        <v>2362</v>
      </c>
      <c r="AP43" s="95">
        <v>2249</v>
      </c>
      <c r="AQ43" s="94">
        <f t="shared" si="52"/>
        <v>4611</v>
      </c>
      <c r="AR43" s="95">
        <v>574</v>
      </c>
      <c r="AS43" s="95">
        <v>643</v>
      </c>
      <c r="AT43" s="94">
        <f t="shared" si="53"/>
        <v>1217</v>
      </c>
      <c r="AU43" s="95">
        <v>5427</v>
      </c>
      <c r="AV43" s="95">
        <v>4717</v>
      </c>
      <c r="AW43" s="94">
        <f t="shared" si="54"/>
        <v>10144</v>
      </c>
      <c r="AX43" s="95">
        <v>929</v>
      </c>
      <c r="AY43" s="95">
        <v>769</v>
      </c>
      <c r="AZ43" s="94">
        <f t="shared" si="56"/>
        <v>1698</v>
      </c>
    </row>
    <row r="44" spans="1:52" x14ac:dyDescent="0.25">
      <c r="A44" s="93" t="s">
        <v>228</v>
      </c>
      <c r="B44" s="95">
        <v>41</v>
      </c>
      <c r="C44" s="95">
        <v>23</v>
      </c>
      <c r="D44" s="94">
        <f t="shared" si="39"/>
        <v>64</v>
      </c>
      <c r="E44" s="95">
        <v>16</v>
      </c>
      <c r="F44" s="95">
        <v>5</v>
      </c>
      <c r="G44" s="94">
        <f t="shared" si="40"/>
        <v>21</v>
      </c>
      <c r="H44" s="95">
        <v>17</v>
      </c>
      <c r="I44" s="95">
        <v>4</v>
      </c>
      <c r="J44" s="94">
        <f t="shared" si="41"/>
        <v>21</v>
      </c>
      <c r="K44" s="95">
        <v>45</v>
      </c>
      <c r="L44" s="95">
        <v>6</v>
      </c>
      <c r="M44" s="94">
        <f t="shared" si="42"/>
        <v>51</v>
      </c>
      <c r="N44" s="95">
        <v>24</v>
      </c>
      <c r="O44" s="95">
        <v>23</v>
      </c>
      <c r="P44" s="94">
        <f t="shared" si="43"/>
        <v>47</v>
      </c>
      <c r="Q44" s="95">
        <v>25</v>
      </c>
      <c r="R44" s="95">
        <v>2</v>
      </c>
      <c r="S44" s="94">
        <f t="shared" si="44"/>
        <v>27</v>
      </c>
      <c r="T44" s="95">
        <v>30</v>
      </c>
      <c r="U44" s="95">
        <v>10</v>
      </c>
      <c r="V44" s="94">
        <f t="shared" si="45"/>
        <v>40</v>
      </c>
      <c r="W44" s="95">
        <v>21</v>
      </c>
      <c r="X44" s="95">
        <v>2</v>
      </c>
      <c r="Y44" s="94">
        <f t="shared" si="46"/>
        <v>23</v>
      </c>
      <c r="Z44" s="95">
        <v>47</v>
      </c>
      <c r="AA44" s="95">
        <v>28</v>
      </c>
      <c r="AB44" s="94">
        <f t="shared" si="47"/>
        <v>75</v>
      </c>
      <c r="AC44" s="95">
        <v>48</v>
      </c>
      <c r="AD44" s="95">
        <v>14</v>
      </c>
      <c r="AE44" s="94">
        <f t="shared" si="48"/>
        <v>62</v>
      </c>
      <c r="AF44" s="95">
        <v>23</v>
      </c>
      <c r="AG44" s="95">
        <v>6</v>
      </c>
      <c r="AH44" s="94">
        <f t="shared" si="49"/>
        <v>29</v>
      </c>
      <c r="AI44" s="95">
        <v>54</v>
      </c>
      <c r="AJ44" s="95">
        <v>22</v>
      </c>
      <c r="AK44" s="94">
        <f t="shared" si="50"/>
        <v>76</v>
      </c>
      <c r="AL44" s="95">
        <v>22</v>
      </c>
      <c r="AM44" s="95">
        <v>1</v>
      </c>
      <c r="AN44" s="94">
        <f t="shared" si="51"/>
        <v>23</v>
      </c>
      <c r="AO44" s="95">
        <v>24</v>
      </c>
      <c r="AP44" s="95">
        <v>0</v>
      </c>
      <c r="AQ44" s="94">
        <f t="shared" si="52"/>
        <v>24</v>
      </c>
      <c r="AR44" s="95">
        <v>7</v>
      </c>
      <c r="AS44" s="95">
        <v>3</v>
      </c>
      <c r="AT44" s="94">
        <f t="shared" si="53"/>
        <v>10</v>
      </c>
      <c r="AU44" s="95">
        <v>23</v>
      </c>
      <c r="AV44" s="95">
        <v>14</v>
      </c>
      <c r="AW44" s="94">
        <f t="shared" si="54"/>
        <v>37</v>
      </c>
      <c r="AX44" s="95">
        <v>15</v>
      </c>
      <c r="AY44" s="95">
        <v>8</v>
      </c>
      <c r="AZ44" s="94">
        <f t="shared" si="56"/>
        <v>23</v>
      </c>
    </row>
    <row r="45" spans="1:52" x14ac:dyDescent="0.25">
      <c r="A45" s="42" t="s">
        <v>173</v>
      </c>
      <c r="B45" s="94">
        <f>SUM(B28:B44)</f>
        <v>349624</v>
      </c>
      <c r="C45" s="94">
        <f t="shared" ref="C45:D45" si="57">SUM(C28:C44)</f>
        <v>348694</v>
      </c>
      <c r="D45" s="94">
        <f t="shared" si="57"/>
        <v>698318</v>
      </c>
      <c r="E45" s="94">
        <f>SUM(E28:E44)</f>
        <v>82838</v>
      </c>
      <c r="F45" s="94">
        <f t="shared" ref="F45" si="58">SUM(F28:F44)</f>
        <v>83109</v>
      </c>
      <c r="G45" s="94">
        <f t="shared" ref="G45:H45" si="59">SUM(G28:G44)</f>
        <v>165947</v>
      </c>
      <c r="H45" s="94">
        <f t="shared" si="59"/>
        <v>73599</v>
      </c>
      <c r="I45" s="94">
        <f t="shared" ref="I45" si="60">SUM(I28:I44)</f>
        <v>71711</v>
      </c>
      <c r="J45" s="94">
        <f t="shared" ref="J45" si="61">SUM(J28:J44)</f>
        <v>145310</v>
      </c>
      <c r="K45" s="94">
        <f t="shared" ref="K45" si="62">SUM(K28:K44)</f>
        <v>133126</v>
      </c>
      <c r="L45" s="94">
        <f t="shared" ref="L45" si="63">SUM(L28:L44)</f>
        <v>132053</v>
      </c>
      <c r="M45" s="94">
        <f t="shared" ref="M45" si="64">SUM(M28:M44)</f>
        <v>265179</v>
      </c>
      <c r="N45" s="94">
        <f t="shared" ref="N45" si="65">SUM(N28:N44)</f>
        <v>73162</v>
      </c>
      <c r="O45" s="94">
        <f t="shared" ref="O45" si="66">SUM(O28:O44)</f>
        <v>72101</v>
      </c>
      <c r="P45" s="94">
        <f t="shared" ref="P45" si="67">SUM(P28:P44)</f>
        <v>145263</v>
      </c>
      <c r="Q45" s="94">
        <f t="shared" ref="Q45" si="68">SUM(Q28:Q44)</f>
        <v>203429</v>
      </c>
      <c r="R45" s="94">
        <f t="shared" ref="R45" si="69">SUM(R28:R44)</f>
        <v>203610</v>
      </c>
      <c r="S45" s="94">
        <f t="shared" ref="S45" si="70">SUM(S28:S44)</f>
        <v>407039</v>
      </c>
      <c r="T45" s="94">
        <f t="shared" ref="T45" si="71">SUM(T28:T44)</f>
        <v>139327</v>
      </c>
      <c r="U45" s="94">
        <f t="shared" ref="U45" si="72">SUM(U28:U44)</f>
        <v>141611</v>
      </c>
      <c r="V45" s="94">
        <f t="shared" ref="V45" si="73">SUM(V28:V44)</f>
        <v>280938</v>
      </c>
      <c r="W45" s="94">
        <f t="shared" ref="W45" si="74">SUM(W28:W44)</f>
        <v>167633</v>
      </c>
      <c r="X45" s="94">
        <f t="shared" ref="X45" si="75">SUM(X28:X44)</f>
        <v>171036</v>
      </c>
      <c r="Y45" s="94">
        <f t="shared" ref="Y45" si="76">SUM(Y28:Y44)</f>
        <v>338669</v>
      </c>
      <c r="Z45" s="94">
        <f t="shared" ref="Z45" si="77">SUM(Z28:Z44)</f>
        <v>113944</v>
      </c>
      <c r="AA45" s="94">
        <f t="shared" ref="AA45" si="78">SUM(AA28:AA44)</f>
        <v>115652</v>
      </c>
      <c r="AB45" s="94">
        <f t="shared" ref="AB45" si="79">SUM(AB28:AB44)</f>
        <v>229596</v>
      </c>
      <c r="AC45" s="94">
        <f t="shared" ref="AC45" si="80">SUM(AC28:AC44)</f>
        <v>191433</v>
      </c>
      <c r="AD45" s="94">
        <f t="shared" ref="AD45" si="81">SUM(AD28:AD44)</f>
        <v>198462</v>
      </c>
      <c r="AE45" s="94">
        <f t="shared" ref="AE45" si="82">SUM(AE28:AE44)</f>
        <v>389895</v>
      </c>
      <c r="AF45" s="94">
        <f t="shared" ref="AF45" si="83">SUM(AF28:AF44)</f>
        <v>111293</v>
      </c>
      <c r="AG45" s="94">
        <f t="shared" ref="AG45" si="84">SUM(AG28:AG44)</f>
        <v>114008</v>
      </c>
      <c r="AH45" s="94">
        <f t="shared" ref="AH45" si="85">SUM(AH28:AH44)</f>
        <v>225301</v>
      </c>
      <c r="AI45" s="94">
        <f t="shared" ref="AI45" si="86">SUM(AI28:AI44)</f>
        <v>171825</v>
      </c>
      <c r="AJ45" s="94">
        <f t="shared" ref="AJ45" si="87">SUM(AJ28:AJ44)</f>
        <v>165565</v>
      </c>
      <c r="AK45" s="94">
        <f t="shared" ref="AK45" si="88">SUM(AK28:AK44)</f>
        <v>337390</v>
      </c>
      <c r="AL45" s="94">
        <f t="shared" ref="AL45" si="89">SUM(AL28:AL44)</f>
        <v>419101</v>
      </c>
      <c r="AM45" s="94">
        <f t="shared" ref="AM45" si="90">SUM(AM28:AM44)</f>
        <v>406801</v>
      </c>
      <c r="AN45" s="94">
        <f t="shared" ref="AN45" si="91">SUM(AN28:AN44)</f>
        <v>825902</v>
      </c>
      <c r="AO45" s="94">
        <f t="shared" ref="AO45" si="92">SUM(AO28:AO44)</f>
        <v>165508</v>
      </c>
      <c r="AP45" s="94">
        <f t="shared" ref="AP45" si="93">SUM(AP28:AP44)</f>
        <v>158819</v>
      </c>
      <c r="AQ45" s="94">
        <f t="shared" ref="AQ45" si="94">SUM(AQ28:AQ44)</f>
        <v>324327</v>
      </c>
      <c r="AR45" s="94">
        <f t="shared" ref="AR45" si="95">SUM(AR28:AR44)</f>
        <v>43041</v>
      </c>
      <c r="AS45" s="94">
        <f t="shared" ref="AS45" si="96">SUM(AS28:AS44)</f>
        <v>41954</v>
      </c>
      <c r="AT45" s="94">
        <f t="shared" ref="AT45" si="97">SUM(AT28:AT44)</f>
        <v>84995</v>
      </c>
      <c r="AU45" s="94">
        <f t="shared" ref="AU45" si="98">SUM(AU28:AU44)</f>
        <v>306524</v>
      </c>
      <c r="AV45" s="94">
        <f t="shared" ref="AV45" si="99">SUM(AV28:AV44)</f>
        <v>300846</v>
      </c>
      <c r="AW45" s="94">
        <f t="shared" ref="AW45" si="100">SUM(AW28:AW44)</f>
        <v>607370</v>
      </c>
      <c r="AX45" s="94">
        <f t="shared" ref="AX45" si="101">SUM(AX28:AX44)</f>
        <v>57338</v>
      </c>
      <c r="AY45" s="94">
        <f t="shared" ref="AY45" si="102">SUM(AY28:AY44)</f>
        <v>54782</v>
      </c>
      <c r="AZ45" s="94">
        <f t="shared" ref="AZ45" si="103">SUM(AZ28:AZ44)</f>
        <v>112120</v>
      </c>
    </row>
    <row r="46" spans="1:52" x14ac:dyDescent="0.25">
      <c r="A46" s="42"/>
    </row>
    <row r="47" spans="1:52" x14ac:dyDescent="0.25">
      <c r="A47" s="42"/>
    </row>
    <row r="48" spans="1:52" x14ac:dyDescent="0.25">
      <c r="A48" s="42"/>
    </row>
    <row r="49" spans="1:1" x14ac:dyDescent="0.25">
      <c r="A49" s="42"/>
    </row>
    <row r="50" spans="1:1" x14ac:dyDescent="0.25">
      <c r="A50" s="42"/>
    </row>
    <row r="51" spans="1:1" x14ac:dyDescent="0.25">
      <c r="A51" s="41"/>
    </row>
    <row r="52" spans="1:1" x14ac:dyDescent="0.25">
      <c r="A52" s="43"/>
    </row>
    <row r="53" spans="1:1" x14ac:dyDescent="0.25">
      <c r="A53" s="42"/>
    </row>
    <row r="54" spans="1:1" x14ac:dyDescent="0.25">
      <c r="A54" s="42"/>
    </row>
    <row r="55" spans="1:1" x14ac:dyDescent="0.25">
      <c r="A55" s="42"/>
    </row>
    <row r="56" spans="1:1" x14ac:dyDescent="0.25">
      <c r="A56" s="42"/>
    </row>
    <row r="57" spans="1:1" x14ac:dyDescent="0.25">
      <c r="A57" s="42"/>
    </row>
    <row r="58" spans="1:1" x14ac:dyDescent="0.25">
      <c r="A58" s="42"/>
    </row>
    <row r="59" spans="1:1" x14ac:dyDescent="0.25">
      <c r="A59" s="42"/>
    </row>
    <row r="60" spans="1:1" x14ac:dyDescent="0.25">
      <c r="A60" s="42"/>
    </row>
    <row r="61" spans="1:1" x14ac:dyDescent="0.25">
      <c r="A61" s="42"/>
    </row>
    <row r="62" spans="1:1" x14ac:dyDescent="0.25">
      <c r="A62" s="41"/>
    </row>
    <row r="63" spans="1:1" x14ac:dyDescent="0.25">
      <c r="A63" s="42"/>
    </row>
    <row r="64" spans="1:1" x14ac:dyDescent="0.25">
      <c r="A64" s="42"/>
    </row>
    <row r="65" spans="1:1" x14ac:dyDescent="0.25">
      <c r="A65" s="42"/>
    </row>
    <row r="66" spans="1:1" x14ac:dyDescent="0.25">
      <c r="A66" s="42"/>
    </row>
    <row r="67" spans="1:1" x14ac:dyDescent="0.25">
      <c r="A67" s="41"/>
    </row>
    <row r="68" spans="1:1" x14ac:dyDescent="0.25">
      <c r="A68" s="42"/>
    </row>
    <row r="69" spans="1:1" x14ac:dyDescent="0.25">
      <c r="A69" s="42"/>
    </row>
    <row r="70" spans="1:1" x14ac:dyDescent="0.25">
      <c r="A70" s="42"/>
    </row>
    <row r="71" spans="1:1" x14ac:dyDescent="0.25">
      <c r="A71" s="42"/>
    </row>
    <row r="72" spans="1:1" x14ac:dyDescent="0.25">
      <c r="A72" s="42"/>
    </row>
    <row r="73" spans="1:1" x14ac:dyDescent="0.25">
      <c r="A73" s="42"/>
    </row>
    <row r="74" spans="1:1" x14ac:dyDescent="0.25">
      <c r="A74" s="42"/>
    </row>
    <row r="75" spans="1:1" x14ac:dyDescent="0.25">
      <c r="A75" s="42"/>
    </row>
    <row r="76" spans="1:1" x14ac:dyDescent="0.25">
      <c r="A76" s="41"/>
    </row>
    <row r="77" spans="1:1" x14ac:dyDescent="0.25">
      <c r="A77" s="42"/>
    </row>
    <row r="78" spans="1:1" x14ac:dyDescent="0.25">
      <c r="A78" s="42"/>
    </row>
    <row r="79" spans="1:1" x14ac:dyDescent="0.25">
      <c r="A79" s="42"/>
    </row>
    <row r="80" spans="1:1" x14ac:dyDescent="0.25">
      <c r="A80" s="42"/>
    </row>
    <row r="81" spans="1:1" x14ac:dyDescent="0.25">
      <c r="A81" s="42"/>
    </row>
    <row r="82" spans="1:1" x14ac:dyDescent="0.25">
      <c r="A82" s="42"/>
    </row>
    <row r="83" spans="1:1" x14ac:dyDescent="0.25">
      <c r="A83" s="41"/>
    </row>
    <row r="84" spans="1:1" x14ac:dyDescent="0.25">
      <c r="A84" s="42"/>
    </row>
    <row r="85" spans="1:1" x14ac:dyDescent="0.25">
      <c r="A85" s="42"/>
    </row>
    <row r="86" spans="1:1" x14ac:dyDescent="0.25">
      <c r="A86" s="42"/>
    </row>
    <row r="87" spans="1:1" x14ac:dyDescent="0.25">
      <c r="A87" s="42"/>
    </row>
    <row r="88" spans="1:1" x14ac:dyDescent="0.25">
      <c r="A88" s="42"/>
    </row>
    <row r="89" spans="1:1" x14ac:dyDescent="0.25">
      <c r="A89" s="42"/>
    </row>
    <row r="90" spans="1:1" x14ac:dyDescent="0.25">
      <c r="A90" s="42"/>
    </row>
    <row r="91" spans="1:1" x14ac:dyDescent="0.25">
      <c r="A91" s="42"/>
    </row>
    <row r="92" spans="1:1" x14ac:dyDescent="0.25">
      <c r="A92" s="42"/>
    </row>
    <row r="93" spans="1:1" x14ac:dyDescent="0.25">
      <c r="A93" s="42"/>
    </row>
    <row r="94" spans="1:1" x14ac:dyDescent="0.25">
      <c r="A94" s="42"/>
    </row>
    <row r="95" spans="1:1" x14ac:dyDescent="0.25">
      <c r="A95" s="42"/>
    </row>
    <row r="96" spans="1:1" x14ac:dyDescent="0.25">
      <c r="A96" s="42"/>
    </row>
    <row r="97" spans="1:1" x14ac:dyDescent="0.25">
      <c r="A97" s="42"/>
    </row>
    <row r="98" spans="1:1" x14ac:dyDescent="0.25">
      <c r="A98" s="41"/>
    </row>
    <row r="99" spans="1:1" x14ac:dyDescent="0.25">
      <c r="A99" s="42"/>
    </row>
    <row r="100" spans="1:1" x14ac:dyDescent="0.25">
      <c r="A100" s="42"/>
    </row>
    <row r="101" spans="1:1" x14ac:dyDescent="0.25">
      <c r="A101" s="42"/>
    </row>
    <row r="102" spans="1:1" x14ac:dyDescent="0.25">
      <c r="A102" s="42"/>
    </row>
    <row r="103" spans="1:1" x14ac:dyDescent="0.25">
      <c r="A103" s="42"/>
    </row>
    <row r="104" spans="1:1" x14ac:dyDescent="0.25">
      <c r="A104" s="42"/>
    </row>
    <row r="105" spans="1:1" x14ac:dyDescent="0.25">
      <c r="A105" s="41"/>
    </row>
    <row r="106" spans="1:1" x14ac:dyDescent="0.25">
      <c r="A106" s="42"/>
    </row>
    <row r="107" spans="1:1" x14ac:dyDescent="0.25">
      <c r="A107" s="42"/>
    </row>
    <row r="108" spans="1:1" x14ac:dyDescent="0.25">
      <c r="A108" s="42"/>
    </row>
    <row r="109" spans="1:1" x14ac:dyDescent="0.25">
      <c r="A109" s="42"/>
    </row>
    <row r="110" spans="1:1" x14ac:dyDescent="0.25">
      <c r="A110" s="41"/>
    </row>
    <row r="111" spans="1:1" x14ac:dyDescent="0.25">
      <c r="A111" s="42"/>
    </row>
    <row r="112" spans="1:1" x14ac:dyDescent="0.25">
      <c r="A112" s="42"/>
    </row>
    <row r="113" spans="1:1" x14ac:dyDescent="0.25">
      <c r="A113" s="42"/>
    </row>
    <row r="114" spans="1:1" x14ac:dyDescent="0.25">
      <c r="A114" s="41"/>
    </row>
    <row r="115" spans="1:1" x14ac:dyDescent="0.25">
      <c r="A115" s="42"/>
    </row>
    <row r="116" spans="1:1" x14ac:dyDescent="0.25">
      <c r="A116" s="42"/>
    </row>
    <row r="117" spans="1:1" x14ac:dyDescent="0.25">
      <c r="A117" s="42"/>
    </row>
    <row r="118" spans="1:1" x14ac:dyDescent="0.25">
      <c r="A118" s="41"/>
    </row>
    <row r="119" spans="1:1" x14ac:dyDescent="0.25">
      <c r="A119" s="42"/>
    </row>
    <row r="120" spans="1:1" x14ac:dyDescent="0.25">
      <c r="A120" s="42"/>
    </row>
    <row r="121" spans="1:1" x14ac:dyDescent="0.25">
      <c r="A121" s="42"/>
    </row>
    <row r="122" spans="1:1" x14ac:dyDescent="0.25">
      <c r="A122" s="42"/>
    </row>
    <row r="123" spans="1:1" x14ac:dyDescent="0.25">
      <c r="A123" s="42"/>
    </row>
    <row r="124" spans="1:1" x14ac:dyDescent="0.25">
      <c r="A124" s="42"/>
    </row>
    <row r="125" spans="1:1" x14ac:dyDescent="0.25">
      <c r="A125" s="42"/>
    </row>
    <row r="126" spans="1:1" x14ac:dyDescent="0.25">
      <c r="A126" s="41"/>
    </row>
    <row r="127" spans="1:1" x14ac:dyDescent="0.25">
      <c r="A127" s="44"/>
    </row>
    <row r="128" spans="1:1" x14ac:dyDescent="0.25">
      <c r="A128" s="42"/>
    </row>
    <row r="129" spans="1:1" x14ac:dyDescent="0.25">
      <c r="A129" s="42"/>
    </row>
    <row r="130" spans="1:1" x14ac:dyDescent="0.25">
      <c r="A130" s="42"/>
    </row>
    <row r="131" spans="1:1" x14ac:dyDescent="0.25">
      <c r="A131" s="42"/>
    </row>
    <row r="132" spans="1:1" x14ac:dyDescent="0.25">
      <c r="A132" s="42"/>
    </row>
    <row r="133" spans="1:1" x14ac:dyDescent="0.25">
      <c r="A133" s="42"/>
    </row>
    <row r="134" spans="1:1" x14ac:dyDescent="0.25">
      <c r="A134" s="42"/>
    </row>
    <row r="135" spans="1:1" x14ac:dyDescent="0.25">
      <c r="A135" s="42"/>
    </row>
    <row r="136" spans="1:1" x14ac:dyDescent="0.25">
      <c r="A136" s="41"/>
    </row>
    <row r="137" spans="1:1" x14ac:dyDescent="0.25">
      <c r="A137" s="42"/>
    </row>
    <row r="138" spans="1:1" x14ac:dyDescent="0.25">
      <c r="A138" s="42"/>
    </row>
    <row r="139" spans="1:1" x14ac:dyDescent="0.25">
      <c r="A139" s="42"/>
    </row>
    <row r="140" spans="1:1" x14ac:dyDescent="0.25">
      <c r="A140" s="42"/>
    </row>
    <row r="141" spans="1:1" x14ac:dyDescent="0.25">
      <c r="A141" s="42"/>
    </row>
    <row r="142" spans="1:1" x14ac:dyDescent="0.25">
      <c r="A142" s="42"/>
    </row>
    <row r="143" spans="1:1" x14ac:dyDescent="0.25">
      <c r="A143" s="41"/>
    </row>
    <row r="144" spans="1:1" x14ac:dyDescent="0.25">
      <c r="A144" s="42"/>
    </row>
    <row r="145" spans="1:1" x14ac:dyDescent="0.25">
      <c r="A145" s="42"/>
    </row>
    <row r="146" spans="1:1" x14ac:dyDescent="0.25">
      <c r="A146" s="42"/>
    </row>
    <row r="147" spans="1:1" x14ac:dyDescent="0.25">
      <c r="A147" s="42"/>
    </row>
    <row r="148" spans="1:1" x14ac:dyDescent="0.25">
      <c r="A148" s="42"/>
    </row>
    <row r="149" spans="1:1" x14ac:dyDescent="0.25">
      <c r="A149" s="42"/>
    </row>
    <row r="150" spans="1:1" x14ac:dyDescent="0.25">
      <c r="A150" s="42"/>
    </row>
    <row r="151" spans="1:1" x14ac:dyDescent="0.25">
      <c r="A151" s="42"/>
    </row>
    <row r="152" spans="1:1" x14ac:dyDescent="0.25">
      <c r="A152" s="42"/>
    </row>
    <row r="153" spans="1:1" x14ac:dyDescent="0.25">
      <c r="A153" s="42"/>
    </row>
    <row r="154" spans="1:1" x14ac:dyDescent="0.25">
      <c r="A154" s="41"/>
    </row>
    <row r="155" spans="1:1" x14ac:dyDescent="0.25">
      <c r="A155" s="42"/>
    </row>
    <row r="156" spans="1:1" x14ac:dyDescent="0.25">
      <c r="A156" s="42"/>
    </row>
    <row r="157" spans="1:1" x14ac:dyDescent="0.25">
      <c r="A157" s="42"/>
    </row>
    <row r="158" spans="1:1" x14ac:dyDescent="0.25">
      <c r="A158" s="42"/>
    </row>
    <row r="159" spans="1:1" x14ac:dyDescent="0.25">
      <c r="A159" s="42"/>
    </row>
    <row r="160" spans="1:1" x14ac:dyDescent="0.25">
      <c r="A160" s="42"/>
    </row>
    <row r="161" spans="1:1" x14ac:dyDescent="0.25">
      <c r="A161" s="42"/>
    </row>
    <row r="162" spans="1:1" x14ac:dyDescent="0.25">
      <c r="A162" s="42"/>
    </row>
    <row r="163" spans="1:1" x14ac:dyDescent="0.25">
      <c r="A163" s="42"/>
    </row>
    <row r="164" spans="1:1" x14ac:dyDescent="0.25">
      <c r="A164" s="42"/>
    </row>
    <row r="165" spans="1:1" x14ac:dyDescent="0.25">
      <c r="A165" s="42"/>
    </row>
    <row r="166" spans="1:1" x14ac:dyDescent="0.25">
      <c r="A166" s="41"/>
    </row>
    <row r="167" spans="1:1" x14ac:dyDescent="0.25">
      <c r="A167" s="44"/>
    </row>
    <row r="168" spans="1:1" x14ac:dyDescent="0.25">
      <c r="A168" s="42"/>
    </row>
    <row r="169" spans="1:1" x14ac:dyDescent="0.25">
      <c r="A169" s="42"/>
    </row>
    <row r="170" spans="1:1" x14ac:dyDescent="0.25">
      <c r="A170" s="42"/>
    </row>
    <row r="171" spans="1:1" x14ac:dyDescent="0.25">
      <c r="A171" s="42"/>
    </row>
    <row r="172" spans="1:1" x14ac:dyDescent="0.25">
      <c r="A172" s="42"/>
    </row>
    <row r="173" spans="1:1" x14ac:dyDescent="0.25">
      <c r="A173" s="42"/>
    </row>
    <row r="174" spans="1:1" x14ac:dyDescent="0.25">
      <c r="A174" s="42"/>
    </row>
    <row r="175" spans="1:1" x14ac:dyDescent="0.25">
      <c r="A175" s="42"/>
    </row>
    <row r="176" spans="1:1" x14ac:dyDescent="0.25">
      <c r="A176" s="42"/>
    </row>
    <row r="177" spans="1:1" x14ac:dyDescent="0.25">
      <c r="A177" s="42"/>
    </row>
    <row r="178" spans="1:1" x14ac:dyDescent="0.25">
      <c r="A178" s="42"/>
    </row>
    <row r="179" spans="1:1" x14ac:dyDescent="0.25">
      <c r="A179" s="41"/>
    </row>
    <row r="180" spans="1:1" x14ac:dyDescent="0.25">
      <c r="A180" s="42"/>
    </row>
    <row r="181" spans="1:1" x14ac:dyDescent="0.25">
      <c r="A181" s="42"/>
    </row>
    <row r="182" spans="1:1" x14ac:dyDescent="0.25">
      <c r="A182" s="42"/>
    </row>
    <row r="183" spans="1:1" x14ac:dyDescent="0.25">
      <c r="A183" s="42"/>
    </row>
    <row r="184" spans="1:1" x14ac:dyDescent="0.25">
      <c r="A184" s="42"/>
    </row>
    <row r="185" spans="1:1" x14ac:dyDescent="0.25">
      <c r="A185" s="42"/>
    </row>
    <row r="186" spans="1:1" x14ac:dyDescent="0.25">
      <c r="A186" s="42"/>
    </row>
    <row r="187" spans="1:1" x14ac:dyDescent="0.25">
      <c r="A187" s="42"/>
    </row>
    <row r="188" spans="1:1" x14ac:dyDescent="0.25">
      <c r="A188" s="42"/>
    </row>
    <row r="189" spans="1:1" x14ac:dyDescent="0.25">
      <c r="A189" s="42"/>
    </row>
    <row r="190" spans="1:1" x14ac:dyDescent="0.25">
      <c r="A190" s="42"/>
    </row>
    <row r="191" spans="1:1" x14ac:dyDescent="0.25">
      <c r="A191" s="42"/>
    </row>
    <row r="192" spans="1:1" x14ac:dyDescent="0.25">
      <c r="A192" s="42"/>
    </row>
    <row r="193" spans="1:1" x14ac:dyDescent="0.25">
      <c r="A193" s="41"/>
    </row>
    <row r="194" spans="1:1" x14ac:dyDescent="0.25">
      <c r="A194" s="42"/>
    </row>
    <row r="195" spans="1:1" x14ac:dyDescent="0.25">
      <c r="A195" s="42"/>
    </row>
    <row r="196" spans="1:1" x14ac:dyDescent="0.25">
      <c r="A196" s="42"/>
    </row>
    <row r="197" spans="1:1" x14ac:dyDescent="0.25">
      <c r="A197" s="42"/>
    </row>
    <row r="198" spans="1:1" x14ac:dyDescent="0.25">
      <c r="A198" s="42"/>
    </row>
    <row r="199" spans="1:1" x14ac:dyDescent="0.25">
      <c r="A199" s="42"/>
    </row>
    <row r="200" spans="1:1" x14ac:dyDescent="0.25">
      <c r="A200" s="42"/>
    </row>
    <row r="201" spans="1:1" x14ac:dyDescent="0.25">
      <c r="A201" s="41"/>
    </row>
    <row r="202" spans="1:1" x14ac:dyDescent="0.25">
      <c r="A202" s="42"/>
    </row>
    <row r="203" spans="1:1" x14ac:dyDescent="0.25">
      <c r="A203" s="42"/>
    </row>
    <row r="204" spans="1:1" x14ac:dyDescent="0.25">
      <c r="A204" s="42"/>
    </row>
    <row r="205" spans="1:1" x14ac:dyDescent="0.25">
      <c r="A205" s="42"/>
    </row>
    <row r="206" spans="1:1" x14ac:dyDescent="0.25">
      <c r="A206" s="42"/>
    </row>
    <row r="207" spans="1:1" x14ac:dyDescent="0.25">
      <c r="A207" s="41"/>
    </row>
    <row r="208" spans="1:1" x14ac:dyDescent="0.25">
      <c r="A208" s="42"/>
    </row>
    <row r="209" spans="1:1" x14ac:dyDescent="0.25">
      <c r="A209" s="42"/>
    </row>
    <row r="210" spans="1:1" x14ac:dyDescent="0.25">
      <c r="A210" s="42"/>
    </row>
    <row r="211" spans="1:1" x14ac:dyDescent="0.25">
      <c r="A211" s="42"/>
    </row>
    <row r="212" spans="1:1" x14ac:dyDescent="0.25">
      <c r="A212" s="42"/>
    </row>
    <row r="213" spans="1:1" x14ac:dyDescent="0.25">
      <c r="A213" s="42"/>
    </row>
    <row r="214" spans="1:1" x14ac:dyDescent="0.25">
      <c r="A214" s="42"/>
    </row>
    <row r="215" spans="1:1" x14ac:dyDescent="0.25">
      <c r="A215" s="42"/>
    </row>
    <row r="216" spans="1:1" x14ac:dyDescent="0.25">
      <c r="A216" s="42"/>
    </row>
    <row r="217" spans="1:1" x14ac:dyDescent="0.25">
      <c r="A217" s="41"/>
    </row>
    <row r="218" spans="1:1" x14ac:dyDescent="0.25">
      <c r="A218" s="42"/>
    </row>
    <row r="219" spans="1:1" x14ac:dyDescent="0.25">
      <c r="A219" s="42"/>
    </row>
    <row r="220" spans="1:1" x14ac:dyDescent="0.25">
      <c r="A220" s="42"/>
    </row>
    <row r="221" spans="1:1" x14ac:dyDescent="0.25">
      <c r="A221" s="42"/>
    </row>
    <row r="222" spans="1:1" x14ac:dyDescent="0.25">
      <c r="A222" s="42"/>
    </row>
    <row r="223" spans="1:1" x14ac:dyDescent="0.25">
      <c r="A223" s="41"/>
    </row>
    <row r="224" spans="1:1" x14ac:dyDescent="0.25">
      <c r="A224" s="42"/>
    </row>
    <row r="225" spans="1:1" x14ac:dyDescent="0.25">
      <c r="A225" s="42"/>
    </row>
    <row r="226" spans="1:1" x14ac:dyDescent="0.25">
      <c r="A226" s="42"/>
    </row>
    <row r="227" spans="1:1" x14ac:dyDescent="0.25">
      <c r="A227" s="42"/>
    </row>
    <row r="228" spans="1:1" x14ac:dyDescent="0.25">
      <c r="A228" s="42"/>
    </row>
    <row r="229" spans="1:1" x14ac:dyDescent="0.25">
      <c r="A229" s="42"/>
    </row>
    <row r="230" spans="1:1" x14ac:dyDescent="0.25">
      <c r="A230" s="42"/>
    </row>
    <row r="231" spans="1:1" x14ac:dyDescent="0.25">
      <c r="A231" s="42"/>
    </row>
    <row r="232" spans="1:1" x14ac:dyDescent="0.25">
      <c r="A232" s="42"/>
    </row>
    <row r="233" spans="1:1" x14ac:dyDescent="0.25">
      <c r="A233" s="42"/>
    </row>
    <row r="234" spans="1:1" x14ac:dyDescent="0.25">
      <c r="A234" s="42"/>
    </row>
    <row r="235" spans="1:1" x14ac:dyDescent="0.25">
      <c r="A235" s="41"/>
    </row>
    <row r="236" spans="1:1" x14ac:dyDescent="0.25">
      <c r="A236" s="42"/>
    </row>
    <row r="237" spans="1:1" x14ac:dyDescent="0.25">
      <c r="A237" s="42"/>
    </row>
    <row r="238" spans="1:1" x14ac:dyDescent="0.25">
      <c r="A238" s="42"/>
    </row>
    <row r="239" spans="1:1" x14ac:dyDescent="0.25">
      <c r="A239" s="42"/>
    </row>
    <row r="240" spans="1:1" x14ac:dyDescent="0.25">
      <c r="A240" s="42"/>
    </row>
    <row r="241" spans="1:1" x14ac:dyDescent="0.25">
      <c r="A241" s="42"/>
    </row>
    <row r="242" spans="1:1" x14ac:dyDescent="0.25">
      <c r="A242" s="41"/>
    </row>
    <row r="243" spans="1:1" x14ac:dyDescent="0.25">
      <c r="A243" s="42"/>
    </row>
    <row r="244" spans="1:1" x14ac:dyDescent="0.25">
      <c r="A244" s="42"/>
    </row>
    <row r="245" spans="1:1" x14ac:dyDescent="0.25">
      <c r="A245" s="42"/>
    </row>
    <row r="246" spans="1:1" x14ac:dyDescent="0.25">
      <c r="A246" s="42"/>
    </row>
    <row r="247" spans="1:1" x14ac:dyDescent="0.25">
      <c r="A247" s="42"/>
    </row>
    <row r="248" spans="1:1" x14ac:dyDescent="0.25">
      <c r="A248" s="41"/>
    </row>
    <row r="249" spans="1:1" x14ac:dyDescent="0.25">
      <c r="A249" s="42"/>
    </row>
    <row r="250" spans="1:1" x14ac:dyDescent="0.25">
      <c r="A250" s="42"/>
    </row>
    <row r="251" spans="1:1" x14ac:dyDescent="0.25">
      <c r="A251" s="42"/>
    </row>
    <row r="252" spans="1:1" x14ac:dyDescent="0.25">
      <c r="A252" s="42"/>
    </row>
    <row r="253" spans="1:1" x14ac:dyDescent="0.25">
      <c r="A253" s="42"/>
    </row>
    <row r="254" spans="1:1" x14ac:dyDescent="0.25">
      <c r="A254" s="42"/>
    </row>
    <row r="255" spans="1:1" x14ac:dyDescent="0.25">
      <c r="A255" s="41"/>
    </row>
    <row r="256" spans="1:1" x14ac:dyDescent="0.25">
      <c r="A256" s="42"/>
    </row>
    <row r="257" spans="1:1" x14ac:dyDescent="0.25">
      <c r="A257" s="42"/>
    </row>
    <row r="258" spans="1:1" x14ac:dyDescent="0.25">
      <c r="A258" s="42"/>
    </row>
    <row r="259" spans="1:1" x14ac:dyDescent="0.25">
      <c r="A259" s="42"/>
    </row>
    <row r="260" spans="1:1" x14ac:dyDescent="0.25">
      <c r="A260" s="42"/>
    </row>
    <row r="261" spans="1:1" x14ac:dyDescent="0.25">
      <c r="A261" s="42"/>
    </row>
    <row r="262" spans="1:1" x14ac:dyDescent="0.25">
      <c r="A262" s="42"/>
    </row>
    <row r="263" spans="1:1" x14ac:dyDescent="0.25">
      <c r="A263" s="42"/>
    </row>
    <row r="264" spans="1:1" x14ac:dyDescent="0.25">
      <c r="A264" s="42"/>
    </row>
    <row r="265" spans="1:1" x14ac:dyDescent="0.25">
      <c r="A265" s="41"/>
    </row>
    <row r="266" spans="1:1" x14ac:dyDescent="0.25">
      <c r="A266" s="42"/>
    </row>
    <row r="267" spans="1:1" x14ac:dyDescent="0.25">
      <c r="A267" s="42"/>
    </row>
    <row r="268" spans="1:1" x14ac:dyDescent="0.25">
      <c r="A268" s="42"/>
    </row>
    <row r="269" spans="1:1" x14ac:dyDescent="0.25">
      <c r="A269" s="42"/>
    </row>
    <row r="270" spans="1:1" x14ac:dyDescent="0.25">
      <c r="A270" s="42"/>
    </row>
    <row r="271" spans="1:1" x14ac:dyDescent="0.25">
      <c r="A271" s="41"/>
    </row>
    <row r="272" spans="1:1" x14ac:dyDescent="0.25">
      <c r="A272" s="42"/>
    </row>
    <row r="273" spans="1:1" x14ac:dyDescent="0.25">
      <c r="A273" s="42"/>
    </row>
    <row r="274" spans="1:1" x14ac:dyDescent="0.25">
      <c r="A274" s="42"/>
    </row>
    <row r="275" spans="1:1" x14ac:dyDescent="0.25">
      <c r="A275" s="42"/>
    </row>
    <row r="276" spans="1:1" x14ac:dyDescent="0.25">
      <c r="A276" s="42"/>
    </row>
    <row r="277" spans="1:1" x14ac:dyDescent="0.25">
      <c r="A277" s="42"/>
    </row>
    <row r="278" spans="1:1" x14ac:dyDescent="0.25">
      <c r="A278" s="42"/>
    </row>
    <row r="279" spans="1:1" x14ac:dyDescent="0.25">
      <c r="A279" s="42"/>
    </row>
    <row r="280" spans="1:1" x14ac:dyDescent="0.25">
      <c r="A280" s="42"/>
    </row>
    <row r="281" spans="1:1" x14ac:dyDescent="0.25">
      <c r="A281" s="42"/>
    </row>
    <row r="282" spans="1:1" x14ac:dyDescent="0.25">
      <c r="A282" s="42"/>
    </row>
    <row r="283" spans="1:1" x14ac:dyDescent="0.25">
      <c r="A283" s="42"/>
    </row>
    <row r="284" spans="1:1" x14ac:dyDescent="0.25">
      <c r="A284" s="42"/>
    </row>
    <row r="285" spans="1:1" x14ac:dyDescent="0.25">
      <c r="A285" s="41"/>
    </row>
    <row r="286" spans="1:1" x14ac:dyDescent="0.25">
      <c r="A286" s="42"/>
    </row>
    <row r="287" spans="1:1" x14ac:dyDescent="0.25">
      <c r="A287" s="42"/>
    </row>
    <row r="288" spans="1:1" x14ac:dyDescent="0.25">
      <c r="A288" s="42"/>
    </row>
    <row r="289" spans="1:1" x14ac:dyDescent="0.25">
      <c r="A289" s="42"/>
    </row>
    <row r="290" spans="1:1" x14ac:dyDescent="0.25">
      <c r="A290" s="42"/>
    </row>
    <row r="291" spans="1:1" x14ac:dyDescent="0.25">
      <c r="A291" s="42"/>
    </row>
    <row r="292" spans="1:1" x14ac:dyDescent="0.25">
      <c r="A292" s="42"/>
    </row>
    <row r="293" spans="1:1" x14ac:dyDescent="0.25">
      <c r="A293" s="42"/>
    </row>
    <row r="294" spans="1:1" x14ac:dyDescent="0.25">
      <c r="A294" s="41"/>
    </row>
    <row r="295" spans="1:1" x14ac:dyDescent="0.25">
      <c r="A295" s="42"/>
    </row>
    <row r="296" spans="1:1" x14ac:dyDescent="0.25">
      <c r="A296" s="42"/>
    </row>
    <row r="297" spans="1:1" x14ac:dyDescent="0.25">
      <c r="A297" s="42"/>
    </row>
    <row r="298" spans="1:1" x14ac:dyDescent="0.25">
      <c r="A298" s="42"/>
    </row>
    <row r="299" spans="1:1" x14ac:dyDescent="0.25">
      <c r="A299" s="42"/>
    </row>
    <row r="300" spans="1:1" x14ac:dyDescent="0.25">
      <c r="A300" s="42"/>
    </row>
    <row r="301" spans="1:1" x14ac:dyDescent="0.25">
      <c r="A301" s="42"/>
    </row>
    <row r="302" spans="1:1" x14ac:dyDescent="0.25">
      <c r="A302" s="42"/>
    </row>
    <row r="303" spans="1:1" x14ac:dyDescent="0.25">
      <c r="A303" s="42"/>
    </row>
    <row r="304" spans="1:1" x14ac:dyDescent="0.25">
      <c r="A304" s="41"/>
    </row>
    <row r="305" spans="1:1" x14ac:dyDescent="0.25">
      <c r="A305" s="42"/>
    </row>
    <row r="306" spans="1:1" x14ac:dyDescent="0.25">
      <c r="A306" s="42"/>
    </row>
    <row r="307" spans="1:1" x14ac:dyDescent="0.25">
      <c r="A307" s="42"/>
    </row>
    <row r="308" spans="1:1" x14ac:dyDescent="0.25">
      <c r="A308" s="42"/>
    </row>
    <row r="309" spans="1:1" x14ac:dyDescent="0.25">
      <c r="A309" s="42"/>
    </row>
    <row r="310" spans="1:1" x14ac:dyDescent="0.25">
      <c r="A310" s="41"/>
    </row>
    <row r="311" spans="1:1" x14ac:dyDescent="0.25">
      <c r="A311" s="44"/>
    </row>
    <row r="312" spans="1:1" x14ac:dyDescent="0.25">
      <c r="A312" s="42"/>
    </row>
    <row r="313" spans="1:1" x14ac:dyDescent="0.25">
      <c r="A313" s="42"/>
    </row>
    <row r="314" spans="1:1" x14ac:dyDescent="0.25">
      <c r="A314" s="42"/>
    </row>
    <row r="315" spans="1:1" x14ac:dyDescent="0.25">
      <c r="A315" s="42"/>
    </row>
    <row r="316" spans="1:1" x14ac:dyDescent="0.25">
      <c r="A316" s="42"/>
    </row>
    <row r="317" spans="1:1" x14ac:dyDescent="0.25">
      <c r="A317" s="42"/>
    </row>
    <row r="318" spans="1:1" x14ac:dyDescent="0.25">
      <c r="A318" s="42"/>
    </row>
    <row r="319" spans="1:1" x14ac:dyDescent="0.25">
      <c r="A319" s="42"/>
    </row>
    <row r="320" spans="1:1" x14ac:dyDescent="0.25">
      <c r="A320" s="42"/>
    </row>
    <row r="321" spans="1:1" x14ac:dyDescent="0.25">
      <c r="A321" s="42"/>
    </row>
    <row r="322" spans="1:1" x14ac:dyDescent="0.25">
      <c r="A322" s="42"/>
    </row>
    <row r="323" spans="1:1" x14ac:dyDescent="0.25">
      <c r="A323" s="42"/>
    </row>
    <row r="324" spans="1:1" x14ac:dyDescent="0.25">
      <c r="A324" s="42"/>
    </row>
    <row r="325" spans="1:1" x14ac:dyDescent="0.25">
      <c r="A325" s="42"/>
    </row>
    <row r="326" spans="1:1" x14ac:dyDescent="0.25">
      <c r="A326" s="42"/>
    </row>
    <row r="327" spans="1:1" x14ac:dyDescent="0.25">
      <c r="A327" s="42"/>
    </row>
    <row r="328" spans="1:1" x14ac:dyDescent="0.25">
      <c r="A328" s="42"/>
    </row>
    <row r="329" spans="1:1" x14ac:dyDescent="0.25">
      <c r="A329" s="42"/>
    </row>
    <row r="330" spans="1:1" x14ac:dyDescent="0.25">
      <c r="A330" s="42"/>
    </row>
    <row r="331" spans="1:1" x14ac:dyDescent="0.25">
      <c r="A331" s="42"/>
    </row>
    <row r="332" spans="1:1" x14ac:dyDescent="0.25">
      <c r="A332" s="42"/>
    </row>
    <row r="333" spans="1:1" x14ac:dyDescent="0.25">
      <c r="A333" s="42"/>
    </row>
    <row r="334" spans="1:1" x14ac:dyDescent="0.25">
      <c r="A334" s="42"/>
    </row>
    <row r="335" spans="1:1" x14ac:dyDescent="0.25">
      <c r="A335" s="42"/>
    </row>
    <row r="336" spans="1:1" x14ac:dyDescent="0.25">
      <c r="A336" s="42"/>
    </row>
    <row r="337" spans="1:1" x14ac:dyDescent="0.25">
      <c r="A337" s="42"/>
    </row>
    <row r="338" spans="1:1" x14ac:dyDescent="0.25">
      <c r="A338" s="42"/>
    </row>
    <row r="339" spans="1:1" x14ac:dyDescent="0.25">
      <c r="A339" s="41"/>
    </row>
    <row r="340" spans="1:1" x14ac:dyDescent="0.25">
      <c r="A340" s="42"/>
    </row>
    <row r="341" spans="1:1" x14ac:dyDescent="0.25">
      <c r="A341" s="42"/>
    </row>
    <row r="342" spans="1:1" x14ac:dyDescent="0.25">
      <c r="A342" s="42"/>
    </row>
    <row r="343" spans="1:1" x14ac:dyDescent="0.25">
      <c r="A343" s="42"/>
    </row>
    <row r="344" spans="1:1" x14ac:dyDescent="0.25">
      <c r="A344" s="42"/>
    </row>
    <row r="345" spans="1:1" x14ac:dyDescent="0.25">
      <c r="A345" s="41"/>
    </row>
    <row r="346" spans="1:1" x14ac:dyDescent="0.25">
      <c r="A346" s="42"/>
    </row>
    <row r="347" spans="1:1" x14ac:dyDescent="0.25">
      <c r="A347" s="42"/>
    </row>
    <row r="348" spans="1:1" x14ac:dyDescent="0.25">
      <c r="A348" s="42"/>
    </row>
    <row r="349" spans="1:1" x14ac:dyDescent="0.25">
      <c r="A349" s="42"/>
    </row>
    <row r="350" spans="1:1" x14ac:dyDescent="0.25">
      <c r="A350" s="42"/>
    </row>
    <row r="351" spans="1:1" x14ac:dyDescent="0.25">
      <c r="A351" s="42"/>
    </row>
    <row r="352" spans="1:1" x14ac:dyDescent="0.25">
      <c r="A352" s="42"/>
    </row>
    <row r="353" spans="1:1" x14ac:dyDescent="0.25">
      <c r="A353" s="41"/>
    </row>
    <row r="354" spans="1:1" x14ac:dyDescent="0.25">
      <c r="A354" s="42"/>
    </row>
    <row r="355" spans="1:1" x14ac:dyDescent="0.25">
      <c r="A355" s="42"/>
    </row>
    <row r="356" spans="1:1" x14ac:dyDescent="0.25">
      <c r="A356" s="42"/>
    </row>
    <row r="357" spans="1:1" x14ac:dyDescent="0.25">
      <c r="A357" s="42"/>
    </row>
    <row r="358" spans="1:1" x14ac:dyDescent="0.25">
      <c r="A358" s="42"/>
    </row>
    <row r="359" spans="1:1" x14ac:dyDescent="0.25">
      <c r="A359" s="42"/>
    </row>
    <row r="360" spans="1:1" x14ac:dyDescent="0.25">
      <c r="A360" s="41"/>
    </row>
    <row r="361" spans="1:1" x14ac:dyDescent="0.25">
      <c r="A361" s="42"/>
    </row>
    <row r="362" spans="1:1" x14ac:dyDescent="0.25">
      <c r="A362" s="42"/>
    </row>
    <row r="363" spans="1:1" x14ac:dyDescent="0.25">
      <c r="A363" s="42"/>
    </row>
    <row r="364" spans="1:1" x14ac:dyDescent="0.25">
      <c r="A364" s="42"/>
    </row>
    <row r="365" spans="1:1" x14ac:dyDescent="0.25">
      <c r="A365" s="42"/>
    </row>
    <row r="366" spans="1:1" x14ac:dyDescent="0.25">
      <c r="A366" s="41"/>
    </row>
    <row r="367" spans="1:1" x14ac:dyDescent="0.25">
      <c r="A367" s="42"/>
    </row>
    <row r="368" spans="1:1" x14ac:dyDescent="0.25">
      <c r="A368" s="42"/>
    </row>
    <row r="369" spans="1:1" x14ac:dyDescent="0.25">
      <c r="A369" s="42"/>
    </row>
    <row r="370" spans="1:1" x14ac:dyDescent="0.25">
      <c r="A370" s="42"/>
    </row>
    <row r="371" spans="1:1" x14ac:dyDescent="0.25">
      <c r="A371" s="42"/>
    </row>
    <row r="372" spans="1:1" x14ac:dyDescent="0.25">
      <c r="A372" s="42"/>
    </row>
    <row r="373" spans="1:1" x14ac:dyDescent="0.25">
      <c r="A373" s="41"/>
    </row>
    <row r="374" spans="1:1" x14ac:dyDescent="0.25">
      <c r="A374" s="42"/>
    </row>
    <row r="375" spans="1:1" x14ac:dyDescent="0.25">
      <c r="A375" s="42"/>
    </row>
    <row r="376" spans="1:1" x14ac:dyDescent="0.25">
      <c r="A376" s="42"/>
    </row>
    <row r="377" spans="1:1" x14ac:dyDescent="0.25">
      <c r="A377" s="42"/>
    </row>
    <row r="378" spans="1:1" x14ac:dyDescent="0.25">
      <c r="A378" s="42"/>
    </row>
    <row r="379" spans="1:1" x14ac:dyDescent="0.25">
      <c r="A379" s="42"/>
    </row>
    <row r="380" spans="1:1" x14ac:dyDescent="0.25">
      <c r="A380" s="42"/>
    </row>
    <row r="381" spans="1:1" x14ac:dyDescent="0.25">
      <c r="A381" s="41"/>
    </row>
    <row r="382" spans="1:1" x14ac:dyDescent="0.25">
      <c r="A382" s="42"/>
    </row>
    <row r="383" spans="1:1" x14ac:dyDescent="0.25">
      <c r="A383" s="42"/>
    </row>
    <row r="384" spans="1:1" x14ac:dyDescent="0.25">
      <c r="A384" s="42"/>
    </row>
    <row r="385" spans="1:1" x14ac:dyDescent="0.25">
      <c r="A385" s="42"/>
    </row>
    <row r="386" spans="1:1" x14ac:dyDescent="0.25">
      <c r="A386" s="42"/>
    </row>
    <row r="387" spans="1:1" x14ac:dyDescent="0.25">
      <c r="A387" s="41"/>
    </row>
    <row r="388" spans="1:1" x14ac:dyDescent="0.25">
      <c r="A388" s="42"/>
    </row>
    <row r="389" spans="1:1" x14ac:dyDescent="0.25">
      <c r="A389" s="42"/>
    </row>
    <row r="390" spans="1:1" x14ac:dyDescent="0.25">
      <c r="A390" s="42"/>
    </row>
    <row r="391" spans="1:1" x14ac:dyDescent="0.25">
      <c r="A391" s="42"/>
    </row>
    <row r="392" spans="1:1" x14ac:dyDescent="0.25">
      <c r="A392" s="42"/>
    </row>
    <row r="393" spans="1:1" x14ac:dyDescent="0.25">
      <c r="A393" s="42"/>
    </row>
    <row r="394" spans="1:1" x14ac:dyDescent="0.25">
      <c r="A394" s="42"/>
    </row>
    <row r="395" spans="1:1" x14ac:dyDescent="0.25">
      <c r="A395" s="42"/>
    </row>
    <row r="396" spans="1:1" x14ac:dyDescent="0.25">
      <c r="A396" s="42"/>
    </row>
    <row r="397" spans="1:1" x14ac:dyDescent="0.25">
      <c r="A397" s="42"/>
    </row>
    <row r="398" spans="1:1" x14ac:dyDescent="0.25">
      <c r="A398" s="42"/>
    </row>
    <row r="399" spans="1:1" x14ac:dyDescent="0.25">
      <c r="A399" s="42"/>
    </row>
    <row r="400" spans="1:1" x14ac:dyDescent="0.25">
      <c r="A400" s="41"/>
    </row>
    <row r="401" spans="1:1" x14ac:dyDescent="0.25">
      <c r="A401" s="42"/>
    </row>
    <row r="402" spans="1:1" x14ac:dyDescent="0.25">
      <c r="A402" s="42"/>
    </row>
    <row r="403" spans="1:1" x14ac:dyDescent="0.25">
      <c r="A403" s="42"/>
    </row>
    <row r="404" spans="1:1" x14ac:dyDescent="0.25">
      <c r="A404" s="42"/>
    </row>
    <row r="405" spans="1:1" x14ac:dyDescent="0.25">
      <c r="A405" s="42"/>
    </row>
    <row r="406" spans="1:1" x14ac:dyDescent="0.25">
      <c r="A406" s="42"/>
    </row>
    <row r="407" spans="1:1" x14ac:dyDescent="0.25">
      <c r="A407" s="42"/>
    </row>
    <row r="408" spans="1:1" x14ac:dyDescent="0.25">
      <c r="A408" s="42"/>
    </row>
    <row r="409" spans="1:1" x14ac:dyDescent="0.25">
      <c r="A409" s="42"/>
    </row>
    <row r="410" spans="1:1" x14ac:dyDescent="0.25">
      <c r="A410" s="42"/>
    </row>
    <row r="411" spans="1:1" x14ac:dyDescent="0.25">
      <c r="A411" s="42"/>
    </row>
    <row r="412" spans="1:1" x14ac:dyDescent="0.25">
      <c r="A412" s="42"/>
    </row>
    <row r="413" spans="1:1" x14ac:dyDescent="0.25">
      <c r="A413" s="42"/>
    </row>
    <row r="414" spans="1:1" x14ac:dyDescent="0.25">
      <c r="A414" s="41"/>
    </row>
    <row r="415" spans="1:1" x14ac:dyDescent="0.25">
      <c r="A415" s="42"/>
    </row>
    <row r="416" spans="1:1" x14ac:dyDescent="0.25">
      <c r="A416" s="42"/>
    </row>
    <row r="417" spans="1:1" x14ac:dyDescent="0.25">
      <c r="A417" s="42"/>
    </row>
    <row r="418" spans="1:1" x14ac:dyDescent="0.25">
      <c r="A418" s="42"/>
    </row>
    <row r="419" spans="1:1" x14ac:dyDescent="0.25">
      <c r="A419" s="42"/>
    </row>
    <row r="420" spans="1:1" x14ac:dyDescent="0.25">
      <c r="A420" s="42"/>
    </row>
    <row r="421" spans="1:1" x14ac:dyDescent="0.25">
      <c r="A421" s="42"/>
    </row>
    <row r="422" spans="1:1" x14ac:dyDescent="0.25">
      <c r="A422" s="42"/>
    </row>
    <row r="423" spans="1:1" x14ac:dyDescent="0.25">
      <c r="A423" s="42"/>
    </row>
    <row r="424" spans="1:1" x14ac:dyDescent="0.25">
      <c r="A424" s="42"/>
    </row>
    <row r="425" spans="1:1" x14ac:dyDescent="0.25">
      <c r="A425" s="41"/>
    </row>
    <row r="426" spans="1:1" x14ac:dyDescent="0.25">
      <c r="A426" s="42"/>
    </row>
    <row r="427" spans="1:1" x14ac:dyDescent="0.25">
      <c r="A427" s="42"/>
    </row>
    <row r="428" spans="1:1" x14ac:dyDescent="0.25">
      <c r="A428" s="42"/>
    </row>
    <row r="429" spans="1:1" x14ac:dyDescent="0.25">
      <c r="A429" s="42"/>
    </row>
    <row r="430" spans="1:1" x14ac:dyDescent="0.25">
      <c r="A430" s="42"/>
    </row>
    <row r="431" spans="1:1" x14ac:dyDescent="0.25">
      <c r="A431" s="42"/>
    </row>
    <row r="432" spans="1:1" x14ac:dyDescent="0.25">
      <c r="A432" s="42"/>
    </row>
    <row r="433" spans="1:1" x14ac:dyDescent="0.25">
      <c r="A433" s="42"/>
    </row>
    <row r="434" spans="1:1" x14ac:dyDescent="0.25">
      <c r="A434" s="42"/>
    </row>
    <row r="435" spans="1:1" x14ac:dyDescent="0.25">
      <c r="A435" s="42"/>
    </row>
    <row r="436" spans="1:1" x14ac:dyDescent="0.25">
      <c r="A436" s="42"/>
    </row>
    <row r="437" spans="1:1" x14ac:dyDescent="0.25">
      <c r="A437" s="41"/>
    </row>
    <row r="438" spans="1:1" x14ac:dyDescent="0.25">
      <c r="A438" s="42"/>
    </row>
    <row r="439" spans="1:1" x14ac:dyDescent="0.25">
      <c r="A439" s="42"/>
    </row>
    <row r="440" spans="1:1" x14ac:dyDescent="0.25">
      <c r="A440" s="42"/>
    </row>
    <row r="441" spans="1:1" x14ac:dyDescent="0.25">
      <c r="A441" s="42"/>
    </row>
    <row r="442" spans="1:1" x14ac:dyDescent="0.25">
      <c r="A442" s="42"/>
    </row>
    <row r="443" spans="1:1" x14ac:dyDescent="0.25">
      <c r="A443" s="42"/>
    </row>
    <row r="444" spans="1:1" x14ac:dyDescent="0.25">
      <c r="A444" s="42"/>
    </row>
    <row r="445" spans="1:1" x14ac:dyDescent="0.25">
      <c r="A445" s="42"/>
    </row>
    <row r="446" spans="1:1" x14ac:dyDescent="0.25">
      <c r="A446" s="41"/>
    </row>
    <row r="447" spans="1:1" x14ac:dyDescent="0.25">
      <c r="A447" s="42"/>
    </row>
    <row r="448" spans="1:1" x14ac:dyDescent="0.25">
      <c r="A448" s="42"/>
    </row>
    <row r="449" spans="1:1" x14ac:dyDescent="0.25">
      <c r="A449" s="42"/>
    </row>
    <row r="450" spans="1:1" x14ac:dyDescent="0.25">
      <c r="A450" s="42"/>
    </row>
    <row r="451" spans="1:1" x14ac:dyDescent="0.25">
      <c r="A451" s="41"/>
    </row>
    <row r="452" spans="1:1" x14ac:dyDescent="0.25">
      <c r="A452" s="42"/>
    </row>
    <row r="453" spans="1:1" x14ac:dyDescent="0.25">
      <c r="A453" s="42"/>
    </row>
    <row r="454" spans="1:1" x14ac:dyDescent="0.25">
      <c r="A454" s="42"/>
    </row>
    <row r="455" spans="1:1" x14ac:dyDescent="0.25">
      <c r="A455" s="42"/>
    </row>
    <row r="456" spans="1:1" x14ac:dyDescent="0.25">
      <c r="A456" s="42"/>
    </row>
    <row r="457" spans="1:1" x14ac:dyDescent="0.25">
      <c r="A457" s="42"/>
    </row>
    <row r="458" spans="1:1" x14ac:dyDescent="0.25">
      <c r="A458" s="41"/>
    </row>
    <row r="459" spans="1:1" x14ac:dyDescent="0.25">
      <c r="A459" s="42"/>
    </row>
    <row r="460" spans="1:1" x14ac:dyDescent="0.25">
      <c r="A460" s="42"/>
    </row>
    <row r="461" spans="1:1" x14ac:dyDescent="0.25">
      <c r="A461" s="42"/>
    </row>
    <row r="462" spans="1:1" x14ac:dyDescent="0.25">
      <c r="A462" s="42"/>
    </row>
    <row r="463" spans="1:1" x14ac:dyDescent="0.25">
      <c r="A463" s="41"/>
    </row>
    <row r="464" spans="1:1" x14ac:dyDescent="0.25">
      <c r="A464" s="42"/>
    </row>
    <row r="465" spans="1:1" x14ac:dyDescent="0.25">
      <c r="A465" s="42"/>
    </row>
    <row r="466" spans="1:1" x14ac:dyDescent="0.25">
      <c r="A466" s="42"/>
    </row>
    <row r="467" spans="1:1" x14ac:dyDescent="0.25">
      <c r="A467" s="42"/>
    </row>
    <row r="468" spans="1:1" x14ac:dyDescent="0.25">
      <c r="A468" s="42"/>
    </row>
    <row r="469" spans="1:1" x14ac:dyDescent="0.25">
      <c r="A469" s="41"/>
    </row>
    <row r="470" spans="1:1" x14ac:dyDescent="0.25">
      <c r="A470" s="44"/>
    </row>
    <row r="471" spans="1:1" x14ac:dyDescent="0.25">
      <c r="A471" s="42"/>
    </row>
    <row r="472" spans="1:1" x14ac:dyDescent="0.25">
      <c r="A472" s="42"/>
    </row>
    <row r="473" spans="1:1" x14ac:dyDescent="0.25">
      <c r="A473" s="42"/>
    </row>
    <row r="474" spans="1:1" x14ac:dyDescent="0.25">
      <c r="A474" s="42"/>
    </row>
    <row r="475" spans="1:1" x14ac:dyDescent="0.25">
      <c r="A475" s="42"/>
    </row>
    <row r="476" spans="1:1" x14ac:dyDescent="0.25">
      <c r="A476" s="42"/>
    </row>
    <row r="477" spans="1:1" x14ac:dyDescent="0.25">
      <c r="A477" s="42"/>
    </row>
    <row r="478" spans="1:1" x14ac:dyDescent="0.25">
      <c r="A478" s="41"/>
    </row>
    <row r="479" spans="1:1" x14ac:dyDescent="0.25">
      <c r="A479" s="42"/>
    </row>
    <row r="480" spans="1:1" x14ac:dyDescent="0.25">
      <c r="A480" s="42"/>
    </row>
    <row r="481" spans="1:1" x14ac:dyDescent="0.25">
      <c r="A481" s="42"/>
    </row>
    <row r="482" spans="1:1" x14ac:dyDescent="0.25">
      <c r="A482" s="42"/>
    </row>
    <row r="483" spans="1:1" x14ac:dyDescent="0.25">
      <c r="A483" s="42"/>
    </row>
    <row r="484" spans="1:1" x14ac:dyDescent="0.25">
      <c r="A484" s="42"/>
    </row>
    <row r="485" spans="1:1" x14ac:dyDescent="0.25">
      <c r="A485" s="42"/>
    </row>
    <row r="486" spans="1:1" x14ac:dyDescent="0.25">
      <c r="A486" s="42"/>
    </row>
    <row r="487" spans="1:1" x14ac:dyDescent="0.25">
      <c r="A487" s="41"/>
    </row>
    <row r="488" spans="1:1" x14ac:dyDescent="0.25">
      <c r="A488" s="42"/>
    </row>
    <row r="489" spans="1:1" x14ac:dyDescent="0.25">
      <c r="A489" s="42"/>
    </row>
    <row r="490" spans="1:1" x14ac:dyDescent="0.25">
      <c r="A490" s="42"/>
    </row>
    <row r="491" spans="1:1" x14ac:dyDescent="0.25">
      <c r="A491" s="42"/>
    </row>
    <row r="492" spans="1:1" x14ac:dyDescent="0.25">
      <c r="A492" s="42"/>
    </row>
    <row r="493" spans="1:1" x14ac:dyDescent="0.25">
      <c r="A493" s="42"/>
    </row>
    <row r="494" spans="1:1" x14ac:dyDescent="0.25">
      <c r="A494" s="42"/>
    </row>
    <row r="495" spans="1:1" x14ac:dyDescent="0.25">
      <c r="A495" s="42"/>
    </row>
    <row r="496" spans="1:1" x14ac:dyDescent="0.25">
      <c r="A496" s="42"/>
    </row>
    <row r="497" spans="1:1" x14ac:dyDescent="0.25">
      <c r="A497" s="42"/>
    </row>
    <row r="498" spans="1:1" x14ac:dyDescent="0.25">
      <c r="A498" s="41"/>
    </row>
    <row r="499" spans="1:1" x14ac:dyDescent="0.25">
      <c r="A499" s="42"/>
    </row>
    <row r="500" spans="1:1" x14ac:dyDescent="0.25">
      <c r="A500" s="42"/>
    </row>
    <row r="501" spans="1:1" x14ac:dyDescent="0.25">
      <c r="A501" s="42"/>
    </row>
    <row r="502" spans="1:1" x14ac:dyDescent="0.25">
      <c r="A502" s="42"/>
    </row>
    <row r="503" spans="1:1" x14ac:dyDescent="0.25">
      <c r="A503" s="42"/>
    </row>
    <row r="504" spans="1:1" x14ac:dyDescent="0.25">
      <c r="A504" s="42"/>
    </row>
    <row r="505" spans="1:1" x14ac:dyDescent="0.25">
      <c r="A505" s="42"/>
    </row>
    <row r="506" spans="1:1" x14ac:dyDescent="0.25">
      <c r="A506" s="41"/>
    </row>
    <row r="507" spans="1:1" x14ac:dyDescent="0.25">
      <c r="A507" s="42"/>
    </row>
    <row r="508" spans="1:1" x14ac:dyDescent="0.25">
      <c r="A508" s="42"/>
    </row>
    <row r="509" spans="1:1" x14ac:dyDescent="0.25">
      <c r="A509" s="42"/>
    </row>
    <row r="510" spans="1:1" x14ac:dyDescent="0.25">
      <c r="A510" s="42"/>
    </row>
    <row r="511" spans="1:1" x14ac:dyDescent="0.25">
      <c r="A511" s="42"/>
    </row>
    <row r="512" spans="1:1" x14ac:dyDescent="0.25">
      <c r="A512" s="42"/>
    </row>
    <row r="513" spans="1:1" x14ac:dyDescent="0.25">
      <c r="A513" s="42"/>
    </row>
    <row r="514" spans="1:1" x14ac:dyDescent="0.25">
      <c r="A514" s="42"/>
    </row>
    <row r="515" spans="1:1" x14ac:dyDescent="0.25">
      <c r="A515" s="42"/>
    </row>
    <row r="516" spans="1:1" x14ac:dyDescent="0.25">
      <c r="A516" s="42"/>
    </row>
    <row r="517" spans="1:1" x14ac:dyDescent="0.25">
      <c r="A517" s="42"/>
    </row>
    <row r="518" spans="1:1" x14ac:dyDescent="0.25">
      <c r="A518" s="42"/>
    </row>
    <row r="519" spans="1:1" x14ac:dyDescent="0.25">
      <c r="A519" s="42"/>
    </row>
    <row r="520" spans="1:1" x14ac:dyDescent="0.25">
      <c r="A520" s="42"/>
    </row>
    <row r="521" spans="1:1" x14ac:dyDescent="0.25">
      <c r="A521" s="42"/>
    </row>
    <row r="522" spans="1:1" x14ac:dyDescent="0.25">
      <c r="A522" s="42"/>
    </row>
    <row r="523" spans="1:1" x14ac:dyDescent="0.25">
      <c r="A523" s="42"/>
    </row>
    <row r="524" spans="1:1" x14ac:dyDescent="0.25">
      <c r="A524" s="42"/>
    </row>
    <row r="525" spans="1:1" x14ac:dyDescent="0.25">
      <c r="A525" s="42"/>
    </row>
    <row r="526" spans="1:1" x14ac:dyDescent="0.25">
      <c r="A526" s="42"/>
    </row>
    <row r="527" spans="1:1" x14ac:dyDescent="0.25">
      <c r="A527" s="42"/>
    </row>
    <row r="528" spans="1:1" x14ac:dyDescent="0.25">
      <c r="A528" s="42"/>
    </row>
    <row r="529" spans="1:1" x14ac:dyDescent="0.25">
      <c r="A529" s="42"/>
    </row>
    <row r="530" spans="1:1" x14ac:dyDescent="0.25">
      <c r="A530" s="42"/>
    </row>
    <row r="531" spans="1:1" x14ac:dyDescent="0.25">
      <c r="A531" s="42"/>
    </row>
    <row r="532" spans="1:1" x14ac:dyDescent="0.25">
      <c r="A532" s="42"/>
    </row>
    <row r="533" spans="1:1" x14ac:dyDescent="0.25">
      <c r="A533" s="41"/>
    </row>
    <row r="534" spans="1:1" x14ac:dyDescent="0.25">
      <c r="A534" s="42"/>
    </row>
    <row r="535" spans="1:1" x14ac:dyDescent="0.25">
      <c r="A535" s="42"/>
    </row>
    <row r="536" spans="1:1" x14ac:dyDescent="0.25">
      <c r="A536" s="42"/>
    </row>
    <row r="537" spans="1:1" x14ac:dyDescent="0.25">
      <c r="A537" s="42"/>
    </row>
    <row r="538" spans="1:1" x14ac:dyDescent="0.25">
      <c r="A538" s="42"/>
    </row>
    <row r="539" spans="1:1" x14ac:dyDescent="0.25">
      <c r="A539" s="41"/>
    </row>
    <row r="540" spans="1:1" x14ac:dyDescent="0.25">
      <c r="A540" s="42"/>
    </row>
    <row r="541" spans="1:1" x14ac:dyDescent="0.25">
      <c r="A541" s="42"/>
    </row>
    <row r="542" spans="1:1" x14ac:dyDescent="0.25">
      <c r="A542" s="42"/>
    </row>
    <row r="543" spans="1:1" x14ac:dyDescent="0.25">
      <c r="A543" s="42"/>
    </row>
    <row r="544" spans="1:1" x14ac:dyDescent="0.25">
      <c r="A544" s="41"/>
    </row>
    <row r="545" spans="1:1" x14ac:dyDescent="0.25">
      <c r="A545" s="42"/>
    </row>
    <row r="546" spans="1:1" x14ac:dyDescent="0.25">
      <c r="A546" s="42"/>
    </row>
    <row r="547" spans="1:1" x14ac:dyDescent="0.25">
      <c r="A547" s="42"/>
    </row>
    <row r="548" spans="1:1" x14ac:dyDescent="0.25">
      <c r="A548" s="42"/>
    </row>
    <row r="549" spans="1:1" x14ac:dyDescent="0.25">
      <c r="A549" s="42"/>
    </row>
    <row r="550" spans="1:1" x14ac:dyDescent="0.25">
      <c r="A550" s="42"/>
    </row>
    <row r="551" spans="1:1" x14ac:dyDescent="0.25">
      <c r="A551" s="41"/>
    </row>
    <row r="552" spans="1:1" x14ac:dyDescent="0.25">
      <c r="A552" s="42"/>
    </row>
    <row r="553" spans="1:1" x14ac:dyDescent="0.25">
      <c r="A553" s="42"/>
    </row>
    <row r="554" spans="1:1" x14ac:dyDescent="0.25">
      <c r="A554" s="42"/>
    </row>
    <row r="555" spans="1:1" x14ac:dyDescent="0.25">
      <c r="A555" s="42"/>
    </row>
    <row r="556" spans="1:1" x14ac:dyDescent="0.25">
      <c r="A556" s="42"/>
    </row>
    <row r="557" spans="1:1" x14ac:dyDescent="0.25">
      <c r="A557" s="42"/>
    </row>
    <row r="558" spans="1:1" x14ac:dyDescent="0.25">
      <c r="A558" s="42"/>
    </row>
    <row r="559" spans="1:1" x14ac:dyDescent="0.25">
      <c r="A559" s="42"/>
    </row>
    <row r="560" spans="1:1" x14ac:dyDescent="0.25">
      <c r="A560" s="42"/>
    </row>
    <row r="561" spans="1:1" x14ac:dyDescent="0.25">
      <c r="A561" s="42"/>
    </row>
    <row r="562" spans="1:1" x14ac:dyDescent="0.25">
      <c r="A562" s="42"/>
    </row>
    <row r="563" spans="1:1" x14ac:dyDescent="0.25">
      <c r="A563" s="42"/>
    </row>
    <row r="564" spans="1:1" x14ac:dyDescent="0.25">
      <c r="A564" s="42"/>
    </row>
    <row r="565" spans="1:1" x14ac:dyDescent="0.25">
      <c r="A565" s="41"/>
    </row>
    <row r="566" spans="1:1" x14ac:dyDescent="0.25">
      <c r="A566" s="42"/>
    </row>
    <row r="567" spans="1:1" x14ac:dyDescent="0.25">
      <c r="A567" s="42"/>
    </row>
    <row r="568" spans="1:1" x14ac:dyDescent="0.25">
      <c r="A568" s="42"/>
    </row>
    <row r="569" spans="1:1" x14ac:dyDescent="0.25">
      <c r="A569" s="42"/>
    </row>
    <row r="570" spans="1:1" x14ac:dyDescent="0.25">
      <c r="A570" s="42"/>
    </row>
    <row r="571" spans="1:1" x14ac:dyDescent="0.25">
      <c r="A571" s="42"/>
    </row>
    <row r="572" spans="1:1" x14ac:dyDescent="0.25">
      <c r="A572" s="42"/>
    </row>
    <row r="573" spans="1:1" x14ac:dyDescent="0.25">
      <c r="A573" s="42"/>
    </row>
    <row r="574" spans="1:1" x14ac:dyDescent="0.25">
      <c r="A574" s="41"/>
    </row>
    <row r="575" spans="1:1" x14ac:dyDescent="0.25">
      <c r="A575" s="42"/>
    </row>
    <row r="576" spans="1:1" x14ac:dyDescent="0.25">
      <c r="A576" s="42"/>
    </row>
    <row r="577" spans="1:1" x14ac:dyDescent="0.25">
      <c r="A577" s="42"/>
    </row>
    <row r="578" spans="1:1" x14ac:dyDescent="0.25">
      <c r="A578" s="42"/>
    </row>
    <row r="579" spans="1:1" x14ac:dyDescent="0.25">
      <c r="A579" s="42"/>
    </row>
    <row r="580" spans="1:1" x14ac:dyDescent="0.25">
      <c r="A580" s="42"/>
    </row>
    <row r="581" spans="1:1" x14ac:dyDescent="0.25">
      <c r="A581" s="42"/>
    </row>
    <row r="582" spans="1:1" x14ac:dyDescent="0.25">
      <c r="A582" s="42"/>
    </row>
    <row r="583" spans="1:1" x14ac:dyDescent="0.25">
      <c r="A583" s="41"/>
    </row>
    <row r="584" spans="1:1" x14ac:dyDescent="0.25">
      <c r="A584" s="44"/>
    </row>
  </sheetData>
  <mergeCells count="34">
    <mergeCell ref="N3:P3"/>
    <mergeCell ref="AU3:AW3"/>
    <mergeCell ref="AX3:AZ3"/>
    <mergeCell ref="Q3:S3"/>
    <mergeCell ref="AI3:AK3"/>
    <mergeCell ref="AL3:AN3"/>
    <mergeCell ref="AO3:AQ3"/>
    <mergeCell ref="AR3:AT3"/>
    <mergeCell ref="T3:V3"/>
    <mergeCell ref="W3:Y3"/>
    <mergeCell ref="Z3:AB3"/>
    <mergeCell ref="AC3:AE3"/>
    <mergeCell ref="AF3:AH3"/>
    <mergeCell ref="B26:D26"/>
    <mergeCell ref="E26:G26"/>
    <mergeCell ref="H26:J26"/>
    <mergeCell ref="K26:M26"/>
    <mergeCell ref="B3:D3"/>
    <mergeCell ref="E3:G3"/>
    <mergeCell ref="H3:J3"/>
    <mergeCell ref="K3:M3"/>
    <mergeCell ref="N26:P26"/>
    <mergeCell ref="Q26:S26"/>
    <mergeCell ref="T26:V26"/>
    <mergeCell ref="W26:Y26"/>
    <mergeCell ref="Z26:AB26"/>
    <mergeCell ref="AR26:AT26"/>
    <mergeCell ref="AU26:AW26"/>
    <mergeCell ref="AX26:AZ26"/>
    <mergeCell ref="AC26:AE26"/>
    <mergeCell ref="AF26:AH26"/>
    <mergeCell ref="AI26:AK26"/>
    <mergeCell ref="AL26:AN26"/>
    <mergeCell ref="AO26:AQ2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Discalimer</vt:lpstr>
      <vt:lpstr>District Population</vt:lpstr>
      <vt:lpstr>District Population SEX &amp; AGE</vt:lpstr>
      <vt:lpstr>Pop-proportion inputs</vt:lpstr>
      <vt:lpstr>Population calculation</vt:lpstr>
      <vt:lpstr>'District Population'!Print_Area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District population numbers 2012 - age and gender</dc:title>
  <dc:creator>vilon.viphongxay@wfp.org;baas.brimer@wfp.org</dc:creator>
  <cp:lastModifiedBy>Elizabeth Marasco</cp:lastModifiedBy>
  <cp:lastPrinted>2013-08-20T03:26:21Z</cp:lastPrinted>
  <dcterms:created xsi:type="dcterms:W3CDTF">2013-08-05T07:10:30Z</dcterms:created>
  <dcterms:modified xsi:type="dcterms:W3CDTF">2014-08-07T08:40:10Z</dcterms:modified>
</cp:coreProperties>
</file>