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<sst xmlns="http://schemas.openxmlformats.org/spreadsheetml/2006/main" count="39" uniqueCount="27">
  <si>
    <t xml:space="preserve">D1 [m]</t>
  </si>
  <si>
    <t xml:space="preserve">D2 [m]</t>
  </si>
  <si>
    <t xml:space="preserve">D3 [m]</t>
  </si>
  <si>
    <t xml:space="preserve">D4 [m]</t>
  </si>
  <si>
    <t xml:space="preserve">Voiced Counting</t>
  </si>
  <si>
    <t xml:space="preserve">part.cm-3</t>
  </si>
  <si>
    <t xml:space="preserve">Whispered Counting</t>
  </si>
  <si>
    <t xml:space="preserve">Unmodulated vocalization</t>
  </si>
  <si>
    <t xml:space="preserve">Breathing</t>
  </si>
  <si>
    <t xml:space="preserve">V1 [m3]</t>
  </si>
  <si>
    <t xml:space="preserve">V2 [m3]</t>
  </si>
  <si>
    <t xml:space="preserve">V3 [m3]</t>
  </si>
  <si>
    <t xml:space="preserve">V4 [m3]</t>
  </si>
  <si>
    <t xml:space="preserve">part.m-3</t>
  </si>
  <si>
    <t xml:space="preserve">Inspiration Rate</t>
  </si>
  <si>
    <t xml:space="preserve">Resting</t>
  </si>
  <si>
    <t xml:space="preserve">Standing</t>
  </si>
  <si>
    <t xml:space="preserve">Light Exercise</t>
  </si>
  <si>
    <t xml:space="preserve">Moderate Exercise</t>
  </si>
  <si>
    <t xml:space="preserve">Heavy Exercise</t>
  </si>
  <si>
    <t xml:space="preserve">Value</t>
  </si>
  <si>
    <t xml:space="preserve">Voice Activity</t>
  </si>
  <si>
    <t xml:space="preserve">Physical Activity</t>
  </si>
  <si>
    <t xml:space="preserve">ci</t>
  </si>
  <si>
    <t xml:space="preserve">cv</t>
  </si>
  <si>
    <t xml:space="preserve">RNA [Copies.mL-1]</t>
  </si>
  <si>
    <t xml:space="preserve">Erq [quanta*h-1]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</si>
</sst>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Quanta Emission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Sheet1!$B$30:$B$42</c:f>
              <c:numCache>
                <c:formatCode>General</c:formatCode>
                <c:ptCount val="13"/>
                <c:pt idx="0">
                  <c:v>0.0769763210742769</c:v>
                </c:pt>
                <c:pt idx="1">
                  <c:v>0.230928963222831</c:v>
                </c:pt>
                <c:pt idx="2">
                  <c:v>0.461857926445661</c:v>
                </c:pt>
                <c:pt idx="3">
                  <c:v>0.769763210742769</c:v>
                </c:pt>
                <c:pt idx="4">
                  <c:v>2.30928963222831</c:v>
                </c:pt>
                <c:pt idx="5">
                  <c:v>4.61857926445661</c:v>
                </c:pt>
                <c:pt idx="6">
                  <c:v>7.69763210742769</c:v>
                </c:pt>
                <c:pt idx="7">
                  <c:v>23.0928963222831</c:v>
                </c:pt>
                <c:pt idx="8">
                  <c:v>46.1857926445661</c:v>
                </c:pt>
                <c:pt idx="9">
                  <c:v>76.9763210742769</c:v>
                </c:pt>
                <c:pt idx="10">
                  <c:v>230.928963222831</c:v>
                </c:pt>
                <c:pt idx="11">
                  <c:v>461.857926445661</c:v>
                </c:pt>
                <c:pt idx="12">
                  <c:v>769.763210742769</c:v>
                </c:pt>
              </c:numCache>
            </c:numRef>
          </c:yVal>
          <c:smooth val="0"/>
        </c:ser>
        <c:axId val="54546424"/>
        <c:axId val="15000786"/>
      </c:scatterChart>
      <c:valAx>
        <c:axId val="54546424"/>
        <c:scaling>
          <c:logBase val="10"/>
          <c:orientation val="minMax"/>
          <c:max val="1000000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cv [RNA copies*mL-1]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00786"/>
        <c:crossesAt val="0"/>
        <c:crossBetween val="midCat"/>
      </c:valAx>
      <c:valAx>
        <c:axId val="1500078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Quanta Emission Rate [Quanta*h-1]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4642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227520</xdr:colOff>
      <xdr:row>20</xdr:row>
      <xdr:rowOff>159480</xdr:rowOff>
    </xdr:from>
    <xdr:to>
      <xdr:col>7</xdr:col>
      <xdr:colOff>68760</xdr:colOff>
      <xdr:row>46</xdr:row>
      <xdr:rowOff>51840</xdr:rowOff>
    </xdr:to>
    <xdr:graphicFrame>
      <xdr:nvGraphicFramePr>
        <xdr:cNvPr id="0" name=""/>
        <xdr:cNvGraphicFramePr/>
      </xdr:nvGraphicFramePr>
      <xdr:xfrm>
        <a:off x="3812040" y="3410640"/>
        <a:ext cx="3324600" cy="41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4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16.6"/>
    <col collapsed="false" customWidth="true" hidden="false" outlineLevel="0" max="7" min="7" style="0" width="14.81"/>
  </cols>
  <sheetData>
    <row r="2" customFormat="false" ht="12.8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</row>
    <row r="3" customFormat="false" ht="12.8" hidden="false" customHeight="false" outlineLevel="0" collapsed="false">
      <c r="C3" s="1" t="n">
        <f aca="false">0.8*10^-6</f>
        <v>8E-007</v>
      </c>
      <c r="D3" s="1" t="n">
        <f aca="false">1.8*10^-6</f>
        <v>1.8E-006</v>
      </c>
      <c r="E3" s="1" t="n">
        <f aca="false">3.5*10^-6</f>
        <v>3.5E-006</v>
      </c>
      <c r="F3" s="1" t="n">
        <f aca="false">5.5*10^-6</f>
        <v>5.5E-006</v>
      </c>
    </row>
    <row r="4" customFormat="false" ht="12.8" hidden="false" customHeight="false" outlineLevel="0" collapsed="false">
      <c r="A4" s="2" t="s">
        <v>4</v>
      </c>
      <c r="B4" s="2" t="s">
        <v>5</v>
      </c>
      <c r="C4" s="2" t="n">
        <v>0.236</v>
      </c>
      <c r="D4" s="2" t="n">
        <v>0.068</v>
      </c>
      <c r="E4" s="2" t="n">
        <v>0.007</v>
      </c>
      <c r="F4" s="2" t="n">
        <v>0.011</v>
      </c>
    </row>
    <row r="5" customFormat="false" ht="12.8" hidden="false" customHeight="false" outlineLevel="0" collapsed="false">
      <c r="A5" s="2" t="s">
        <v>6</v>
      </c>
      <c r="B5" s="2" t="s">
        <v>5</v>
      </c>
      <c r="C5" s="2" t="n">
        <v>0.11</v>
      </c>
      <c r="D5" s="2" t="n">
        <v>0.014</v>
      </c>
      <c r="E5" s="2" t="n">
        <v>0.004</v>
      </c>
      <c r="F5" s="2" t="n">
        <v>0.002</v>
      </c>
    </row>
    <row r="6" customFormat="false" ht="12.8" hidden="false" customHeight="false" outlineLevel="0" collapsed="false">
      <c r="A6" s="2" t="s">
        <v>7</v>
      </c>
      <c r="B6" s="2" t="s">
        <v>5</v>
      </c>
      <c r="C6" s="2" t="n">
        <v>0.751</v>
      </c>
      <c r="D6" s="2" t="n">
        <v>0.139</v>
      </c>
      <c r="E6" s="2" t="n">
        <v>0.13</v>
      </c>
      <c r="F6" s="2" t="n">
        <v>0.059</v>
      </c>
    </row>
    <row r="7" customFormat="false" ht="12.8" hidden="false" customHeight="false" outlineLevel="0" collapsed="false">
      <c r="A7" s="2" t="s">
        <v>8</v>
      </c>
      <c r="B7" s="2" t="s">
        <v>5</v>
      </c>
      <c r="C7" s="2" t="n">
        <v>0.084</v>
      </c>
      <c r="D7" s="2" t="n">
        <v>0.009</v>
      </c>
      <c r="E7" s="2" t="n">
        <v>0.003</v>
      </c>
      <c r="F7" s="2" t="n">
        <v>0.002</v>
      </c>
    </row>
    <row r="9" customFormat="false" ht="12.8" hidden="false" customHeight="false" outlineLevel="0" collapsed="false">
      <c r="C9" s="2" t="s">
        <v>9</v>
      </c>
      <c r="D9" s="2" t="s">
        <v>10</v>
      </c>
      <c r="E9" s="2" t="s">
        <v>11</v>
      </c>
      <c r="F9" s="2" t="s">
        <v>12</v>
      </c>
    </row>
    <row r="10" customFormat="false" ht="12.8" hidden="false" customHeight="false" outlineLevel="0" collapsed="false">
      <c r="C10" s="2" t="n">
        <f aca="false">(4/3)*PI()*C3^3</f>
        <v>2.14466058485063E-018</v>
      </c>
      <c r="D10" s="2" t="n">
        <f aca="false">(4/3)*PI()*D3^3</f>
        <v>2.44290244743142E-017</v>
      </c>
      <c r="E10" s="2" t="n">
        <f aca="false">(4/3)*PI()*E3^3</f>
        <v>1.79594380030217E-016</v>
      </c>
      <c r="F10" s="2" t="n">
        <f aca="false">(4/3)*PI()*F3^3</f>
        <v>6.96909970321336E-016</v>
      </c>
    </row>
    <row r="11" customFormat="false" ht="12.8" hidden="false" customHeight="false" outlineLevel="0" collapsed="false">
      <c r="A11" s="2" t="s">
        <v>4</v>
      </c>
      <c r="B11" s="2" t="s">
        <v>13</v>
      </c>
      <c r="C11" s="2" t="n">
        <f aca="false">C4*1000000</f>
        <v>236000</v>
      </c>
      <c r="D11" s="2" t="n">
        <f aca="false">D4*1000000</f>
        <v>68000</v>
      </c>
      <c r="E11" s="2" t="n">
        <f aca="false">E4*1000000</f>
        <v>7000</v>
      </c>
      <c r="F11" s="2" t="n">
        <f aca="false">F4*1000000</f>
        <v>11000</v>
      </c>
      <c r="G11" s="2" t="n">
        <f aca="false">SUMPRODUCT(C$10:F$10,C11:F11)</f>
        <v>1.10904838960243E-011</v>
      </c>
    </row>
    <row r="12" customFormat="false" ht="12.8" hidden="false" customHeight="false" outlineLevel="0" collapsed="false">
      <c r="A12" s="2" t="s">
        <v>6</v>
      </c>
      <c r="B12" s="2" t="s">
        <v>13</v>
      </c>
      <c r="C12" s="2" t="n">
        <f aca="false">C5*1000000</f>
        <v>110000</v>
      </c>
      <c r="D12" s="2" t="n">
        <f aca="false">D5*1000000</f>
        <v>14000</v>
      </c>
      <c r="E12" s="2" t="n">
        <f aca="false">E5*1000000</f>
        <v>4000</v>
      </c>
      <c r="F12" s="2" t="n">
        <f aca="false">F5*1000000</f>
        <v>2000</v>
      </c>
      <c r="G12" s="2" t="n">
        <f aca="false">SUMPRODUCT(C$10:F$10,C12:F12)</f>
        <v>2.69011646773751E-012</v>
      </c>
    </row>
    <row r="13" customFormat="false" ht="12.8" hidden="false" customHeight="false" outlineLevel="0" collapsed="false">
      <c r="A13" s="2" t="s">
        <v>7</v>
      </c>
      <c r="B13" s="2" t="s">
        <v>13</v>
      </c>
      <c r="C13" s="2" t="n">
        <f aca="false">C6*1000000</f>
        <v>751000</v>
      </c>
      <c r="D13" s="2" t="n">
        <f aca="false">D6*1000000</f>
        <v>139000</v>
      </c>
      <c r="E13" s="2" t="n">
        <f aca="false">E6*1000000</f>
        <v>130000</v>
      </c>
      <c r="F13" s="2" t="n">
        <f aca="false">F6*1000000</f>
        <v>59000</v>
      </c>
      <c r="G13" s="2" t="n">
        <f aca="false">SUMPRODUCT(C$10:F$10,C13:F13)</f>
        <v>6.94712321540395E-011</v>
      </c>
    </row>
    <row r="14" customFormat="false" ht="12.8" hidden="false" customHeight="false" outlineLevel="0" collapsed="false">
      <c r="A14" s="2" t="s">
        <v>8</v>
      </c>
      <c r="B14" s="2" t="s">
        <v>13</v>
      </c>
      <c r="C14" s="2" t="n">
        <f aca="false">C7*1000000</f>
        <v>84000</v>
      </c>
      <c r="D14" s="2" t="n">
        <f aca="false">D7*1000000</f>
        <v>9000</v>
      </c>
      <c r="E14" s="2" t="n">
        <f aca="false">E7*1000000</f>
        <v>3000</v>
      </c>
      <c r="F14" s="2" t="n">
        <f aca="false">F7*1000000</f>
        <v>2000</v>
      </c>
      <c r="G14" s="2" t="n">
        <f aca="false">SUMPRODUCT(C$10:F$10,C14:F14)</f>
        <v>2.3326157901296E-012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2" t="s">
        <v>15</v>
      </c>
      <c r="B17" s="2" t="n">
        <v>0.49</v>
      </c>
    </row>
    <row r="18" customFormat="false" ht="12.8" hidden="false" customHeight="false" outlineLevel="0" collapsed="false">
      <c r="A18" s="2" t="s">
        <v>16</v>
      </c>
      <c r="B18" s="2" t="n">
        <v>0.54</v>
      </c>
    </row>
    <row r="19" customFormat="false" ht="12.8" hidden="false" customHeight="false" outlineLevel="0" collapsed="false">
      <c r="A19" s="2" t="s">
        <v>17</v>
      </c>
      <c r="B19" s="2" t="n">
        <v>1.38</v>
      </c>
    </row>
    <row r="20" customFormat="false" ht="12.8" hidden="false" customHeight="false" outlineLevel="0" collapsed="false">
      <c r="A20" s="2" t="s">
        <v>18</v>
      </c>
      <c r="B20" s="2" t="n">
        <v>2.35</v>
      </c>
    </row>
    <row r="21" customFormat="false" ht="12.8" hidden="false" customHeight="false" outlineLevel="0" collapsed="false">
      <c r="A21" s="2" t="s">
        <v>19</v>
      </c>
      <c r="B21" s="2" t="n">
        <v>3.3</v>
      </c>
    </row>
    <row r="23" customFormat="false" ht="12.8" hidden="false" customHeight="false" outlineLevel="0" collapsed="false">
      <c r="C23" s="0" t="s">
        <v>20</v>
      </c>
    </row>
    <row r="24" customFormat="false" ht="12.8" hidden="false" customHeight="false" outlineLevel="0" collapsed="false">
      <c r="A24" s="2" t="s">
        <v>21</v>
      </c>
      <c r="B24" s="3" t="s">
        <v>8</v>
      </c>
      <c r="C24" s="0" t="n">
        <f aca="false">VLOOKUP(B24,A11:G14,7,0)</f>
        <v>2.3326157901296E-012</v>
      </c>
    </row>
    <row r="25" customFormat="false" ht="12.8" hidden="false" customHeight="false" outlineLevel="0" collapsed="false">
      <c r="A25" s="2" t="s">
        <v>22</v>
      </c>
      <c r="B25" s="3" t="s">
        <v>19</v>
      </c>
      <c r="C25" s="0" t="n">
        <f aca="false">VLOOKUP(B25,A17:B21,2,0)</f>
        <v>3.3</v>
      </c>
    </row>
    <row r="26" customFormat="false" ht="12.8" hidden="false" customHeight="false" outlineLevel="0" collapsed="false">
      <c r="A26" s="2" t="s">
        <v>23</v>
      </c>
      <c r="B26" s="4" t="n">
        <v>0.1</v>
      </c>
    </row>
    <row r="28" customFormat="false" ht="12.8" hidden="false" customHeight="false" outlineLevel="0" collapsed="false">
      <c r="A28" s="0" t="s">
        <v>24</v>
      </c>
    </row>
    <row r="29" customFormat="false" ht="12.8" hidden="false" customHeight="false" outlineLevel="0" collapsed="false">
      <c r="A29" s="0" t="s">
        <v>25</v>
      </c>
      <c r="B29" s="0" t="s">
        <v>26</v>
      </c>
    </row>
    <row r="30" customFormat="false" ht="12.8" hidden="false" customHeight="false" outlineLevel="0" collapsed="false">
      <c r="A30" s="5" t="n">
        <v>1000000</v>
      </c>
      <c r="B30" s="5" t="n">
        <f aca="false">A30*$B$26*$C$25*$C$24*100000</f>
        <v>0.0769763210742769</v>
      </c>
    </row>
    <row r="31" customFormat="false" ht="12.8" hidden="false" customHeight="false" outlineLevel="0" collapsed="false">
      <c r="A31" s="5" t="n">
        <v>3000000</v>
      </c>
      <c r="B31" s="5" t="n">
        <f aca="false">A31*$B$26*$C$25*$C$24*100000</f>
        <v>0.230928963222831</v>
      </c>
    </row>
    <row r="32" customFormat="false" ht="12.8" hidden="false" customHeight="false" outlineLevel="0" collapsed="false">
      <c r="A32" s="5" t="n">
        <v>6000000</v>
      </c>
      <c r="B32" s="5" t="n">
        <f aca="false">A32*$B$26*$C$25*$C$24*100000</f>
        <v>0.461857926445661</v>
      </c>
    </row>
    <row r="33" customFormat="false" ht="12.8" hidden="false" customHeight="false" outlineLevel="0" collapsed="false">
      <c r="A33" s="5" t="n">
        <v>10000000</v>
      </c>
      <c r="B33" s="5" t="n">
        <f aca="false">A33*$B$26*$C$25*$C$24*100000</f>
        <v>0.769763210742769</v>
      </c>
    </row>
    <row r="34" customFormat="false" ht="12.8" hidden="false" customHeight="false" outlineLevel="0" collapsed="false">
      <c r="A34" s="5" t="n">
        <v>30000000</v>
      </c>
      <c r="B34" s="5" t="n">
        <f aca="false">A34*$B$26*$C$25*$C$24*100000</f>
        <v>2.30928963222831</v>
      </c>
    </row>
    <row r="35" customFormat="false" ht="12.8" hidden="false" customHeight="false" outlineLevel="0" collapsed="false">
      <c r="A35" s="5" t="n">
        <v>60000000</v>
      </c>
      <c r="B35" s="5" t="n">
        <f aca="false">A35*$B$26*$C$25*$C$24*100000</f>
        <v>4.61857926445661</v>
      </c>
    </row>
    <row r="36" customFormat="false" ht="12.8" hidden="false" customHeight="false" outlineLevel="0" collapsed="false">
      <c r="A36" s="5" t="n">
        <v>100000000</v>
      </c>
      <c r="B36" s="5" t="n">
        <f aca="false">A36*$B$26*$C$25*$C$24*100000</f>
        <v>7.69763210742769</v>
      </c>
    </row>
    <row r="37" customFormat="false" ht="12.8" hidden="false" customHeight="false" outlineLevel="0" collapsed="false">
      <c r="A37" s="5" t="n">
        <v>300000000</v>
      </c>
      <c r="B37" s="5" t="n">
        <f aca="false">A37*$B$26*$C$25*$C$24*100000</f>
        <v>23.0928963222831</v>
      </c>
    </row>
    <row r="38" customFormat="false" ht="12.8" hidden="false" customHeight="false" outlineLevel="0" collapsed="false">
      <c r="A38" s="5" t="n">
        <v>600000000</v>
      </c>
      <c r="B38" s="5" t="n">
        <f aca="false">A38*$B$26*$C$25*$C$24*100000</f>
        <v>46.1857926445661</v>
      </c>
    </row>
    <row r="39" customFormat="false" ht="12.8" hidden="false" customHeight="false" outlineLevel="0" collapsed="false">
      <c r="A39" s="5" t="n">
        <v>1000000000</v>
      </c>
      <c r="B39" s="5" t="n">
        <f aca="false">A39*$B$26*$C$25*$C$24*100000</f>
        <v>76.9763210742769</v>
      </c>
    </row>
    <row r="40" customFormat="false" ht="12.8" hidden="false" customHeight="false" outlineLevel="0" collapsed="false">
      <c r="A40" s="5" t="n">
        <v>3000000000</v>
      </c>
      <c r="B40" s="5" t="n">
        <f aca="false">A40*$B$26*$C$25*$C$24*100000</f>
        <v>230.928963222831</v>
      </c>
    </row>
    <row r="41" customFormat="false" ht="12.8" hidden="false" customHeight="false" outlineLevel="0" collapsed="false">
      <c r="A41" s="5" t="n">
        <v>6000000000</v>
      </c>
      <c r="B41" s="5" t="n">
        <f aca="false">A41*$B$26*$C$25*$C$24*100000</f>
        <v>461.857926445661</v>
      </c>
    </row>
    <row r="42" customFormat="false" ht="12.8" hidden="false" customHeight="false" outlineLevel="0" collapsed="false">
      <c r="A42" s="5" t="n">
        <v>10000000000</v>
      </c>
      <c r="B42" s="5" t="n">
        <f aca="false">A42*$B$26*$C$25*$C$24*100000</f>
        <v>769.763210742769</v>
      </c>
    </row>
  </sheetData>
  <dataValidations count="3">
    <dataValidation allowBlank="false" operator="equal" promptTitle="Choose the Voice Activity" showDropDown="false" showErrorMessage="true" showInputMessage="false" sqref="B24" type="list">
      <formula1>Sheet1!$A$11:$A$14</formula1>
      <formula2>0</formula2>
    </dataValidation>
    <dataValidation allowBlank="false" operator="equal" showDropDown="false" showErrorMessage="true" showInputMessage="false" sqref="B25" type="list">
      <formula1>Sheet1!$A$17:$A$21</formula1>
      <formula2>0</formula2>
    </dataValidation>
    <dataValidation allowBlank="false" operator="equal" showDropDown="false" showErrorMessage="true" showInputMessage="false" sqref="B26" type="list">
      <formula1>"0.01,0.1"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2021-03-11T12:31:33Z</dcterms:created>
  <dc:creator/>
  <dc:description/>
  <dc:language>en-GB</dc:language>
  <cp:lastModifiedBy/>
  <dcterms:modified xsi:type="dcterms:W3CDTF">2021-03-11T15:21:00Z</dcterms:modified>
  <cp:revision>14</cp:revision>
  <dc:subject/>
  <dc:title/>
</cp:coreProperties>
</file>