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a\Documents\Git\University\Algoritmia\tables\lab2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C16" i="1"/>
  <c r="C15" i="1"/>
  <c r="C14" i="1"/>
  <c r="C13" i="1"/>
  <c r="C12" i="1"/>
  <c r="C11" i="1"/>
  <c r="C10" i="1"/>
  <c r="C9" i="1"/>
  <c r="C8" i="1"/>
  <c r="C7" i="1"/>
  <c r="C6" i="1"/>
  <c r="C5" i="1"/>
  <c r="D12" i="1"/>
  <c r="D11" i="1"/>
  <c r="D10" i="1"/>
  <c r="D9" i="1"/>
  <c r="D8" i="1"/>
  <c r="D7" i="1"/>
  <c r="D6" i="1"/>
  <c r="D5" i="1"/>
  <c r="D4" i="1"/>
  <c r="C4" i="1"/>
  <c r="D3" i="1"/>
  <c r="C3" i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3" i="1"/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</calcChain>
</file>

<file path=xl/sharedStrings.xml><?xml version="1.0" encoding="utf-8"?>
<sst xmlns="http://schemas.openxmlformats.org/spreadsheetml/2006/main" count="4" uniqueCount="4">
  <si>
    <t>n</t>
  </si>
  <si>
    <t>loop1(micros)</t>
  </si>
  <si>
    <t>loop2(micros)</t>
  </si>
  <si>
    <t>loop1(micros)/loop2(micros)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</si>
</sst>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loop1(micros)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Sheet1!$B$3:$B$17</c:f>
              <c:numCache>
                <c:formatCode>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Sheet1!$C$3:$C$17</c:f>
              <c:numCache>
                <c:formatCode>0.000</c:formatCode>
                <c:ptCount val="15"/>
                <c:pt idx="0">
                  <c:v>0.11</c:v>
                </c:pt>
                <c:pt idx="1">
                  <c:v>0.14000000000000001</c:v>
                </c:pt>
                <c:pt idx="2">
                  <c:v>0.34300000000000003</c:v>
                </c:pt>
                <c:pt idx="3">
                  <c:v>1.17</c:v>
                </c:pt>
                <c:pt idx="4">
                  <c:v>4.6920000000000002</c:v>
                </c:pt>
                <c:pt idx="5">
                  <c:v>17.806000000000001</c:v>
                </c:pt>
                <c:pt idx="6">
                  <c:v>68.7</c:v>
                </c:pt>
                <c:pt idx="7">
                  <c:v>284.39999999999998</c:v>
                </c:pt>
                <c:pt idx="8" formatCode="0">
                  <c:v>1185</c:v>
                </c:pt>
                <c:pt idx="9" formatCode="0">
                  <c:v>4604</c:v>
                </c:pt>
                <c:pt idx="10" formatCode="0">
                  <c:v>18700</c:v>
                </c:pt>
                <c:pt idx="11" formatCode="0">
                  <c:v>76400</c:v>
                </c:pt>
                <c:pt idx="12" formatCode="0">
                  <c:v>301200</c:v>
                </c:pt>
                <c:pt idx="13" formatCode="0">
                  <c:v>1199900</c:v>
                </c:pt>
                <c:pt idx="14" formatCode="0">
                  <c:v>4652000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loop2(micros)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Sheet1!$B$3:$B$17</c:f>
              <c:numCache>
                <c:formatCode>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Sheet1!$D$3:$D$17</c:f>
              <c:numCache>
                <c:formatCode>0.000</c:formatCode>
                <c:ptCount val="15"/>
                <c:pt idx="0">
                  <c:v>9.2999999999999999E-2</c:v>
                </c:pt>
                <c:pt idx="1">
                  <c:v>0.14099999999999999</c:v>
                </c:pt>
                <c:pt idx="2">
                  <c:v>0.35799999999999998</c:v>
                </c:pt>
                <c:pt idx="3">
                  <c:v>1.155</c:v>
                </c:pt>
                <c:pt idx="4">
                  <c:v>4.4779999999999998</c:v>
                </c:pt>
                <c:pt idx="5">
                  <c:v>17.648</c:v>
                </c:pt>
                <c:pt idx="6">
                  <c:v>69.900000000000006</c:v>
                </c:pt>
                <c:pt idx="7">
                  <c:v>286.7</c:v>
                </c:pt>
                <c:pt idx="8">
                  <c:v>1133.5</c:v>
                </c:pt>
                <c:pt idx="9" formatCode="0">
                  <c:v>4432</c:v>
                </c:pt>
                <c:pt idx="10" formatCode="0">
                  <c:v>21800</c:v>
                </c:pt>
                <c:pt idx="11" formatCode="0">
                  <c:v>107900</c:v>
                </c:pt>
                <c:pt idx="12" formatCode="0">
                  <c:v>324800</c:v>
                </c:pt>
                <c:pt idx="13" formatCode="0">
                  <c:v>1265800</c:v>
                </c:pt>
                <c:pt idx="14" formatCode="0">
                  <c:v>5026000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710432"/>
        <c:axId val="1243702816"/>
      </c:scatterChart>
      <c:valAx>
        <c:axId val="124371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3702816"/>
        <c:crosses val="autoZero"/>
        <c:crossBetween val="midCat"/>
      </c:valAx>
      <c:valAx>
        <c:axId val="124370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3710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loop1(micros)/loop2(micros)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Sheet1!$B$3:$B$17</c:f>
              <c:numCache>
                <c:formatCode>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Sheet1!$E$3:$E$17</c:f>
              <c:numCache>
                <c:formatCode>0.000</c:formatCode>
                <c:ptCount val="15"/>
                <c:pt idx="0">
                  <c:v>1.1827956989247312</c:v>
                </c:pt>
                <c:pt idx="1">
                  <c:v>0.99290780141843993</c:v>
                </c:pt>
                <c:pt idx="2">
                  <c:v>0.95810055865921795</c:v>
                </c:pt>
                <c:pt idx="3">
                  <c:v>1.0129870129870129</c:v>
                </c:pt>
                <c:pt idx="4">
                  <c:v>1.0477891916033946</c:v>
                </c:pt>
                <c:pt idx="5">
                  <c:v>1.0089528558476881</c:v>
                </c:pt>
                <c:pt idx="6">
                  <c:v>0.98283261802575106</c:v>
                </c:pt>
                <c:pt idx="7">
                  <c:v>0.99197767701430062</c:v>
                </c:pt>
                <c:pt idx="8">
                  <c:v>1.0454344949272165</c:v>
                </c:pt>
                <c:pt idx="9">
                  <c:v>1.0388086642599279</c:v>
                </c:pt>
                <c:pt idx="10">
                  <c:v>0.85779816513761464</c:v>
                </c:pt>
                <c:pt idx="11">
                  <c:v>0.70806302131603338</c:v>
                </c:pt>
                <c:pt idx="12">
                  <c:v>0.92733990147783252</c:v>
                </c:pt>
                <c:pt idx="13">
                  <c:v>0.94793806288513194</c:v>
                </c:pt>
                <c:pt idx="14">
                  <c:v>0.92558694787107043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433488"/>
        <c:axId val="1250432400"/>
      </c:scatterChart>
      <c:valAx>
        <c:axId val="125043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0432400"/>
        <c:crosses val="autoZero"/>
        <c:crossBetween val="midCat"/>
      </c:valAx>
      <c:valAx>
        <c:axId val="125043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043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828675</xdr:colOff>
      <xdr:row>18</xdr:row>
      <xdr:rowOff>152400</xdr:rowOff>
    </xdr:from>
    <xdr:to>
      <xdr:col>5</xdr:col>
      <xdr:colOff>190500</xdr:colOff>
      <xdr:row>33</xdr:row>
      <xdr:rowOff>38100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257175</xdr:colOff>
      <xdr:row>1</xdr:row>
      <xdr:rowOff>0</xdr:rowOff>
    </xdr:from>
    <xdr:to>
      <xdr:col>12</xdr:col>
      <xdr:colOff>561975</xdr:colOff>
      <xdr:row>12</xdr:row>
      <xdr:rowOff>123825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topLeftCell="B1" workbookViewId="0">
      <selection activeCell="E13" sqref="E13:E14"/>
    </sheetView>
  </sheetViews>
  <sheetFormatPr baseColWidth="10" defaultColWidth="9.140625" defaultRowHeight="15" x14ac:dyDescent="0.25"/>
  <cols>
    <col min="2" max="2" width="14.140625" bestFit="1" customWidth="1"/>
    <col min="3" max="4" width="22.28515625" bestFit="1" customWidth="1"/>
    <col min="5" max="5" width="33.7109375" bestFit="1" customWidth="1"/>
  </cols>
  <sheetData>
    <row r="2" spans="2:5" ht="18.7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ht="18.75" x14ac:dyDescent="0.25">
      <c r="B3" s="2">
        <v>1</v>
      </c>
      <c r="C3" s="3">
        <f>110/1000</f>
        <v>0.11</v>
      </c>
      <c r="D3" s="3">
        <f>93/1000</f>
        <v>9.2999999999999999E-2</v>
      </c>
      <c r="E3" s="3">
        <f>C3/D3</f>
        <v>1.1827956989247312</v>
      </c>
    </row>
    <row r="4" spans="2:5" ht="18.75" x14ac:dyDescent="0.25">
      <c r="B4" s="2">
        <v>2</v>
      </c>
      <c r="C4" s="3">
        <f>140/1000</f>
        <v>0.14000000000000001</v>
      </c>
      <c r="D4" s="3">
        <f>141/1000</f>
        <v>0.14099999999999999</v>
      </c>
      <c r="E4" s="3">
        <f t="shared" ref="E4:E17" si="0">C4/D4</f>
        <v>0.99290780141843993</v>
      </c>
    </row>
    <row r="5" spans="2:5" ht="18.75" x14ac:dyDescent="0.25">
      <c r="B5" s="2">
        <v>4</v>
      </c>
      <c r="C5" s="3">
        <f>343/1000</f>
        <v>0.34300000000000003</v>
      </c>
      <c r="D5" s="3">
        <f>358/1000</f>
        <v>0.35799999999999998</v>
      </c>
      <c r="E5" s="3">
        <f t="shared" si="0"/>
        <v>0.95810055865921795</v>
      </c>
    </row>
    <row r="6" spans="2:5" ht="18.75" x14ac:dyDescent="0.25">
      <c r="B6" s="2">
        <f>POWER(2,3)</f>
        <v>8</v>
      </c>
      <c r="C6" s="3">
        <f>1170/1000</f>
        <v>1.17</v>
      </c>
      <c r="D6" s="3">
        <f>1155/1000</f>
        <v>1.155</v>
      </c>
      <c r="E6" s="3">
        <f t="shared" si="0"/>
        <v>1.0129870129870129</v>
      </c>
    </row>
    <row r="7" spans="2:5" ht="18.75" x14ac:dyDescent="0.25">
      <c r="B7" s="2">
        <f t="shared" ref="B7:B17" si="1">B6*2</f>
        <v>16</v>
      </c>
      <c r="C7" s="3">
        <f>4692/1000</f>
        <v>4.6920000000000002</v>
      </c>
      <c r="D7" s="3">
        <f>4478/1000</f>
        <v>4.4779999999999998</v>
      </c>
      <c r="E7" s="3">
        <f t="shared" si="0"/>
        <v>1.0477891916033946</v>
      </c>
    </row>
    <row r="8" spans="2:5" ht="18.75" x14ac:dyDescent="0.25">
      <c r="B8" s="2">
        <f t="shared" si="1"/>
        <v>32</v>
      </c>
      <c r="C8" s="3">
        <f>17806/1000</f>
        <v>17.806000000000001</v>
      </c>
      <c r="D8" s="3">
        <f>17648/1000</f>
        <v>17.648</v>
      </c>
      <c r="E8" s="3">
        <f t="shared" si="0"/>
        <v>1.0089528558476881</v>
      </c>
    </row>
    <row r="9" spans="2:5" ht="18.75" x14ac:dyDescent="0.25">
      <c r="B9" s="2">
        <f t="shared" si="1"/>
        <v>64</v>
      </c>
      <c r="C9" s="3">
        <f>687/10</f>
        <v>68.7</v>
      </c>
      <c r="D9" s="3">
        <f>699/10</f>
        <v>69.900000000000006</v>
      </c>
      <c r="E9" s="3">
        <f t="shared" si="0"/>
        <v>0.98283261802575106</v>
      </c>
    </row>
    <row r="10" spans="2:5" ht="18.75" x14ac:dyDescent="0.25">
      <c r="B10" s="2">
        <f t="shared" si="1"/>
        <v>128</v>
      </c>
      <c r="C10" s="3">
        <f>2844/10</f>
        <v>284.39999999999998</v>
      </c>
      <c r="D10" s="3">
        <f>2867/10</f>
        <v>286.7</v>
      </c>
      <c r="E10" s="3">
        <f t="shared" si="0"/>
        <v>0.99197767701430062</v>
      </c>
    </row>
    <row r="11" spans="2:5" ht="18.75" x14ac:dyDescent="0.25">
      <c r="B11" s="2">
        <f t="shared" si="1"/>
        <v>256</v>
      </c>
      <c r="C11" s="2">
        <f>1185</f>
        <v>1185</v>
      </c>
      <c r="D11" s="3">
        <f>11335/10</f>
        <v>1133.5</v>
      </c>
      <c r="E11" s="3">
        <f t="shared" si="0"/>
        <v>1.0454344949272165</v>
      </c>
    </row>
    <row r="12" spans="2:5" ht="18.75" x14ac:dyDescent="0.25">
      <c r="B12" s="2">
        <f t="shared" si="1"/>
        <v>512</v>
      </c>
      <c r="C12" s="2">
        <f>4604</f>
        <v>4604</v>
      </c>
      <c r="D12" s="2">
        <f>4432</f>
        <v>4432</v>
      </c>
      <c r="E12" s="3">
        <f t="shared" si="0"/>
        <v>1.0388086642599279</v>
      </c>
    </row>
    <row r="13" spans="2:5" ht="18.75" x14ac:dyDescent="0.25">
      <c r="B13" s="2">
        <f t="shared" si="1"/>
        <v>1024</v>
      </c>
      <c r="C13" s="2">
        <f>18700</f>
        <v>18700</v>
      </c>
      <c r="D13" s="2">
        <v>21800</v>
      </c>
      <c r="E13" s="3">
        <f t="shared" si="0"/>
        <v>0.85779816513761464</v>
      </c>
    </row>
    <row r="14" spans="2:5" ht="18.75" x14ac:dyDescent="0.25">
      <c r="B14" s="2">
        <f t="shared" si="1"/>
        <v>2048</v>
      </c>
      <c r="C14" s="2">
        <f>76400</f>
        <v>76400</v>
      </c>
      <c r="D14" s="2">
        <v>107900</v>
      </c>
      <c r="E14" s="3">
        <f t="shared" si="0"/>
        <v>0.70806302131603338</v>
      </c>
    </row>
    <row r="15" spans="2:5" ht="18.75" x14ac:dyDescent="0.25">
      <c r="B15" s="2">
        <f t="shared" si="1"/>
        <v>4096</v>
      </c>
      <c r="C15" s="2">
        <f>301200</f>
        <v>301200</v>
      </c>
      <c r="D15" s="2">
        <v>324800</v>
      </c>
      <c r="E15" s="3">
        <f t="shared" si="0"/>
        <v>0.92733990147783252</v>
      </c>
    </row>
    <row r="16" spans="2:5" ht="18.75" x14ac:dyDescent="0.25">
      <c r="B16" s="2">
        <f t="shared" si="1"/>
        <v>8192</v>
      </c>
      <c r="C16" s="2">
        <f>1199900</f>
        <v>1199900</v>
      </c>
      <c r="D16" s="2">
        <v>1265800</v>
      </c>
      <c r="E16" s="3">
        <f t="shared" si="0"/>
        <v>0.94793806288513194</v>
      </c>
    </row>
    <row r="17" spans="2:5" ht="18.75" x14ac:dyDescent="0.25">
      <c r="B17" s="2">
        <f t="shared" si="1"/>
        <v>16384</v>
      </c>
      <c r="C17" s="2">
        <f>4652000</f>
        <v>4652000</v>
      </c>
      <c r="D17" s="2">
        <v>5026000</v>
      </c>
      <c r="E17" s="3">
        <f t="shared" si="0"/>
        <v>0.92558694787107043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Carla Fernandez</cp:lastModifiedBy>
  <dcterms:created xsi:type="dcterms:W3CDTF">2016-02-09T17:33:16Z</dcterms:created>
  <dcterms:modified xsi:type="dcterms:W3CDTF">2016-02-13T10:08:24Z</dcterms:modified>
</cp:coreProperties>
</file>