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e\OneDrive\Desktop\TTS\Excel\"/>
    </mc:Choice>
  </mc:AlternateContent>
  <bookViews>
    <workbookView xWindow="0" yWindow="0" windowWidth="21268" windowHeight="8474"/>
  </bookViews>
  <sheets>
    <sheet name="Sheet4" sheetId="1" r:id="rId1"/>
    <sheet name="Sheet5" sheetId="2" r:id="rId2"/>
    <sheet name="Sheet6" sheetId="3" r:id="rId3"/>
    <sheet name="Sheet7" sheetId="4" r:id="rId4"/>
    <sheet name="Sheet8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5" l="1"/>
  <c r="D15" i="5"/>
  <c r="L6" i="5"/>
  <c r="I11" i="3"/>
  <c r="D15" i="3"/>
  <c r="E11" i="3"/>
  <c r="J32" i="2"/>
  <c r="K32" i="2"/>
  <c r="L32" i="2"/>
  <c r="M32" i="2"/>
  <c r="N32" i="2"/>
  <c r="I32" i="2"/>
  <c r="D24" i="2"/>
  <c r="E24" i="2"/>
  <c r="F24" i="2"/>
  <c r="G24" i="2"/>
  <c r="H24" i="2"/>
  <c r="I24" i="2"/>
  <c r="J24" i="2"/>
  <c r="K24" i="2"/>
  <c r="L24" i="2"/>
  <c r="M24" i="2"/>
  <c r="N24" i="2"/>
  <c r="J26" i="5"/>
  <c r="J24" i="5"/>
  <c r="J21" i="5"/>
  <c r="D20" i="5"/>
  <c r="D19" i="5"/>
  <c r="D18" i="5"/>
  <c r="D17" i="5"/>
  <c r="D16" i="5"/>
  <c r="L13" i="5"/>
  <c r="L12" i="5"/>
  <c r="L11" i="5"/>
  <c r="L10" i="5"/>
  <c r="L9" i="5"/>
  <c r="L8" i="5"/>
  <c r="L7" i="5"/>
  <c r="Q19" i="4"/>
  <c r="Q15" i="4"/>
  <c r="E11" i="4"/>
  <c r="D11" i="4"/>
  <c r="B11" i="4"/>
  <c r="R10" i="4"/>
  <c r="Q10" i="4"/>
  <c r="E10" i="4"/>
  <c r="D10" i="4"/>
  <c r="B10" i="4"/>
  <c r="L9" i="4"/>
  <c r="K9" i="4"/>
  <c r="J9" i="4"/>
  <c r="I9" i="4"/>
  <c r="H9" i="4"/>
  <c r="E9" i="4"/>
  <c r="D9" i="4"/>
  <c r="B9" i="4"/>
  <c r="R8" i="4"/>
  <c r="Q8" i="4"/>
  <c r="E8" i="4"/>
  <c r="D8" i="4"/>
  <c r="B8" i="4"/>
  <c r="E7" i="4"/>
  <c r="D7" i="4"/>
  <c r="B7" i="4"/>
  <c r="R6" i="4"/>
  <c r="Q6" i="4"/>
  <c r="E6" i="4"/>
  <c r="D6" i="4"/>
  <c r="B6" i="4"/>
  <c r="E5" i="4"/>
  <c r="D5" i="4"/>
  <c r="B5" i="4"/>
  <c r="R4" i="4"/>
  <c r="Q4" i="4"/>
  <c r="E4" i="4"/>
  <c r="D4" i="4"/>
  <c r="B4" i="4"/>
  <c r="D21" i="3"/>
  <c r="K20" i="3"/>
  <c r="J20" i="3"/>
  <c r="M20" i="3" s="1"/>
  <c r="D20" i="3"/>
  <c r="K19" i="3"/>
  <c r="J19" i="3"/>
  <c r="M19" i="3" s="1"/>
  <c r="D19" i="3"/>
  <c r="K18" i="3"/>
  <c r="J18" i="3"/>
  <c r="M18" i="3" s="1"/>
  <c r="K17" i="3"/>
  <c r="J17" i="3"/>
  <c r="M17" i="3" s="1"/>
  <c r="D17" i="3"/>
  <c r="D16" i="3"/>
  <c r="D11" i="3"/>
  <c r="E10" i="3"/>
  <c r="D10" i="3"/>
  <c r="E9" i="3"/>
  <c r="D9" i="3"/>
  <c r="E8" i="3"/>
  <c r="D8" i="3"/>
  <c r="I7" i="3"/>
  <c r="I8" i="3" s="1"/>
  <c r="E7" i="3"/>
  <c r="D7" i="3"/>
  <c r="E6" i="3"/>
  <c r="D6" i="3"/>
  <c r="E5" i="3"/>
  <c r="D5" i="3"/>
  <c r="E4" i="3"/>
  <c r="D4" i="3"/>
  <c r="N40" i="2"/>
  <c r="M40" i="2"/>
  <c r="L40" i="2"/>
  <c r="K40" i="2"/>
  <c r="J40" i="2"/>
  <c r="I40" i="2"/>
  <c r="G40" i="2"/>
  <c r="F40" i="2"/>
  <c r="E40" i="2"/>
  <c r="D40" i="2"/>
  <c r="C40" i="2"/>
  <c r="N36" i="2"/>
  <c r="M36" i="2"/>
  <c r="L36" i="2"/>
  <c r="K36" i="2"/>
  <c r="J36" i="2"/>
  <c r="I36" i="2"/>
  <c r="G36" i="2"/>
  <c r="F36" i="2"/>
  <c r="E36" i="2"/>
  <c r="D36" i="2"/>
  <c r="C36" i="2"/>
  <c r="G32" i="2"/>
  <c r="F32" i="2"/>
  <c r="E32" i="2"/>
  <c r="D32" i="2"/>
  <c r="C32" i="2"/>
  <c r="N28" i="2"/>
  <c r="M28" i="2"/>
  <c r="L28" i="2"/>
  <c r="K28" i="2"/>
  <c r="J28" i="2"/>
  <c r="I28" i="2"/>
  <c r="G28" i="2"/>
  <c r="F28" i="2"/>
  <c r="E28" i="2"/>
  <c r="D28" i="2"/>
  <c r="C28" i="2"/>
  <c r="C24" i="2"/>
  <c r="C20" i="2"/>
  <c r="T16" i="2"/>
  <c r="S16" i="2"/>
  <c r="D16" i="2"/>
  <c r="C16" i="2"/>
  <c r="T15" i="2"/>
  <c r="S15" i="2"/>
  <c r="N13" i="2"/>
  <c r="M13" i="2"/>
  <c r="L13" i="2"/>
  <c r="K13" i="2"/>
  <c r="J13" i="2"/>
  <c r="I13" i="2"/>
  <c r="G13" i="2"/>
  <c r="F13" i="2"/>
  <c r="E13" i="2"/>
  <c r="D13" i="2"/>
  <c r="C13" i="2"/>
  <c r="N9" i="2"/>
  <c r="M9" i="2"/>
  <c r="L9" i="2"/>
  <c r="K9" i="2"/>
  <c r="J9" i="2"/>
  <c r="I9" i="2"/>
  <c r="G9" i="2"/>
  <c r="F9" i="2"/>
  <c r="E9" i="2"/>
  <c r="D9" i="2"/>
  <c r="C9" i="2"/>
  <c r="Y7" i="2"/>
  <c r="X7" i="2"/>
  <c r="W7" i="2"/>
  <c r="V7" i="2"/>
  <c r="U7" i="2"/>
  <c r="T7" i="2"/>
  <c r="S7" i="2"/>
  <c r="R7" i="2"/>
  <c r="Y6" i="2"/>
  <c r="X6" i="2"/>
  <c r="W6" i="2"/>
  <c r="V6" i="2"/>
  <c r="U6" i="2"/>
  <c r="T6" i="2"/>
  <c r="S6" i="2"/>
  <c r="R6" i="2"/>
  <c r="Y5" i="2"/>
  <c r="X5" i="2"/>
  <c r="W5" i="2"/>
  <c r="V5" i="2"/>
  <c r="U5" i="2"/>
  <c r="T5" i="2"/>
  <c r="S5" i="2"/>
  <c r="R5" i="2"/>
  <c r="N5" i="2"/>
  <c r="M5" i="2"/>
  <c r="L5" i="2"/>
  <c r="K5" i="2"/>
  <c r="J5" i="2"/>
  <c r="I5" i="2"/>
  <c r="G5" i="2"/>
  <c r="F5" i="2"/>
  <c r="E5" i="2"/>
  <c r="D5" i="2"/>
  <c r="C5" i="2"/>
  <c r="Y4" i="2"/>
  <c r="X4" i="2"/>
  <c r="W4" i="2"/>
  <c r="V4" i="2"/>
  <c r="U4" i="2"/>
  <c r="T4" i="2"/>
  <c r="S4" i="2"/>
  <c r="R4" i="2"/>
  <c r="F29" i="1"/>
  <c r="O27" i="1"/>
  <c r="F27" i="1"/>
  <c r="F26" i="1"/>
  <c r="F25" i="1"/>
  <c r="F24" i="1"/>
  <c r="P23" i="1"/>
  <c r="F23" i="1"/>
  <c r="F22" i="1"/>
  <c r="F21" i="1"/>
  <c r="F20" i="1"/>
  <c r="F19" i="1"/>
  <c r="I32" i="1" s="1"/>
  <c r="F18" i="1"/>
  <c r="I34" i="1" s="1"/>
  <c r="O17" i="1"/>
  <c r="H11" i="1"/>
  <c r="G11" i="1"/>
  <c r="F11" i="1"/>
  <c r="E11" i="1"/>
  <c r="D11" i="1"/>
  <c r="H10" i="1"/>
  <c r="G10" i="1"/>
  <c r="F10" i="1"/>
  <c r="D10" i="1"/>
  <c r="H9" i="1"/>
  <c r="E9" i="1"/>
  <c r="D9" i="1"/>
  <c r="O8" i="1"/>
  <c r="H8" i="1"/>
  <c r="F8" i="1"/>
  <c r="E8" i="1"/>
  <c r="H7" i="1"/>
  <c r="G7" i="1"/>
  <c r="F7" i="1"/>
  <c r="E7" i="1"/>
  <c r="D7" i="1"/>
  <c r="H6" i="1"/>
  <c r="F6" i="1"/>
  <c r="E6" i="1"/>
  <c r="D6" i="1"/>
  <c r="H5" i="1"/>
  <c r="F5" i="1"/>
  <c r="E5" i="1"/>
  <c r="D5" i="1"/>
  <c r="H4" i="1"/>
  <c r="F4" i="1"/>
  <c r="E4" i="1"/>
  <c r="H12" i="4"/>
  <c r="K4" i="1" l="1"/>
  <c r="K8" i="1"/>
  <c r="K9" i="1"/>
  <c r="F12" i="1"/>
  <c r="G12" i="1"/>
  <c r="I5" i="1"/>
  <c r="I6" i="1"/>
  <c r="K7" i="1"/>
  <c r="I10" i="1"/>
  <c r="K11" i="1"/>
  <c r="K5" i="1"/>
  <c r="K6" i="1"/>
  <c r="I7" i="1"/>
  <c r="I11" i="1"/>
  <c r="D12" i="1"/>
  <c r="H12" i="1"/>
  <c r="I4" i="1"/>
  <c r="I8" i="1"/>
  <c r="F28" i="1"/>
  <c r="F33" i="1"/>
  <c r="I33" i="1"/>
  <c r="K10" i="1"/>
  <c r="I9" i="1"/>
  <c r="E12" i="1"/>
  <c r="I14" i="1"/>
  <c r="F32" i="1"/>
  <c r="F34" i="1"/>
</calcChain>
</file>

<file path=xl/sharedStrings.xml><?xml version="1.0" encoding="utf-8"?>
<sst xmlns="http://schemas.openxmlformats.org/spreadsheetml/2006/main" count="188" uniqueCount="150">
  <si>
    <t>countblank(), large(), small(), sumproduct()</t>
  </si>
  <si>
    <t>Ex1</t>
  </si>
  <si>
    <t>Name</t>
  </si>
  <si>
    <t>ID</t>
  </si>
  <si>
    <t>homework 1</t>
  </si>
  <si>
    <t>homework2</t>
  </si>
  <si>
    <t>homework 3</t>
  </si>
  <si>
    <t>homework 4</t>
  </si>
  <si>
    <t>homework 5</t>
  </si>
  <si>
    <t>Missing homework</t>
  </si>
  <si>
    <t>Ex3</t>
  </si>
  <si>
    <t>A</t>
  </si>
  <si>
    <t>&lt;- countblank()</t>
  </si>
  <si>
    <t>B</t>
  </si>
  <si>
    <t>C</t>
  </si>
  <si>
    <t>D</t>
  </si>
  <si>
    <t>E</t>
  </si>
  <si>
    <t>F</t>
  </si>
  <si>
    <t>G</t>
  </si>
  <si>
    <t>H</t>
  </si>
  <si>
    <t>Average</t>
  </si>
  <si>
    <t>Total missing homework</t>
  </si>
  <si>
    <t>Ex4</t>
  </si>
  <si>
    <t>Yellow:</t>
  </si>
  <si>
    <t>select the range of cells you want to find blanks from, Home-&gt; Find/Select -&gt; Go To-&gt; special-&gt; blanks</t>
  </si>
  <si>
    <t>Seller</t>
  </si>
  <si>
    <t>Buyer</t>
  </si>
  <si>
    <t>quantity purchased</t>
  </si>
  <si>
    <t>price</t>
  </si>
  <si>
    <t>Amount of Sales</t>
  </si>
  <si>
    <t>Ex2</t>
  </si>
  <si>
    <t>Charlie</t>
  </si>
  <si>
    <t>Amy</t>
  </si>
  <si>
    <t xml:space="preserve">&lt;- relative reference, so you can drag it down </t>
  </si>
  <si>
    <t>Nun</t>
  </si>
  <si>
    <t>Inga</t>
  </si>
  <si>
    <t>Ex</t>
  </si>
  <si>
    <t>Ola</t>
  </si>
  <si>
    <t>George</t>
  </si>
  <si>
    <t>Jon</t>
  </si>
  <si>
    <t>John</t>
  </si>
  <si>
    <t>Mary</t>
  </si>
  <si>
    <t>Ella</t>
  </si>
  <si>
    <t>Total:</t>
  </si>
  <si>
    <t>&lt;- used sum() function for range of cells</t>
  </si>
  <si>
    <t>SumProduct:</t>
  </si>
  <si>
    <t>&lt;-sumproduct()</t>
  </si>
  <si>
    <t>Doc</t>
  </si>
  <si>
    <t>Happy</t>
  </si>
  <si>
    <t>Largest sales</t>
  </si>
  <si>
    <t>Smallest sales</t>
  </si>
  <si>
    <t>Sleazy</t>
  </si>
  <si>
    <t xml:space="preserve">&lt;- large() </t>
  </si>
  <si>
    <t>&lt;- small()</t>
  </si>
  <si>
    <t>Sleepy</t>
  </si>
  <si>
    <t>Rounding and remainders</t>
  </si>
  <si>
    <t>int() always rounds down to the nearest integer</t>
  </si>
  <si>
    <t>int()</t>
  </si>
  <si>
    <t>trunc()</t>
  </si>
  <si>
    <t>round()</t>
  </si>
  <si>
    <t>roundup()</t>
  </si>
  <si>
    <t>rounddown()</t>
  </si>
  <si>
    <t>mround()</t>
  </si>
  <si>
    <t>ceiling()</t>
  </si>
  <si>
    <t>floor()</t>
  </si>
  <si>
    <t>trunc() will always remove anything right of the decimal point, and returns an integer</t>
  </si>
  <si>
    <t>round(number, number of digit) - MOST PRACTICAL, I ASSUME</t>
  </si>
  <si>
    <t>mod(number, divisor) will return the remainder</t>
  </si>
  <si>
    <t>number</t>
  </si>
  <si>
    <t>divisor</t>
  </si>
  <si>
    <t>mod</t>
  </si>
  <si>
    <t>&lt;- round(number, -1) is to rounding to the tens</t>
  </si>
  <si>
    <t>int</t>
  </si>
  <si>
    <t>&lt;- round(number, -2) is to rounding to the hundreds</t>
  </si>
  <si>
    <t>roundup(number, digits) always round away from zero</t>
  </si>
  <si>
    <t>rounddown(number, digits) always round toward zero</t>
  </si>
  <si>
    <t>mround(number, multiple) will round to the nearest of the multiple</t>
  </si>
  <si>
    <t>&lt;- mround(), ceiling(), floor() all deal with signigicance number</t>
  </si>
  <si>
    <t>ceiling(number, significance number) will round up to the nearest multiple</t>
  </si>
  <si>
    <t>floor(number, significance number) will round down to the nearest multiple</t>
  </si>
  <si>
    <t>Using mround(), int(), mod() to organize numbers and making meaning out of it</t>
  </si>
  <si>
    <t>rounding to nearest 15 min</t>
  </si>
  <si>
    <t>rounding to nearest 30 min</t>
  </si>
  <si>
    <t>&lt;-mround()</t>
  </si>
  <si>
    <t>eggs</t>
  </si>
  <si>
    <t>How many dozens of eggs?</t>
  </si>
  <si>
    <t>dozen of eggs</t>
  </si>
  <si>
    <t>(checking)</t>
  </si>
  <si>
    <t>How many eggs left after putting them into dozens?</t>
  </si>
  <si>
    <t>Try to change the # of eggs, you'll see answers change</t>
  </si>
  <si>
    <t>mround() and then -0.01 to make things end in 0.99</t>
  </si>
  <si>
    <t>total</t>
  </si>
  <si>
    <t>lb</t>
  </si>
  <si>
    <t>oz</t>
  </si>
  <si>
    <t>Let's check</t>
  </si>
  <si>
    <t>mround() and then -0.001 to make things end in 0.90</t>
  </si>
  <si>
    <t>^ int()</t>
  </si>
  <si>
    <t>^ mod()</t>
  </si>
  <si>
    <t>Random number, Permutation, Combination</t>
  </si>
  <si>
    <t xml:space="preserve">* rand() gives me decimal </t>
  </si>
  <si>
    <t>*randbetween(num1, num2) will give me integer</t>
  </si>
  <si>
    <t>rand() to create random number between 2 integers?</t>
  </si>
  <si>
    <t>If you want to generate random decimal number between 2 integers, let's say 20 and 7…</t>
  </si>
  <si>
    <t>randarray()</t>
  </si>
  <si>
    <t>^ rand()</t>
  </si>
  <si>
    <t>^randbetween(num1, num2)</t>
  </si>
  <si>
    <t>To make the rand values not change and remain fixed…</t>
  </si>
  <si>
    <t>Permutation: order matters</t>
  </si>
  <si>
    <t>&lt;- randbetween(num1, num2) and then copy the entire range
and paste  123versioin
They are no longer formulas, so they don't change</t>
  </si>
  <si>
    <t>&lt;- permut(number of 
all choices, positions)</t>
  </si>
  <si>
    <t>Alex</t>
  </si>
  <si>
    <t>Barry</t>
  </si>
  <si>
    <t>Conn</t>
  </si>
  <si>
    <t>Combination</t>
  </si>
  <si>
    <t>jane</t>
  </si>
  <si>
    <t>&lt;-sorted from highest to smallest. Click both column B and C, and sort along column C, and you'll see both columns change</t>
  </si>
  <si>
    <t>eyre</t>
  </si>
  <si>
    <t>munger</t>
  </si>
  <si>
    <t>james</t>
  </si>
  <si>
    <t>charlie</t>
  </si>
  <si>
    <t>oneiry</t>
  </si>
  <si>
    <t>Choose() function to make messages appear according to code number</t>
  </si>
  <si>
    <t>convert() to convert one measurement to another</t>
  </si>
  <si>
    <t>Error Code</t>
  </si>
  <si>
    <t>Client ID</t>
  </si>
  <si>
    <t>Error</t>
  </si>
  <si>
    <t>Error Message</t>
  </si>
  <si>
    <t>Major error! Big trouble! Fix right now</t>
  </si>
  <si>
    <t>&lt;-choose()</t>
  </si>
  <si>
    <t>Need to fix this error in few days, otherwise big prouble</t>
  </si>
  <si>
    <t>Minor error. Fix within this week</t>
  </si>
  <si>
    <t xml:space="preserve">the </t>
  </si>
  <si>
    <t>&lt;- choose()</t>
  </si>
  <si>
    <t>dog</t>
  </si>
  <si>
    <t>Convert</t>
  </si>
  <si>
    <t>jumped</t>
  </si>
  <si>
    <t>m</t>
  </si>
  <si>
    <t>fell</t>
  </si>
  <si>
    <t>in</t>
  </si>
  <si>
    <t>&lt;-convert(number, one measurement (ex.m) , another measurement (ex.in))</t>
  </si>
  <si>
    <t>moon</t>
  </si>
  <si>
    <t>yr</t>
  </si>
  <si>
    <t>chair</t>
  </si>
  <si>
    <t>sec</t>
  </si>
  <si>
    <t>cat</t>
  </si>
  <si>
    <t>over</t>
  </si>
  <si>
    <t>lbf</t>
  </si>
  <si>
    <t>onto</t>
  </si>
  <si>
    <t>N</t>
  </si>
  <si>
    <t>&lt;- be careful you have to do mround(number, -multiple) for negative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</si>
</sst>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.00"/>
    <numFmt numFmtId="165" formatCode="[$-F400]h:mm:ss\ AM/PM"/>
    <numFmt numFmtId="166" formatCode="_(&quot;$&quot;* #,##0.0000_);_(&quot;$&quot;* \(#,##0.00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3" borderId="0" xfId="0" applyNumberFormat="1" applyFill="1"/>
    <xf numFmtId="1" fontId="2" fillId="0" borderId="0" xfId="0" applyNumberFormat="1" applyFont="1"/>
    <xf numFmtId="0" fontId="0" fillId="3" borderId="0" xfId="0" applyFill="1"/>
    <xf numFmtId="0" fontId="0" fillId="0" borderId="1" xfId="0" applyBorder="1"/>
    <xf numFmtId="2" fontId="0" fillId="0" borderId="0" xfId="0" applyNumberFormat="1"/>
    <xf numFmtId="164" fontId="0" fillId="0" borderId="0" xfId="0" applyNumberFormat="1"/>
    <xf numFmtId="0" fontId="0" fillId="4" borderId="0" xfId="0" applyFill="1"/>
    <xf numFmtId="0" fontId="0" fillId="0" borderId="0" xfId="0" applyFill="1"/>
    <xf numFmtId="0" fontId="0" fillId="0" borderId="2" xfId="0" applyBorder="1"/>
    <xf numFmtId="20" fontId="0" fillId="0" borderId="0" xfId="0" applyNumberFormat="1"/>
    <xf numFmtId="18" fontId="0" fillId="0" borderId="0" xfId="0" applyNumberFormat="1"/>
    <xf numFmtId="165" fontId="0" fillId="0" borderId="0" xfId="0" applyNumberFormat="1"/>
    <xf numFmtId="0" fontId="0" fillId="5" borderId="0" xfId="0" applyFill="1"/>
    <xf numFmtId="44" fontId="0" fillId="0" borderId="0" xfId="1" applyFont="1"/>
    <xf numFmtId="166" fontId="0" fillId="0" borderId="0" xfId="1" applyNumberFormat="1" applyFont="1"/>
    <xf numFmtId="166" fontId="0" fillId="0" borderId="0" xfId="0" applyNumberFormat="1"/>
    <xf numFmtId="0" fontId="0" fillId="4" borderId="0" xfId="0" applyFill="1" applyAlignment="1"/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selection activeCell="I32" sqref="I32"/>
    </sheetView>
  </sheetViews>
  <sheetFormatPr defaultRowHeight="14.4" x14ac:dyDescent="0.3"/>
  <sheetData>
    <row r="1" spans="1:18" x14ac:dyDescent="0.3">
      <c r="B1" s="1" t="s">
        <v>0</v>
      </c>
      <c r="C1" s="1"/>
      <c r="D1" s="1"/>
      <c r="E1" s="1"/>
      <c r="F1" s="1"/>
    </row>
    <row r="3" spans="1:18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9</v>
      </c>
      <c r="N3" t="s">
        <v>10</v>
      </c>
      <c r="O3">
        <v>6</v>
      </c>
      <c r="P3">
        <v>1</v>
      </c>
      <c r="Q3">
        <v>8</v>
      </c>
      <c r="R3">
        <v>2</v>
      </c>
    </row>
    <row r="4" spans="1:18" x14ac:dyDescent="0.3">
      <c r="B4" t="s">
        <v>11</v>
      </c>
      <c r="C4">
        <v>34234234</v>
      </c>
      <c r="D4" s="2">
        <v>66</v>
      </c>
      <c r="E4" s="2">
        <f ca="1">RAND()*100</f>
        <v>31.909513541539969</v>
      </c>
      <c r="F4" s="2">
        <f ca="1">RAND()*100</f>
        <v>52.585649100547585</v>
      </c>
      <c r="G4" s="3">
        <v>0</v>
      </c>
      <c r="H4" s="2">
        <f ca="1">RAND()*100</f>
        <v>8.6505154728502625</v>
      </c>
      <c r="I4" s="4">
        <f ca="1">AVERAGE(D4:H4)</f>
        <v>31.829135622987565</v>
      </c>
      <c r="K4">
        <f ca="1">COUNTBLANK(D4:H4)</f>
        <v>0</v>
      </c>
      <c r="L4" s="5" t="s">
        <v>12</v>
      </c>
      <c r="P4">
        <v>5</v>
      </c>
      <c r="R4">
        <v>11</v>
      </c>
    </row>
    <row r="5" spans="1:18" x14ac:dyDescent="0.3">
      <c r="B5" t="s">
        <v>13</v>
      </c>
      <c r="C5">
        <v>353453</v>
      </c>
      <c r="D5" s="2">
        <f ca="1">RAND()*100</f>
        <v>96.232597088840549</v>
      </c>
      <c r="E5" s="2">
        <f ca="1">RAND()*100</f>
        <v>53.932764172062463</v>
      </c>
      <c r="F5" s="2">
        <f ca="1">RAND()*100</f>
        <v>7.7379263051049696</v>
      </c>
      <c r="G5" s="3">
        <v>0</v>
      </c>
      <c r="H5" s="2">
        <f ca="1">RAND()*100</f>
        <v>35.853426597878816</v>
      </c>
      <c r="I5" s="4">
        <f ca="1">AVERAGE(D5:H5)</f>
        <v>38.751342832777354</v>
      </c>
      <c r="K5">
        <f t="shared" ref="K5:K11" ca="1" si="0">COUNTBLANK(D5:H5)</f>
        <v>0</v>
      </c>
      <c r="O5">
        <v>10</v>
      </c>
      <c r="P5">
        <v>12</v>
      </c>
      <c r="Q5">
        <v>3</v>
      </c>
      <c r="R5">
        <v>7</v>
      </c>
    </row>
    <row r="6" spans="1:18" x14ac:dyDescent="0.3">
      <c r="B6" t="s">
        <v>14</v>
      </c>
      <c r="C6">
        <v>4564564</v>
      </c>
      <c r="D6" s="2">
        <f ca="1">RAND()*100</f>
        <v>26.349983730239334</v>
      </c>
      <c r="E6" s="2">
        <f ca="1">RAND()*100</f>
        <v>57.744049690358842</v>
      </c>
      <c r="F6" s="2">
        <f ca="1">RAND()*100</f>
        <v>59.627255617366679</v>
      </c>
      <c r="G6" s="3">
        <v>0</v>
      </c>
      <c r="H6" s="2">
        <f ca="1">RAND()*100</f>
        <v>14.197262596671189</v>
      </c>
      <c r="I6" s="4">
        <f ca="1">AVERAGE(D6:H6)</f>
        <v>31.583710326927207</v>
      </c>
      <c r="K6">
        <f t="shared" ca="1" si="0"/>
        <v>0</v>
      </c>
      <c r="O6">
        <v>13</v>
      </c>
      <c r="P6">
        <v>4</v>
      </c>
      <c r="R6">
        <v>9</v>
      </c>
    </row>
    <row r="7" spans="1:18" x14ac:dyDescent="0.3">
      <c r="B7" t="s">
        <v>15</v>
      </c>
      <c r="C7">
        <v>756756</v>
      </c>
      <c r="D7" s="2">
        <f ca="1">RAND()*100</f>
        <v>62.978525571771371</v>
      </c>
      <c r="E7" s="2">
        <f ca="1">RAND()*100</f>
        <v>30.99141314994317</v>
      </c>
      <c r="F7" s="2">
        <f ca="1">RAND()*100</f>
        <v>21.1084932059577</v>
      </c>
      <c r="G7" s="2">
        <f ca="1">RAND()*100</f>
        <v>51.747926135514021</v>
      </c>
      <c r="H7" s="2">
        <f ca="1">RAND()*100</f>
        <v>0.92473400375711057</v>
      </c>
      <c r="I7" s="4">
        <f ca="1">AVERAGE(D7:H7)</f>
        <v>33.550218413388677</v>
      </c>
      <c r="K7">
        <f t="shared" ca="1" si="0"/>
        <v>0</v>
      </c>
    </row>
    <row r="8" spans="1:18" x14ac:dyDescent="0.3">
      <c r="B8" t="s">
        <v>16</v>
      </c>
      <c r="C8">
        <v>78768678</v>
      </c>
      <c r="D8" s="3">
        <v>0</v>
      </c>
      <c r="E8" s="2">
        <f ca="1">RAND()*100</f>
        <v>50.486127220410815</v>
      </c>
      <c r="F8" s="2">
        <f ca="1">RAND()*100</f>
        <v>51.256605988819814</v>
      </c>
      <c r="G8" s="3">
        <v>0</v>
      </c>
      <c r="H8" s="2">
        <f ca="1">RAND()*100</f>
        <v>62.479831857634906</v>
      </c>
      <c r="I8" s="4">
        <f ca="1">AVERAGE(D8:H8)</f>
        <v>32.84451301337311</v>
      </c>
      <c r="K8">
        <f t="shared" ca="1" si="0"/>
        <v>0</v>
      </c>
      <c r="O8">
        <f>COUNTBLANK(O3:R6)+SMALL(O3:R6,2)*LARGE(P3:P6,3)</f>
        <v>11</v>
      </c>
    </row>
    <row r="9" spans="1:18" x14ac:dyDescent="0.3">
      <c r="B9" t="s">
        <v>17</v>
      </c>
      <c r="C9">
        <v>89789789</v>
      </c>
      <c r="D9" s="2">
        <f ca="1">RAND()*100</f>
        <v>27.772413151562059</v>
      </c>
      <c r="E9" s="2">
        <f ca="1">RAND()*100</f>
        <v>75.645266450779317</v>
      </c>
      <c r="F9" s="3">
        <v>0</v>
      </c>
      <c r="G9" s="3">
        <v>0</v>
      </c>
      <c r="H9" s="2">
        <f ca="1">RAND()*100</f>
        <v>13.981054516928337</v>
      </c>
      <c r="I9" s="4">
        <f ca="1">AVERAGE(D9:H9)</f>
        <v>23.479746823853944</v>
      </c>
      <c r="K9">
        <f t="shared" ca="1" si="0"/>
        <v>0</v>
      </c>
    </row>
    <row r="10" spans="1:18" x14ac:dyDescent="0.3">
      <c r="B10" t="s">
        <v>18</v>
      </c>
      <c r="C10">
        <v>7567567</v>
      </c>
      <c r="D10" s="2">
        <f ca="1">RAND()*100</f>
        <v>33.842595321524357</v>
      </c>
      <c r="E10" s="3">
        <v>0</v>
      </c>
      <c r="F10" s="2">
        <f ca="1">RAND()*100</f>
        <v>89.520838689408734</v>
      </c>
      <c r="G10" s="2">
        <f ca="1">RAND()*100</f>
        <v>93.787249226779394</v>
      </c>
      <c r="H10" s="2">
        <f ca="1">RAND()*100</f>
        <v>65.993199410225628</v>
      </c>
      <c r="I10" s="4">
        <f ca="1">AVERAGE(D10:H10)</f>
        <v>56.628776529587618</v>
      </c>
      <c r="K10">
        <f t="shared" ca="1" si="0"/>
        <v>0</v>
      </c>
    </row>
    <row r="11" spans="1:18" x14ac:dyDescent="0.3">
      <c r="B11" t="s">
        <v>19</v>
      </c>
      <c r="C11">
        <v>35435345</v>
      </c>
      <c r="D11" s="2">
        <f ca="1">RAND()*100</f>
        <v>90.467524499857205</v>
      </c>
      <c r="E11" s="2">
        <f ca="1">RAND()*100</f>
        <v>37.683619206253624</v>
      </c>
      <c r="F11" s="2">
        <f ca="1">RAND()*100</f>
        <v>33.752129162527353</v>
      </c>
      <c r="G11" s="2">
        <f ca="1">RAND()*100</f>
        <v>14.151208664183146</v>
      </c>
      <c r="H11" s="2">
        <f ca="1">RAND()*100</f>
        <v>58.706886631884323</v>
      </c>
      <c r="I11" s="4">
        <f ca="1">AVERAGE(D11:H11)</f>
        <v>46.952273632941129</v>
      </c>
      <c r="K11">
        <f t="shared" ca="1" si="0"/>
        <v>0</v>
      </c>
    </row>
    <row r="12" spans="1:18" x14ac:dyDescent="0.3">
      <c r="B12" t="s">
        <v>20</v>
      </c>
      <c r="D12" s="4">
        <f ca="1">AVERAGE(D4:D11)</f>
        <v>50.455454920474352</v>
      </c>
      <c r="E12" s="4">
        <f ca="1">AVERAGE(E4:E11)</f>
        <v>42.29909417891853</v>
      </c>
      <c r="F12" s="4">
        <f ca="1">AVERAGE(F4:F11)</f>
        <v>39.448612258716608</v>
      </c>
      <c r="G12" s="4">
        <f ca="1">AVERAGE(G4:G11)</f>
        <v>19.96079800330957</v>
      </c>
      <c r="H12" s="4">
        <f ca="1">AVERAGE(H4:H11)</f>
        <v>32.59836388597882</v>
      </c>
    </row>
    <row r="14" spans="1:18" x14ac:dyDescent="0.3">
      <c r="B14" t="s">
        <v>21</v>
      </c>
      <c r="I14" s="5">
        <f ca="1">COUNTBLANK(D4:H11)</f>
        <v>0</v>
      </c>
      <c r="N14" t="s">
        <v>22</v>
      </c>
      <c r="O14">
        <v>3</v>
      </c>
      <c r="P14">
        <v>2</v>
      </c>
      <c r="Q14">
        <v>1</v>
      </c>
    </row>
    <row r="15" spans="1:18" x14ac:dyDescent="0.3">
      <c r="B15" t="s">
        <v>23</v>
      </c>
      <c r="C15" t="s">
        <v>24</v>
      </c>
      <c r="O15">
        <v>1</v>
      </c>
      <c r="P15">
        <v>2</v>
      </c>
      <c r="Q15">
        <v>3</v>
      </c>
    </row>
    <row r="17" spans="1:17" x14ac:dyDescent="0.3">
      <c r="B17" s="6" t="s">
        <v>25</v>
      </c>
      <c r="C17" s="6" t="s">
        <v>26</v>
      </c>
      <c r="D17" s="6" t="s">
        <v>27</v>
      </c>
      <c r="E17" s="6" t="s">
        <v>28</v>
      </c>
      <c r="F17" s="6" t="s">
        <v>29</v>
      </c>
      <c r="G17" s="6"/>
      <c r="O17">
        <f>SUMPRODUCT(O14:Q14,O15:Q15)</f>
        <v>10</v>
      </c>
    </row>
    <row r="18" spans="1:17" x14ac:dyDescent="0.3">
      <c r="A18" t="s">
        <v>30</v>
      </c>
      <c r="B18" t="s">
        <v>31</v>
      </c>
      <c r="C18" t="s">
        <v>32</v>
      </c>
      <c r="D18">
        <v>2</v>
      </c>
      <c r="E18" s="7">
        <v>5</v>
      </c>
      <c r="F18" s="8">
        <f>PRODUCT(D18*E18)</f>
        <v>10</v>
      </c>
      <c r="G18" s="1" t="s">
        <v>33</v>
      </c>
    </row>
    <row r="19" spans="1:17" x14ac:dyDescent="0.3">
      <c r="B19" t="s">
        <v>32</v>
      </c>
      <c r="C19" t="s">
        <v>34</v>
      </c>
      <c r="D19">
        <v>34</v>
      </c>
      <c r="E19" s="7">
        <v>1</v>
      </c>
      <c r="F19" s="8">
        <f t="shared" ref="F19:F27" si="1">PRODUCT(D19*E19)</f>
        <v>34</v>
      </c>
    </row>
    <row r="20" spans="1:17" x14ac:dyDescent="0.3">
      <c r="B20" t="s">
        <v>34</v>
      </c>
      <c r="C20" t="s">
        <v>35</v>
      </c>
      <c r="D20">
        <v>5</v>
      </c>
      <c r="E20" s="7">
        <v>3</v>
      </c>
      <c r="F20" s="8">
        <f t="shared" si="1"/>
        <v>15</v>
      </c>
      <c r="N20" t="s">
        <v>36</v>
      </c>
      <c r="O20">
        <v>2</v>
      </c>
      <c r="P20">
        <v>12</v>
      </c>
      <c r="Q20">
        <v>1</v>
      </c>
    </row>
    <row r="21" spans="1:17" x14ac:dyDescent="0.3">
      <c r="B21" t="s">
        <v>35</v>
      </c>
      <c r="C21" t="s">
        <v>37</v>
      </c>
      <c r="D21">
        <v>3</v>
      </c>
      <c r="E21" s="7">
        <v>4</v>
      </c>
      <c r="F21" s="8">
        <f t="shared" si="1"/>
        <v>12</v>
      </c>
      <c r="O21">
        <v>4</v>
      </c>
      <c r="P21">
        <v>3</v>
      </c>
      <c r="Q21">
        <v>7</v>
      </c>
    </row>
    <row r="22" spans="1:17" x14ac:dyDescent="0.3">
      <c r="B22" t="s">
        <v>37</v>
      </c>
      <c r="C22" t="s">
        <v>38</v>
      </c>
      <c r="D22">
        <v>2</v>
      </c>
      <c r="E22" s="7">
        <v>2</v>
      </c>
      <c r="F22" s="8">
        <f t="shared" si="1"/>
        <v>4</v>
      </c>
    </row>
    <row r="23" spans="1:17" x14ac:dyDescent="0.3">
      <c r="B23" t="s">
        <v>38</v>
      </c>
      <c r="C23" t="s">
        <v>31</v>
      </c>
      <c r="D23">
        <v>1</v>
      </c>
      <c r="E23" s="7">
        <v>4</v>
      </c>
      <c r="F23" s="8">
        <f t="shared" si="1"/>
        <v>4</v>
      </c>
      <c r="P23">
        <f>ROW()*LARGE(O20:Q21,3)</f>
        <v>92</v>
      </c>
    </row>
    <row r="24" spans="1:17" x14ac:dyDescent="0.3">
      <c r="B24" t="s">
        <v>39</v>
      </c>
      <c r="C24" t="s">
        <v>40</v>
      </c>
      <c r="D24">
        <v>5</v>
      </c>
      <c r="E24" s="7">
        <v>6</v>
      </c>
      <c r="F24" s="8">
        <f t="shared" si="1"/>
        <v>30</v>
      </c>
    </row>
    <row r="25" spans="1:17" x14ac:dyDescent="0.3">
      <c r="B25" t="s">
        <v>40</v>
      </c>
      <c r="C25" t="s">
        <v>41</v>
      </c>
      <c r="D25">
        <v>6</v>
      </c>
      <c r="E25" s="7">
        <v>3</v>
      </c>
      <c r="F25" s="8">
        <f t="shared" si="1"/>
        <v>18</v>
      </c>
    </row>
    <row r="26" spans="1:17" x14ac:dyDescent="0.3">
      <c r="B26" t="s">
        <v>41</v>
      </c>
      <c r="C26" t="s">
        <v>39</v>
      </c>
      <c r="D26">
        <v>8</v>
      </c>
      <c r="E26" s="7">
        <v>2</v>
      </c>
      <c r="F26" s="8">
        <f t="shared" si="1"/>
        <v>16</v>
      </c>
    </row>
    <row r="27" spans="1:17" x14ac:dyDescent="0.3">
      <c r="B27" t="s">
        <v>42</v>
      </c>
      <c r="C27" t="s">
        <v>41</v>
      </c>
      <c r="D27">
        <v>5</v>
      </c>
      <c r="E27" s="7">
        <v>3</v>
      </c>
      <c r="F27" s="8">
        <f t="shared" si="1"/>
        <v>15</v>
      </c>
      <c r="N27" t="s">
        <v>36</v>
      </c>
      <c r="O27" t="str">
        <f>CHOOSE(MOD(11,COUNTA(O29:O32)),O29,O30,O31,O32)</f>
        <v>Sleazy</v>
      </c>
    </row>
    <row r="28" spans="1:17" x14ac:dyDescent="0.3">
      <c r="E28" t="s">
        <v>43</v>
      </c>
      <c r="F28" s="8">
        <f>SUM(F18:F27)</f>
        <v>158</v>
      </c>
      <c r="G28" s="1" t="s">
        <v>44</v>
      </c>
    </row>
    <row r="29" spans="1:17" x14ac:dyDescent="0.3">
      <c r="E29" t="s">
        <v>45</v>
      </c>
      <c r="F29" s="8">
        <f>SUMPRODUCT(D18:D27,E18:E27)</f>
        <v>158</v>
      </c>
      <c r="G29" s="5" t="s">
        <v>46</v>
      </c>
      <c r="O29" t="s">
        <v>47</v>
      </c>
    </row>
    <row r="30" spans="1:17" x14ac:dyDescent="0.3">
      <c r="O30" t="s">
        <v>48</v>
      </c>
    </row>
    <row r="31" spans="1:17" x14ac:dyDescent="0.3">
      <c r="E31" t="s">
        <v>49</v>
      </c>
      <c r="H31" t="s">
        <v>50</v>
      </c>
      <c r="O31" t="s">
        <v>51</v>
      </c>
    </row>
    <row r="32" spans="1:17" x14ac:dyDescent="0.3">
      <c r="E32">
        <v>1</v>
      </c>
      <c r="F32">
        <f>LARGE(F18:F27,E32)</f>
        <v>34</v>
      </c>
      <c r="G32" s="5" t="s">
        <v>52</v>
      </c>
      <c r="H32">
        <v>1</v>
      </c>
      <c r="I32">
        <f>SMALL(F18:F27,H32)</f>
        <v>4</v>
      </c>
      <c r="J32" s="5" t="s">
        <v>53</v>
      </c>
      <c r="O32" t="s">
        <v>54</v>
      </c>
    </row>
    <row r="33" spans="5:9" x14ac:dyDescent="0.3">
      <c r="E33">
        <v>2</v>
      </c>
      <c r="F33">
        <f>LARGE(F18:F27,E33)</f>
        <v>30</v>
      </c>
      <c r="H33">
        <v>2</v>
      </c>
      <c r="I33">
        <f>SMALL(F18:F27,H33)</f>
        <v>4</v>
      </c>
    </row>
    <row r="34" spans="5:9" x14ac:dyDescent="0.3">
      <c r="E34">
        <v>3</v>
      </c>
      <c r="F34">
        <f>LARGE(F18:F27,E34)</f>
        <v>18</v>
      </c>
      <c r="H34">
        <v>3</v>
      </c>
      <c r="I34">
        <f>SMALL(F18:F27,H34)</f>
        <v>10</v>
      </c>
    </row>
  </sheetData>
  <conditionalFormatting sqref="C16">
    <cfRule type="containsBlanks" priority="1">
      <formula>LEN(TRIM(C16))=0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0"/>
  <sheetViews>
    <sheetView topLeftCell="A16" workbookViewId="0">
      <selection activeCell="P33" sqref="P33"/>
    </sheetView>
  </sheetViews>
  <sheetFormatPr defaultRowHeight="14.4" x14ac:dyDescent="0.3"/>
  <cols>
    <col min="1" max="1" width="5.69921875" customWidth="1"/>
    <col min="8" max="8" width="2.59765625" customWidth="1"/>
    <col min="15" max="15" width="0.5" customWidth="1"/>
    <col min="16" max="16" width="2.5" customWidth="1"/>
    <col min="17" max="17" width="4.09765625" customWidth="1"/>
    <col min="18" max="18" width="4.3984375" bestFit="1" customWidth="1"/>
    <col min="19" max="19" width="6.5" bestFit="1" customWidth="1"/>
    <col min="20" max="20" width="7.19921875" bestFit="1" customWidth="1"/>
    <col min="22" max="22" width="11.8984375" bestFit="1" customWidth="1"/>
  </cols>
  <sheetData>
    <row r="1" spans="2:25" x14ac:dyDescent="0.3">
      <c r="B1" s="1" t="s">
        <v>55</v>
      </c>
      <c r="C1" s="1"/>
      <c r="D1" s="1"/>
    </row>
    <row r="3" spans="2:25" x14ac:dyDescent="0.3">
      <c r="B3" s="9" t="s">
        <v>56</v>
      </c>
      <c r="P3" t="s">
        <v>36</v>
      </c>
      <c r="R3" t="s">
        <v>57</v>
      </c>
      <c r="S3" t="s">
        <v>58</v>
      </c>
      <c r="T3" t="s">
        <v>59</v>
      </c>
      <c r="U3" t="s">
        <v>60</v>
      </c>
      <c r="V3" t="s">
        <v>61</v>
      </c>
      <c r="W3" t="s">
        <v>62</v>
      </c>
      <c r="X3" t="s">
        <v>63</v>
      </c>
      <c r="Y3" t="s">
        <v>64</v>
      </c>
    </row>
    <row r="4" spans="2:25" x14ac:dyDescent="0.3">
      <c r="B4" t="s">
        <v>36</v>
      </c>
      <c r="C4">
        <v>5.4</v>
      </c>
      <c r="D4">
        <v>6.7</v>
      </c>
      <c r="E4">
        <v>8.9</v>
      </c>
      <c r="F4">
        <v>3.3</v>
      </c>
      <c r="G4">
        <v>5.6</v>
      </c>
      <c r="I4">
        <v>-1.3</v>
      </c>
      <c r="J4">
        <v>-4.4000000000000004</v>
      </c>
      <c r="K4">
        <v>-5.6</v>
      </c>
      <c r="L4">
        <v>-7.7</v>
      </c>
      <c r="M4">
        <v>-3.5</v>
      </c>
      <c r="N4">
        <v>-9.1</v>
      </c>
      <c r="Q4">
        <v>4.8</v>
      </c>
      <c r="R4">
        <f>INT(Q4)</f>
        <v>4</v>
      </c>
      <c r="S4">
        <f>TRUNC(Q4)</f>
        <v>4</v>
      </c>
      <c r="T4">
        <f>ROUND(Q4,0)</f>
        <v>5</v>
      </c>
      <c r="U4">
        <f>ROUNDUP(Q4,0)</f>
        <v>5</v>
      </c>
      <c r="V4">
        <f>ROUNDDOWN(Q4,0)</f>
        <v>4</v>
      </c>
      <c r="W4">
        <f>MROUND(Q4,0.5)</f>
        <v>5</v>
      </c>
      <c r="X4">
        <f>CEILING(Q4,0.25)</f>
        <v>5</v>
      </c>
      <c r="Y4">
        <f>FLOOR(Q4,0.25)</f>
        <v>4.75</v>
      </c>
    </row>
    <row r="5" spans="2:25" x14ac:dyDescent="0.3">
      <c r="C5">
        <f>INT(C4)</f>
        <v>5</v>
      </c>
      <c r="D5">
        <f t="shared" ref="D5:N5" si="0">INT(D4)</f>
        <v>6</v>
      </c>
      <c r="E5">
        <f t="shared" si="0"/>
        <v>8</v>
      </c>
      <c r="F5">
        <f t="shared" si="0"/>
        <v>3</v>
      </c>
      <c r="G5">
        <f t="shared" si="0"/>
        <v>5</v>
      </c>
      <c r="I5">
        <f t="shared" si="0"/>
        <v>-2</v>
      </c>
      <c r="J5">
        <f t="shared" si="0"/>
        <v>-5</v>
      </c>
      <c r="K5">
        <f t="shared" si="0"/>
        <v>-6</v>
      </c>
      <c r="L5">
        <f t="shared" si="0"/>
        <v>-8</v>
      </c>
      <c r="M5">
        <f t="shared" si="0"/>
        <v>-4</v>
      </c>
      <c r="N5">
        <f t="shared" si="0"/>
        <v>-10</v>
      </c>
      <c r="Q5">
        <v>4.2</v>
      </c>
      <c r="R5">
        <f t="shared" ref="R5:R7" si="1">INT(Q5)</f>
        <v>4</v>
      </c>
      <c r="S5">
        <f t="shared" ref="S5:S7" si="2">TRUNC(Q5)</f>
        <v>4</v>
      </c>
      <c r="T5">
        <f t="shared" ref="T5:T7" si="3">ROUND(Q5,0)</f>
        <v>4</v>
      </c>
      <c r="U5">
        <f t="shared" ref="U5:U7" si="4">ROUNDUP(Q5,0)</f>
        <v>5</v>
      </c>
      <c r="V5">
        <f t="shared" ref="V5:V7" si="5">ROUNDDOWN(Q5,0)</f>
        <v>4</v>
      </c>
      <c r="W5">
        <f>MROUND(Q5,0.5)</f>
        <v>4</v>
      </c>
      <c r="X5">
        <f t="shared" ref="X5:X7" si="6">CEILING(Q5,0.25)</f>
        <v>4.25</v>
      </c>
      <c r="Y5">
        <f t="shared" ref="Y5:Y7" si="7">FLOOR(Q5,0.25)</f>
        <v>4</v>
      </c>
    </row>
    <row r="6" spans="2:25" x14ac:dyDescent="0.3">
      <c r="Q6">
        <v>-4.8</v>
      </c>
      <c r="R6">
        <f t="shared" si="1"/>
        <v>-5</v>
      </c>
      <c r="S6">
        <f t="shared" si="2"/>
        <v>-4</v>
      </c>
      <c r="T6">
        <f t="shared" si="3"/>
        <v>-5</v>
      </c>
      <c r="U6">
        <f t="shared" si="4"/>
        <v>-5</v>
      </c>
      <c r="V6">
        <f t="shared" si="5"/>
        <v>-4</v>
      </c>
      <c r="W6" t="e">
        <f t="shared" ref="W6:W7" si="8">MROUND(Q6,0.33)</f>
        <v>#NUM!</v>
      </c>
      <c r="X6">
        <f t="shared" si="6"/>
        <v>-4.75</v>
      </c>
      <c r="Y6">
        <f t="shared" si="7"/>
        <v>-5</v>
      </c>
    </row>
    <row r="7" spans="2:25" x14ac:dyDescent="0.3">
      <c r="B7" s="9" t="s">
        <v>65</v>
      </c>
      <c r="Q7">
        <v>-4.2</v>
      </c>
      <c r="R7">
        <f t="shared" si="1"/>
        <v>-5</v>
      </c>
      <c r="S7">
        <f t="shared" si="2"/>
        <v>-4</v>
      </c>
      <c r="T7">
        <f t="shared" si="3"/>
        <v>-4</v>
      </c>
      <c r="U7">
        <f t="shared" si="4"/>
        <v>-5</v>
      </c>
      <c r="V7">
        <f t="shared" si="5"/>
        <v>-4</v>
      </c>
      <c r="W7" t="e">
        <f t="shared" si="8"/>
        <v>#NUM!</v>
      </c>
      <c r="X7">
        <f t="shared" si="6"/>
        <v>-4</v>
      </c>
      <c r="Y7">
        <f t="shared" si="7"/>
        <v>-4.25</v>
      </c>
    </row>
    <row r="8" spans="2:25" x14ac:dyDescent="0.3">
      <c r="B8" t="s">
        <v>36</v>
      </c>
      <c r="C8">
        <v>5.4</v>
      </c>
      <c r="D8">
        <v>6.7</v>
      </c>
      <c r="E8">
        <v>8.9</v>
      </c>
      <c r="F8">
        <v>3.3</v>
      </c>
      <c r="G8">
        <v>5.6</v>
      </c>
      <c r="I8">
        <v>-1.3</v>
      </c>
      <c r="J8">
        <v>-4.4000000000000004</v>
      </c>
      <c r="K8">
        <v>-5.6</v>
      </c>
      <c r="L8">
        <v>-7.7</v>
      </c>
      <c r="M8">
        <v>-3.5</v>
      </c>
      <c r="N8">
        <v>-9.1</v>
      </c>
    </row>
    <row r="9" spans="2:25" x14ac:dyDescent="0.3">
      <c r="C9">
        <f>TRUNC(C8)</f>
        <v>5</v>
      </c>
      <c r="D9">
        <f t="shared" ref="D9:N9" si="9">TRUNC(D8)</f>
        <v>6</v>
      </c>
      <c r="E9">
        <f t="shared" si="9"/>
        <v>8</v>
      </c>
      <c r="F9">
        <f t="shared" si="9"/>
        <v>3</v>
      </c>
      <c r="G9">
        <f t="shared" si="9"/>
        <v>5</v>
      </c>
      <c r="I9">
        <f t="shared" si="9"/>
        <v>-1</v>
      </c>
      <c r="J9">
        <f t="shared" si="9"/>
        <v>-4</v>
      </c>
      <c r="K9">
        <f t="shared" si="9"/>
        <v>-5</v>
      </c>
      <c r="L9">
        <f t="shared" si="9"/>
        <v>-7</v>
      </c>
      <c r="M9">
        <f t="shared" si="9"/>
        <v>-3</v>
      </c>
      <c r="N9">
        <f t="shared" si="9"/>
        <v>-9</v>
      </c>
    </row>
    <row r="11" spans="2:25" x14ac:dyDescent="0.3">
      <c r="B11" s="9" t="s">
        <v>66</v>
      </c>
      <c r="C11" s="9"/>
      <c r="D11" s="9"/>
      <c r="E11" s="5"/>
      <c r="F11" s="5"/>
      <c r="G11" s="5"/>
      <c r="R11" s="9" t="s">
        <v>67</v>
      </c>
      <c r="S11" s="9"/>
      <c r="T11" s="9"/>
      <c r="U11" s="5"/>
      <c r="V11" s="5"/>
    </row>
    <row r="12" spans="2:25" x14ac:dyDescent="0.3">
      <c r="B12" t="s">
        <v>36</v>
      </c>
      <c r="C12">
        <v>5.4566999999999997</v>
      </c>
      <c r="D12">
        <v>6.7938000000000001</v>
      </c>
      <c r="E12">
        <v>8.9383999999999997</v>
      </c>
      <c r="F12">
        <v>3.3677999999999999</v>
      </c>
      <c r="G12">
        <v>5.6352000000000002</v>
      </c>
      <c r="I12">
        <v>-1.3892</v>
      </c>
      <c r="J12">
        <v>-4.4542999999999999</v>
      </c>
      <c r="K12">
        <v>-5.6342340000000002</v>
      </c>
      <c r="L12">
        <v>-7.7240000000000002</v>
      </c>
      <c r="M12">
        <v>-3.5779999999999998</v>
      </c>
      <c r="N12">
        <v>-9.1229999999999993</v>
      </c>
      <c r="R12" s="10"/>
      <c r="S12" s="10"/>
      <c r="T12" s="10"/>
    </row>
    <row r="13" spans="2:25" x14ac:dyDescent="0.3">
      <c r="C13">
        <f>ROUND(C12,0)</f>
        <v>5</v>
      </c>
      <c r="D13">
        <f>ROUND(D12,1)</f>
        <v>6.8</v>
      </c>
      <c r="E13">
        <f>ROUND(E12,2)</f>
        <v>8.94</v>
      </c>
      <c r="F13">
        <f>ROUND(F12,3)</f>
        <v>3.3679999999999999</v>
      </c>
      <c r="G13">
        <f>ROUND(G12,3)</f>
        <v>5.6349999999999998</v>
      </c>
      <c r="I13">
        <f>ROUND(I12,0)</f>
        <v>-1</v>
      </c>
      <c r="J13">
        <f>ROUND(J12,1)</f>
        <v>-4.5</v>
      </c>
      <c r="K13">
        <f>ROUND(K12,2)</f>
        <v>-5.63</v>
      </c>
      <c r="L13">
        <f>ROUND(L12,3)</f>
        <v>-7.7240000000000002</v>
      </c>
      <c r="M13">
        <f>ROUND(M12,3)</f>
        <v>-3.5779999999999998</v>
      </c>
      <c r="N13">
        <f>ROUND(N12,3)</f>
        <v>-9.1229999999999993</v>
      </c>
      <c r="Q13" t="s">
        <v>36</v>
      </c>
      <c r="R13" s="11" t="s">
        <v>68</v>
      </c>
      <c r="S13" s="11">
        <v>10</v>
      </c>
      <c r="T13" s="11">
        <v>200</v>
      </c>
    </row>
    <row r="14" spans="2:25" x14ac:dyDescent="0.3">
      <c r="R14" s="11" t="s">
        <v>69</v>
      </c>
      <c r="S14" s="11">
        <v>7</v>
      </c>
      <c r="T14" s="11">
        <v>3</v>
      </c>
    </row>
    <row r="15" spans="2:25" x14ac:dyDescent="0.3">
      <c r="C15">
        <v>134.54</v>
      </c>
      <c r="D15">
        <v>987.65599999999995</v>
      </c>
      <c r="R15" t="s">
        <v>70</v>
      </c>
      <c r="S15">
        <f>MOD(S13,S14)</f>
        <v>3</v>
      </c>
      <c r="T15">
        <f>MOD(T13,T14)</f>
        <v>2</v>
      </c>
    </row>
    <row r="16" spans="2:25" x14ac:dyDescent="0.3">
      <c r="C16">
        <f>ROUND(C15,-1)</f>
        <v>130</v>
      </c>
      <c r="D16">
        <f>ROUND(D15,-2)</f>
        <v>1000</v>
      </c>
      <c r="E16" s="5" t="s">
        <v>71</v>
      </c>
      <c r="R16" t="s">
        <v>72</v>
      </c>
      <c r="S16">
        <f>INT(S13/S14)</f>
        <v>1</v>
      </c>
      <c r="T16">
        <f>INT(T13/T14)</f>
        <v>66</v>
      </c>
    </row>
    <row r="17" spans="2:16" x14ac:dyDescent="0.3">
      <c r="E17" s="5" t="s">
        <v>73</v>
      </c>
    </row>
    <row r="19" spans="2:16" x14ac:dyDescent="0.3">
      <c r="B19" t="s">
        <v>36</v>
      </c>
      <c r="C19">
        <v>1.54</v>
      </c>
    </row>
    <row r="20" spans="2:16" x14ac:dyDescent="0.3">
      <c r="C20">
        <f>INT(C19)*ROUND(C19,1)</f>
        <v>1.5</v>
      </c>
    </row>
    <row r="22" spans="2:16" x14ac:dyDescent="0.3">
      <c r="B22" s="9" t="s">
        <v>74</v>
      </c>
    </row>
    <row r="23" spans="2:16" x14ac:dyDescent="0.3">
      <c r="B23" t="s">
        <v>36</v>
      </c>
      <c r="C23">
        <v>5.4</v>
      </c>
      <c r="D23">
        <v>6.7</v>
      </c>
      <c r="E23">
        <v>8.9</v>
      </c>
      <c r="F23">
        <v>3.3</v>
      </c>
      <c r="G23">
        <v>5.6</v>
      </c>
      <c r="I23">
        <v>-1.3</v>
      </c>
      <c r="J23">
        <v>-4.4000000000000004</v>
      </c>
      <c r="K23">
        <v>-5.6</v>
      </c>
      <c r="L23">
        <v>-7.7</v>
      </c>
      <c r="M23">
        <v>-3.5</v>
      </c>
      <c r="N23">
        <v>-9.1</v>
      </c>
    </row>
    <row r="24" spans="2:16" x14ac:dyDescent="0.3">
      <c r="C24">
        <f>ROUNDUP(C23,0)</f>
        <v>6</v>
      </c>
      <c r="D24">
        <f t="shared" ref="D24:N24" si="10">ROUNDUP(D23,0)</f>
        <v>7</v>
      </c>
      <c r="E24">
        <f t="shared" si="10"/>
        <v>9</v>
      </c>
      <c r="F24">
        <f t="shared" si="10"/>
        <v>4</v>
      </c>
      <c r="G24">
        <f t="shared" si="10"/>
        <v>6</v>
      </c>
      <c r="H24">
        <f t="shared" si="10"/>
        <v>0</v>
      </c>
      <c r="I24">
        <f t="shared" si="10"/>
        <v>-2</v>
      </c>
      <c r="J24">
        <f t="shared" si="10"/>
        <v>-5</v>
      </c>
      <c r="K24">
        <f t="shared" si="10"/>
        <v>-6</v>
      </c>
      <c r="L24">
        <f t="shared" si="10"/>
        <v>-8</v>
      </c>
      <c r="M24">
        <f t="shared" si="10"/>
        <v>-4</v>
      </c>
      <c r="N24">
        <f t="shared" si="10"/>
        <v>-10</v>
      </c>
    </row>
    <row r="26" spans="2:16" x14ac:dyDescent="0.3">
      <c r="B26" s="9" t="s">
        <v>75</v>
      </c>
    </row>
    <row r="27" spans="2:16" x14ac:dyDescent="0.3">
      <c r="B27" t="s">
        <v>36</v>
      </c>
      <c r="C27">
        <v>5.4</v>
      </c>
      <c r="D27">
        <v>6.7</v>
      </c>
      <c r="E27">
        <v>8.9</v>
      </c>
      <c r="F27">
        <v>3.3</v>
      </c>
      <c r="G27">
        <v>5.6</v>
      </c>
      <c r="I27">
        <v>-1.3</v>
      </c>
      <c r="J27">
        <v>-4.4000000000000004</v>
      </c>
      <c r="K27">
        <v>-5.6</v>
      </c>
      <c r="L27">
        <v>-7.7</v>
      </c>
      <c r="M27">
        <v>-3.5</v>
      </c>
      <c r="N27">
        <v>-9.1</v>
      </c>
    </row>
    <row r="28" spans="2:16" x14ac:dyDescent="0.3">
      <c r="C28">
        <f>ROUNDDOWN(C27,0)</f>
        <v>5</v>
      </c>
      <c r="D28">
        <f t="shared" ref="D28:N28" si="11">ROUNDDOWN(D27,0)</f>
        <v>6</v>
      </c>
      <c r="E28">
        <f t="shared" si="11"/>
        <v>8</v>
      </c>
      <c r="F28">
        <f t="shared" si="11"/>
        <v>3</v>
      </c>
      <c r="G28">
        <f t="shared" si="11"/>
        <v>5</v>
      </c>
      <c r="I28">
        <f t="shared" si="11"/>
        <v>-1</v>
      </c>
      <c r="J28">
        <f t="shared" si="11"/>
        <v>-4</v>
      </c>
      <c r="K28">
        <f t="shared" si="11"/>
        <v>-5</v>
      </c>
      <c r="L28">
        <f t="shared" si="11"/>
        <v>-7</v>
      </c>
      <c r="M28">
        <f t="shared" si="11"/>
        <v>-3</v>
      </c>
      <c r="N28">
        <f t="shared" si="11"/>
        <v>-9</v>
      </c>
    </row>
    <row r="30" spans="2:16" x14ac:dyDescent="0.3">
      <c r="B30" s="5" t="s">
        <v>76</v>
      </c>
      <c r="C30" s="5"/>
      <c r="D30" s="5"/>
      <c r="E30" s="5"/>
      <c r="F30" s="5"/>
      <c r="G30" s="5"/>
      <c r="H30" s="5"/>
      <c r="I30" s="5"/>
    </row>
    <row r="31" spans="2:16" x14ac:dyDescent="0.3">
      <c r="B31" t="s">
        <v>36</v>
      </c>
      <c r="C31">
        <v>5.4</v>
      </c>
      <c r="D31">
        <v>6.7</v>
      </c>
      <c r="E31">
        <v>8.9</v>
      </c>
      <c r="F31">
        <v>3.3</v>
      </c>
      <c r="G31">
        <v>5.6</v>
      </c>
      <c r="I31">
        <v>-1.3</v>
      </c>
      <c r="J31">
        <v>-4.4000000000000004</v>
      </c>
      <c r="K31">
        <v>-5.6</v>
      </c>
      <c r="L31">
        <v>-7.7</v>
      </c>
      <c r="M31">
        <v>-3.5</v>
      </c>
      <c r="N31">
        <v>-9.1</v>
      </c>
      <c r="P31" s="5" t="s">
        <v>77</v>
      </c>
    </row>
    <row r="32" spans="2:16" x14ac:dyDescent="0.3">
      <c r="C32">
        <f>MROUND(C31,0.25)</f>
        <v>5.5</v>
      </c>
      <c r="D32">
        <f t="shared" ref="D32:N32" si="12">MROUND(D31,0.25)</f>
        <v>6.75</v>
      </c>
      <c r="E32">
        <f t="shared" si="12"/>
        <v>9</v>
      </c>
      <c r="F32">
        <f t="shared" si="12"/>
        <v>3.25</v>
      </c>
      <c r="G32">
        <f t="shared" si="12"/>
        <v>5.5</v>
      </c>
      <c r="I32">
        <f>MROUND(I31,-0.25)</f>
        <v>-1.25</v>
      </c>
      <c r="J32">
        <f t="shared" ref="J32:N32" si="13">MROUND(J31,-0.25)</f>
        <v>-4.5</v>
      </c>
      <c r="K32">
        <f t="shared" si="13"/>
        <v>-5.5</v>
      </c>
      <c r="L32">
        <f t="shared" si="13"/>
        <v>-7.75</v>
      </c>
      <c r="M32">
        <f t="shared" si="13"/>
        <v>-3.5</v>
      </c>
      <c r="N32">
        <f t="shared" si="13"/>
        <v>-9</v>
      </c>
      <c r="P32" s="5" t="s">
        <v>149</v>
      </c>
    </row>
    <row r="33" spans="2:16" x14ac:dyDescent="0.3">
      <c r="P33" s="5"/>
    </row>
    <row r="34" spans="2:16" x14ac:dyDescent="0.3">
      <c r="B34" s="9" t="s">
        <v>78</v>
      </c>
      <c r="P34" s="5"/>
    </row>
    <row r="35" spans="2:16" x14ac:dyDescent="0.3">
      <c r="B35" t="s">
        <v>36</v>
      </c>
      <c r="C35">
        <v>5.4</v>
      </c>
      <c r="D35">
        <v>6.7</v>
      </c>
      <c r="E35">
        <v>8.9</v>
      </c>
      <c r="F35">
        <v>3.3</v>
      </c>
      <c r="G35">
        <v>5.6</v>
      </c>
      <c r="I35">
        <v>-1.3</v>
      </c>
      <c r="J35">
        <v>-4.4000000000000004</v>
      </c>
      <c r="K35">
        <v>-5.6</v>
      </c>
      <c r="L35">
        <v>-7.7</v>
      </c>
      <c r="M35">
        <v>-3.5</v>
      </c>
      <c r="N35">
        <v>-9.1</v>
      </c>
      <c r="P35" s="5"/>
    </row>
    <row r="36" spans="2:16" x14ac:dyDescent="0.3">
      <c r="C36">
        <f>CEILING(C35,0.25)</f>
        <v>5.5</v>
      </c>
      <c r="D36">
        <f t="shared" ref="D36:N36" si="14">CEILING(D35,0.25)</f>
        <v>6.75</v>
      </c>
      <c r="E36">
        <f t="shared" si="14"/>
        <v>9</v>
      </c>
      <c r="F36">
        <f t="shared" si="14"/>
        <v>3.5</v>
      </c>
      <c r="G36">
        <f t="shared" si="14"/>
        <v>5.75</v>
      </c>
      <c r="I36">
        <f t="shared" si="14"/>
        <v>-1.25</v>
      </c>
      <c r="J36">
        <f t="shared" si="14"/>
        <v>-4.25</v>
      </c>
      <c r="K36">
        <f t="shared" si="14"/>
        <v>-5.5</v>
      </c>
      <c r="L36">
        <f t="shared" si="14"/>
        <v>-7.5</v>
      </c>
      <c r="M36">
        <f t="shared" si="14"/>
        <v>-3.5</v>
      </c>
      <c r="N36">
        <f t="shared" si="14"/>
        <v>-9</v>
      </c>
      <c r="P36" s="5"/>
    </row>
    <row r="37" spans="2:16" x14ac:dyDescent="0.3">
      <c r="P37" s="5"/>
    </row>
    <row r="38" spans="2:16" x14ac:dyDescent="0.3">
      <c r="B38" s="9" t="s">
        <v>79</v>
      </c>
      <c r="P38" s="5"/>
    </row>
    <row r="39" spans="2:16" x14ac:dyDescent="0.3">
      <c r="B39" t="s">
        <v>36</v>
      </c>
      <c r="C39">
        <v>5.4</v>
      </c>
      <c r="D39">
        <v>6.7</v>
      </c>
      <c r="E39">
        <v>8.9</v>
      </c>
      <c r="F39">
        <v>3.3</v>
      </c>
      <c r="G39">
        <v>5.6</v>
      </c>
      <c r="I39">
        <v>-1.3</v>
      </c>
      <c r="J39">
        <v>-4.4000000000000004</v>
      </c>
      <c r="K39">
        <v>-5.6</v>
      </c>
      <c r="L39">
        <v>-7.7</v>
      </c>
      <c r="M39">
        <v>-3.5</v>
      </c>
      <c r="N39">
        <v>-9.1</v>
      </c>
      <c r="P39" s="5"/>
    </row>
    <row r="40" spans="2:16" x14ac:dyDescent="0.3">
      <c r="C40">
        <f>FLOOR(C39,0.25)</f>
        <v>5.25</v>
      </c>
      <c r="D40">
        <f t="shared" ref="D40:N40" si="15">FLOOR(D39,0.25)</f>
        <v>6.5</v>
      </c>
      <c r="E40">
        <f t="shared" si="15"/>
        <v>8.75</v>
      </c>
      <c r="F40">
        <f t="shared" si="15"/>
        <v>3.25</v>
      </c>
      <c r="G40">
        <f t="shared" si="15"/>
        <v>5.5</v>
      </c>
      <c r="I40">
        <f t="shared" si="15"/>
        <v>-1.5</v>
      </c>
      <c r="J40">
        <f t="shared" si="15"/>
        <v>-4.5</v>
      </c>
      <c r="K40">
        <f t="shared" si="15"/>
        <v>-5.75</v>
      </c>
      <c r="L40">
        <f t="shared" si="15"/>
        <v>-7.75</v>
      </c>
      <c r="M40">
        <f t="shared" si="15"/>
        <v>-3.5</v>
      </c>
      <c r="N40">
        <f t="shared" si="15"/>
        <v>-9.25</v>
      </c>
      <c r="P4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M22" sqref="M22"/>
    </sheetView>
  </sheetViews>
  <sheetFormatPr defaultRowHeight="14.4" x14ac:dyDescent="0.3"/>
  <cols>
    <col min="4" max="5" width="24.09765625" bestFit="1" customWidth="1"/>
  </cols>
  <sheetData>
    <row r="1" spans="1:13" x14ac:dyDescent="0.3">
      <c r="B1" s="1" t="s">
        <v>80</v>
      </c>
      <c r="C1" s="1"/>
      <c r="D1" s="1"/>
      <c r="E1" s="1"/>
    </row>
    <row r="3" spans="1:13" x14ac:dyDescent="0.3">
      <c r="A3" t="s">
        <v>36</v>
      </c>
      <c r="B3" s="12"/>
      <c r="D3" t="s">
        <v>81</v>
      </c>
      <c r="E3" t="s">
        <v>82</v>
      </c>
    </row>
    <row r="4" spans="1:13" x14ac:dyDescent="0.3">
      <c r="B4" s="13">
        <v>0.7319444444444444</v>
      </c>
      <c r="D4" s="14">
        <f>MROUND(B4,"0:15")</f>
        <v>0.72916666666666663</v>
      </c>
      <c r="E4" s="14">
        <f>MROUND(B4,"0:30")</f>
        <v>0.72916666666666663</v>
      </c>
      <c r="F4" s="9" t="s">
        <v>83</v>
      </c>
      <c r="H4" t="s">
        <v>36</v>
      </c>
      <c r="I4" s="15">
        <v>169</v>
      </c>
      <c r="J4" t="s">
        <v>84</v>
      </c>
    </row>
    <row r="5" spans="1:13" x14ac:dyDescent="0.3">
      <c r="B5" s="13">
        <v>0.31597222222222221</v>
      </c>
      <c r="D5" s="14">
        <f t="shared" ref="D5:D11" si="0">MROUND(B5,"0:15")</f>
        <v>0.3125</v>
      </c>
      <c r="E5" s="14">
        <f t="shared" ref="E5:E10" si="1">MROUND(B5,"0:30")</f>
        <v>0.3125</v>
      </c>
    </row>
    <row r="6" spans="1:13" x14ac:dyDescent="0.3">
      <c r="B6" s="13">
        <v>0.73888888888888893</v>
      </c>
      <c r="D6" s="14">
        <f t="shared" si="0"/>
        <v>0.73958333333333326</v>
      </c>
      <c r="E6" s="14">
        <f t="shared" si="1"/>
        <v>0.72916666666666663</v>
      </c>
      <c r="I6" t="s">
        <v>85</v>
      </c>
    </row>
    <row r="7" spans="1:13" x14ac:dyDescent="0.3">
      <c r="B7" s="13">
        <v>0.15416666666666667</v>
      </c>
      <c r="D7" s="14">
        <f t="shared" si="0"/>
        <v>0.15625</v>
      </c>
      <c r="E7" s="14">
        <f t="shared" si="1"/>
        <v>0.14583333333333331</v>
      </c>
      <c r="I7">
        <f>INT(I4/12)</f>
        <v>14</v>
      </c>
      <c r="J7" t="s">
        <v>86</v>
      </c>
    </row>
    <row r="8" spans="1:13" x14ac:dyDescent="0.3">
      <c r="B8" s="13">
        <v>0.80763888888888891</v>
      </c>
      <c r="D8" s="14">
        <f t="shared" si="0"/>
        <v>0.8125</v>
      </c>
      <c r="E8" s="14">
        <f t="shared" si="1"/>
        <v>0.8125</v>
      </c>
      <c r="I8">
        <f>12*I7</f>
        <v>168</v>
      </c>
      <c r="J8" t="s">
        <v>87</v>
      </c>
    </row>
    <row r="9" spans="1:13" x14ac:dyDescent="0.3">
      <c r="B9" s="13">
        <v>0.35972222222222222</v>
      </c>
      <c r="D9" s="14">
        <f t="shared" si="0"/>
        <v>0.36458333333333331</v>
      </c>
      <c r="E9" s="14">
        <f t="shared" si="1"/>
        <v>0.35416666666666663</v>
      </c>
    </row>
    <row r="10" spans="1:13" x14ac:dyDescent="0.3">
      <c r="B10" s="13">
        <v>0.20277777777777781</v>
      </c>
      <c r="D10" s="14">
        <f t="shared" si="0"/>
        <v>0.19791666666666666</v>
      </c>
      <c r="E10" s="14">
        <f t="shared" si="1"/>
        <v>0.20833333333333331</v>
      </c>
      <c r="I10" t="s">
        <v>88</v>
      </c>
    </row>
    <row r="11" spans="1:13" x14ac:dyDescent="0.3">
      <c r="B11" s="13">
        <v>0.13541666666666666</v>
      </c>
      <c r="D11" s="14">
        <f t="shared" si="0"/>
        <v>0.13541666666666666</v>
      </c>
      <c r="E11" s="14">
        <f>MROUND(B11,"0:30")</f>
        <v>0.14583333333333331</v>
      </c>
      <c r="I11">
        <f>MOD(I4,12)</f>
        <v>1</v>
      </c>
    </row>
    <row r="12" spans="1:13" x14ac:dyDescent="0.3">
      <c r="I12" t="s">
        <v>89</v>
      </c>
    </row>
    <row r="14" spans="1:13" x14ac:dyDescent="0.3">
      <c r="A14" t="s">
        <v>36</v>
      </c>
      <c r="B14" s="13"/>
      <c r="D14" s="9" t="s">
        <v>90</v>
      </c>
    </row>
    <row r="15" spans="1:13" x14ac:dyDescent="0.3">
      <c r="B15" s="16">
        <v>8.2100000000000009</v>
      </c>
      <c r="D15" s="16">
        <f>MROUND(B15,1)-0.01</f>
        <v>7.99</v>
      </c>
    </row>
    <row r="16" spans="1:13" x14ac:dyDescent="0.3">
      <c r="B16" s="16">
        <v>44.72</v>
      </c>
      <c r="D16" s="16">
        <f>MROUND(B16,1)-0.01</f>
        <v>44.99</v>
      </c>
      <c r="H16" t="s">
        <v>36</v>
      </c>
      <c r="I16" t="s">
        <v>91</v>
      </c>
      <c r="J16" t="s">
        <v>92</v>
      </c>
      <c r="K16" t="s">
        <v>93</v>
      </c>
      <c r="M16" t="s">
        <v>94</v>
      </c>
    </row>
    <row r="17" spans="2:13" x14ac:dyDescent="0.3">
      <c r="B17" s="16">
        <v>1.08</v>
      </c>
      <c r="D17" s="16">
        <f>MROUND(B17,1)-0.01</f>
        <v>0.99</v>
      </c>
      <c r="I17">
        <v>56</v>
      </c>
      <c r="J17">
        <f>INT(I17/16)</f>
        <v>3</v>
      </c>
      <c r="K17">
        <f>MOD(I17,16)</f>
        <v>8</v>
      </c>
      <c r="M17">
        <f>16*J17+K17</f>
        <v>56</v>
      </c>
    </row>
    <row r="18" spans="2:13" x14ac:dyDescent="0.3">
      <c r="D18" s="9" t="s">
        <v>95</v>
      </c>
      <c r="I18">
        <v>323</v>
      </c>
      <c r="J18">
        <f t="shared" ref="J18:J20" si="2">INT(I18/16)</f>
        <v>20</v>
      </c>
      <c r="K18">
        <f t="shared" ref="K18:K20" si="3">MOD(I18,16)</f>
        <v>3</v>
      </c>
      <c r="M18">
        <f t="shared" ref="M18:M20" si="4">16*J18+K18</f>
        <v>323</v>
      </c>
    </row>
    <row r="19" spans="2:13" x14ac:dyDescent="0.3">
      <c r="B19" s="17">
        <v>3.2429999999999999</v>
      </c>
      <c r="D19" s="18">
        <f>MROUND(B19,0.25)-0.001</f>
        <v>3.2490000000000001</v>
      </c>
      <c r="I19">
        <v>45</v>
      </c>
      <c r="J19">
        <f t="shared" si="2"/>
        <v>2</v>
      </c>
      <c r="K19">
        <f t="shared" si="3"/>
        <v>13</v>
      </c>
      <c r="M19">
        <f t="shared" si="4"/>
        <v>45</v>
      </c>
    </row>
    <row r="20" spans="2:13" x14ac:dyDescent="0.3">
      <c r="B20" s="17">
        <v>2.7623000000000002</v>
      </c>
      <c r="D20" s="18">
        <f>MROUND(B20,0.25)-0.001</f>
        <v>2.7490000000000001</v>
      </c>
      <c r="I20">
        <v>78</v>
      </c>
      <c r="J20">
        <f t="shared" si="2"/>
        <v>4</v>
      </c>
      <c r="K20">
        <f t="shared" si="3"/>
        <v>14</v>
      </c>
      <c r="M20">
        <f t="shared" si="4"/>
        <v>78</v>
      </c>
    </row>
    <row r="21" spans="2:13" x14ac:dyDescent="0.3">
      <c r="B21" s="17">
        <v>3.0535000000000001</v>
      </c>
      <c r="D21" s="18">
        <f>MROUND(B21,0.25)-0.001</f>
        <v>2.9990000000000001</v>
      </c>
    </row>
    <row r="22" spans="2:13" x14ac:dyDescent="0.3">
      <c r="J22" s="9" t="s">
        <v>96</v>
      </c>
      <c r="K22" s="9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H28" sqref="H28"/>
    </sheetView>
  </sheetViews>
  <sheetFormatPr defaultRowHeight="14.4" x14ac:dyDescent="0.3"/>
  <sheetData>
    <row r="1" spans="1:19" x14ac:dyDescent="0.3">
      <c r="B1" s="1" t="s">
        <v>98</v>
      </c>
      <c r="C1" s="1"/>
      <c r="D1" s="1"/>
      <c r="E1" s="1"/>
      <c r="F1" s="1"/>
    </row>
    <row r="3" spans="1:19" x14ac:dyDescent="0.3">
      <c r="Q3" t="s">
        <v>36</v>
      </c>
    </row>
    <row r="4" spans="1:19" x14ac:dyDescent="0.3">
      <c r="A4" t="s">
        <v>36</v>
      </c>
      <c r="B4">
        <f ca="1">RAND()</f>
        <v>0.75459500482091646</v>
      </c>
      <c r="D4">
        <f ca="1">RANDBETWEEN(0,10)</f>
        <v>5</v>
      </c>
      <c r="E4">
        <f ca="1">RANDBETWEEN(50,100)</f>
        <v>71</v>
      </c>
      <c r="H4" s="5" t="s">
        <v>99</v>
      </c>
      <c r="I4" s="5"/>
      <c r="J4" s="5"/>
      <c r="K4" s="5"/>
      <c r="L4" s="5"/>
      <c r="M4" s="5"/>
      <c r="N4" s="5"/>
      <c r="Q4">
        <f ca="1">2*INT(5*RAND())+21</f>
        <v>29</v>
      </c>
      <c r="R4">
        <f ca="1">2*INT(5*RAND())+21</f>
        <v>23</v>
      </c>
    </row>
    <row r="5" spans="1:19" x14ac:dyDescent="0.3">
      <c r="B5">
        <f t="shared" ref="B5:B11" ca="1" si="0">RAND()</f>
        <v>0.63637895442771064</v>
      </c>
      <c r="D5">
        <f t="shared" ref="D5:D11" ca="1" si="1">RANDBETWEEN(0,10)</f>
        <v>6</v>
      </c>
      <c r="E5">
        <f t="shared" ref="E5:E11" ca="1" si="2">RANDBETWEEN(50,100)</f>
        <v>88</v>
      </c>
      <c r="H5" s="5" t="s">
        <v>100</v>
      </c>
      <c r="I5" s="5"/>
      <c r="J5" s="5"/>
      <c r="K5" s="5"/>
      <c r="L5" s="5"/>
      <c r="M5" s="5"/>
      <c r="N5" s="5"/>
    </row>
    <row r="6" spans="1:19" x14ac:dyDescent="0.3">
      <c r="B6">
        <f t="shared" ca="1" si="0"/>
        <v>0.37617717083638003</v>
      </c>
      <c r="D6">
        <f t="shared" ca="1" si="1"/>
        <v>9</v>
      </c>
      <c r="E6">
        <f t="shared" ca="1" si="2"/>
        <v>53</v>
      </c>
      <c r="Q6">
        <f ca="1">2*RANDBETWEEN(11,15)-1</f>
        <v>25</v>
      </c>
      <c r="R6">
        <f ca="1">2*RANDBETWEEN(11,15)-1</f>
        <v>23</v>
      </c>
    </row>
    <row r="7" spans="1:19" x14ac:dyDescent="0.3">
      <c r="B7">
        <f t="shared" ca="1" si="0"/>
        <v>0.13875768783092879</v>
      </c>
      <c r="D7">
        <f t="shared" ca="1" si="1"/>
        <v>4</v>
      </c>
      <c r="E7">
        <f ca="1">RANDBETWEEN(50,100)</f>
        <v>56</v>
      </c>
      <c r="H7" s="5" t="s">
        <v>101</v>
      </c>
      <c r="I7" s="5"/>
      <c r="J7" s="5"/>
      <c r="K7" s="5"/>
      <c r="L7" s="5"/>
      <c r="M7" s="5"/>
      <c r="N7" s="5"/>
      <c r="O7" s="5"/>
    </row>
    <row r="8" spans="1:19" x14ac:dyDescent="0.3">
      <c r="B8">
        <f t="shared" ca="1" si="0"/>
        <v>0.73990363781969981</v>
      </c>
      <c r="D8">
        <f t="shared" ca="1" si="1"/>
        <v>8</v>
      </c>
      <c r="E8">
        <f t="shared" ca="1" si="2"/>
        <v>73</v>
      </c>
      <c r="H8" s="5" t="s">
        <v>102</v>
      </c>
      <c r="I8" s="5"/>
      <c r="J8" s="5"/>
      <c r="K8" s="5"/>
      <c r="L8" s="5"/>
      <c r="M8" s="5"/>
      <c r="N8" s="5"/>
      <c r="O8" s="5"/>
      <c r="P8" s="5"/>
      <c r="Q8">
        <f ca="1">ROUNDUP((2*RANDBETWEEN(10,14)+RAND()),0)</f>
        <v>27</v>
      </c>
      <c r="R8">
        <f ca="1">ROUNDUP((2*RANDBETWEEN(10,14)+RAND()),0)</f>
        <v>29</v>
      </c>
    </row>
    <row r="9" spans="1:19" x14ac:dyDescent="0.3">
      <c r="B9">
        <f t="shared" ca="1" si="0"/>
        <v>0.12769900582469329</v>
      </c>
      <c r="D9">
        <f t="shared" ca="1" si="1"/>
        <v>0</v>
      </c>
      <c r="E9">
        <f t="shared" ca="1" si="2"/>
        <v>59</v>
      </c>
      <c r="H9">
        <f ca="1">RAND()*(20-7)+7</f>
        <v>13.810041659134088</v>
      </c>
      <c r="I9">
        <f t="shared" ref="I9:L9" ca="1" si="3">RAND()*(20-7)+7</f>
        <v>18.699305043185525</v>
      </c>
      <c r="J9">
        <f t="shared" ca="1" si="3"/>
        <v>18.355659420276091</v>
      </c>
      <c r="K9">
        <f t="shared" ca="1" si="3"/>
        <v>15.65513458880856</v>
      </c>
      <c r="L9">
        <f t="shared" ca="1" si="3"/>
        <v>8.481162429733903</v>
      </c>
    </row>
    <row r="10" spans="1:19" x14ac:dyDescent="0.3">
      <c r="B10">
        <f t="shared" ca="1" si="0"/>
        <v>0.33034600415902493</v>
      </c>
      <c r="D10">
        <f t="shared" ca="1" si="1"/>
        <v>5</v>
      </c>
      <c r="E10">
        <f t="shared" ca="1" si="2"/>
        <v>74</v>
      </c>
      <c r="Q10">
        <f ca="1">MROUND(RAND()*(28-20)+20,2)+1</f>
        <v>25</v>
      </c>
      <c r="R10">
        <f ca="1">MROUND(RAND()*(28-20)+20,2)+1</f>
        <v>27</v>
      </c>
    </row>
    <row r="11" spans="1:19" x14ac:dyDescent="0.3">
      <c r="B11">
        <f t="shared" ca="1" si="0"/>
        <v>7.3060028012036926E-2</v>
      </c>
      <c r="D11">
        <f t="shared" ca="1" si="1"/>
        <v>6</v>
      </c>
      <c r="E11">
        <f t="shared" ca="1" si="2"/>
        <v>75</v>
      </c>
      <c r="H11" s="5" t="s">
        <v>103</v>
      </c>
    </row>
    <row r="12" spans="1:19" x14ac:dyDescent="0.3">
      <c r="B12" s="9" t="s">
        <v>104</v>
      </c>
      <c r="E12" s="9" t="s">
        <v>105</v>
      </c>
      <c r="H12" t="e">
        <f ca="1">randarray(2,5,50,99,TRUE)</f>
        <v>#NAME?</v>
      </c>
    </row>
    <row r="14" spans="1:19" x14ac:dyDescent="0.3">
      <c r="A14" t="s">
        <v>36</v>
      </c>
      <c r="B14" s="5" t="s">
        <v>106</v>
      </c>
      <c r="C14" s="5"/>
      <c r="D14" s="5"/>
      <c r="E14" s="5"/>
      <c r="F14" s="5"/>
      <c r="P14" t="s">
        <v>36</v>
      </c>
      <c r="Q14" s="5" t="s">
        <v>107</v>
      </c>
      <c r="R14" s="5"/>
      <c r="S14" s="5"/>
    </row>
    <row r="15" spans="1:19" x14ac:dyDescent="0.3">
      <c r="B15">
        <v>99</v>
      </c>
      <c r="C15" s="19" t="s">
        <v>108</v>
      </c>
      <c r="Q15">
        <f>PERMUT(COUNTA(P16:P19),2)</f>
        <v>12</v>
      </c>
      <c r="R15" s="20" t="s">
        <v>109</v>
      </c>
    </row>
    <row r="16" spans="1:19" x14ac:dyDescent="0.3">
      <c r="B16">
        <v>95</v>
      </c>
      <c r="P16" s="11" t="s">
        <v>110</v>
      </c>
    </row>
    <row r="17" spans="1:17" x14ac:dyDescent="0.3">
      <c r="B17">
        <v>87</v>
      </c>
      <c r="P17" s="11" t="s">
        <v>111</v>
      </c>
    </row>
    <row r="18" spans="1:17" x14ac:dyDescent="0.3">
      <c r="B18">
        <v>85</v>
      </c>
      <c r="P18" s="11" t="s">
        <v>112</v>
      </c>
      <c r="Q18" t="s">
        <v>113</v>
      </c>
    </row>
    <row r="19" spans="1:17" x14ac:dyDescent="0.3">
      <c r="B19">
        <v>67</v>
      </c>
      <c r="P19" s="11" t="s">
        <v>40</v>
      </c>
      <c r="Q19">
        <f>COMBIN(COUNTA(P16:P19),2)</f>
        <v>6</v>
      </c>
    </row>
    <row r="20" spans="1:17" x14ac:dyDescent="0.3">
      <c r="B20">
        <v>56</v>
      </c>
    </row>
    <row r="21" spans="1:17" x14ac:dyDescent="0.3">
      <c r="B21">
        <v>54</v>
      </c>
    </row>
    <row r="22" spans="1:17" x14ac:dyDescent="0.3">
      <c r="A22" t="s">
        <v>36</v>
      </c>
    </row>
    <row r="23" spans="1:17" x14ac:dyDescent="0.3">
      <c r="B23" t="s">
        <v>114</v>
      </c>
      <c r="C23">
        <v>92</v>
      </c>
      <c r="D23" t="s">
        <v>115</v>
      </c>
    </row>
    <row r="24" spans="1:17" x14ac:dyDescent="0.3">
      <c r="B24" t="s">
        <v>116</v>
      </c>
      <c r="C24">
        <v>90</v>
      </c>
    </row>
    <row r="25" spans="1:17" x14ac:dyDescent="0.3">
      <c r="B25" t="s">
        <v>117</v>
      </c>
      <c r="C25">
        <v>84</v>
      </c>
    </row>
    <row r="26" spans="1:17" x14ac:dyDescent="0.3">
      <c r="B26" t="s">
        <v>118</v>
      </c>
      <c r="C26">
        <v>75</v>
      </c>
    </row>
    <row r="27" spans="1:17" x14ac:dyDescent="0.3">
      <c r="B27" t="s">
        <v>119</v>
      </c>
      <c r="C27">
        <v>71</v>
      </c>
    </row>
    <row r="28" spans="1:17" x14ac:dyDescent="0.3">
      <c r="B28" t="s">
        <v>120</v>
      </c>
      <c r="C28">
        <v>64</v>
      </c>
    </row>
  </sheetData>
  <sortState ref="B23:C28">
    <sortCondition descending="1" ref="C23:C2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L17" sqref="L17"/>
    </sheetView>
  </sheetViews>
  <sheetFormatPr defaultRowHeight="14.4" x14ac:dyDescent="0.3"/>
  <cols>
    <col min="10" max="10" width="10.8984375" bestFit="1" customWidth="1"/>
  </cols>
  <sheetData>
    <row r="1" spans="1:18" x14ac:dyDescent="0.3">
      <c r="B1" s="1" t="s">
        <v>121</v>
      </c>
      <c r="C1" s="1"/>
      <c r="D1" s="1"/>
      <c r="E1" s="1"/>
      <c r="F1" s="1"/>
      <c r="G1" s="1"/>
      <c r="H1" s="1"/>
    </row>
    <row r="2" spans="1:18" s="10" customFormat="1" x14ac:dyDescent="0.3"/>
    <row r="3" spans="1:18" x14ac:dyDescent="0.3">
      <c r="B3" s="1" t="s">
        <v>122</v>
      </c>
      <c r="C3" s="1"/>
      <c r="D3" s="1"/>
      <c r="E3" s="1"/>
      <c r="F3" s="1"/>
      <c r="G3" s="1"/>
      <c r="H3" s="1"/>
    </row>
    <row r="5" spans="1:18" x14ac:dyDescent="0.3">
      <c r="A5" t="s">
        <v>36</v>
      </c>
      <c r="B5" s="6" t="s">
        <v>123</v>
      </c>
      <c r="C5" s="6"/>
      <c r="D5" s="6"/>
      <c r="E5" s="6"/>
      <c r="F5" s="6"/>
      <c r="G5" s="6"/>
      <c r="H5" s="6"/>
      <c r="J5" s="6" t="s">
        <v>124</v>
      </c>
      <c r="K5" s="6" t="s">
        <v>125</v>
      </c>
      <c r="L5" s="6" t="s">
        <v>126</v>
      </c>
      <c r="M5" s="6"/>
      <c r="N5" s="6"/>
      <c r="O5" s="6"/>
      <c r="P5" s="6"/>
      <c r="Q5" s="6"/>
    </row>
    <row r="6" spans="1:18" x14ac:dyDescent="0.3">
      <c r="B6">
        <v>1</v>
      </c>
      <c r="C6" t="s">
        <v>127</v>
      </c>
      <c r="J6">
        <v>238959</v>
      </c>
      <c r="K6">
        <v>2</v>
      </c>
      <c r="L6" s="1" t="str">
        <f>CHOOSE(K6,$C$6,$C$7,$C$8)</f>
        <v>Need to fix this error in few days, otherwise big prouble</v>
      </c>
      <c r="R6" s="1" t="s">
        <v>128</v>
      </c>
    </row>
    <row r="7" spans="1:18" x14ac:dyDescent="0.3">
      <c r="B7">
        <v>2</v>
      </c>
      <c r="C7" t="s">
        <v>129</v>
      </c>
      <c r="J7">
        <v>218149</v>
      </c>
      <c r="K7">
        <v>1</v>
      </c>
      <c r="L7" t="str">
        <f>CHOOSE(K7,$C$6,$C$7,$C$8)</f>
        <v>Major error! Big trouble! Fix right now</v>
      </c>
    </row>
    <row r="8" spans="1:18" x14ac:dyDescent="0.3">
      <c r="B8">
        <v>3</v>
      </c>
      <c r="C8" t="s">
        <v>130</v>
      </c>
      <c r="J8">
        <v>238296</v>
      </c>
      <c r="K8">
        <v>3</v>
      </c>
      <c r="L8" t="str">
        <f t="shared" ref="L8:L13" si="0">CHOOSE(K8,$C$6,$C$7,$C$8)</f>
        <v>Minor error. Fix within this week</v>
      </c>
    </row>
    <row r="9" spans="1:18" x14ac:dyDescent="0.3">
      <c r="J9">
        <v>233047</v>
      </c>
      <c r="K9">
        <v>2</v>
      </c>
      <c r="L9" t="str">
        <f t="shared" si="0"/>
        <v>Need to fix this error in few days, otherwise big prouble</v>
      </c>
    </row>
    <row r="10" spans="1:18" x14ac:dyDescent="0.3">
      <c r="J10">
        <v>287098</v>
      </c>
      <c r="K10">
        <v>1</v>
      </c>
      <c r="L10" t="str">
        <f t="shared" si="0"/>
        <v>Major error! Big trouble! Fix right now</v>
      </c>
    </row>
    <row r="11" spans="1:18" x14ac:dyDescent="0.3">
      <c r="J11">
        <v>210441</v>
      </c>
      <c r="K11">
        <v>1</v>
      </c>
      <c r="L11" t="str">
        <f t="shared" si="0"/>
        <v>Major error! Big trouble! Fix right now</v>
      </c>
    </row>
    <row r="12" spans="1:18" x14ac:dyDescent="0.3">
      <c r="J12">
        <v>297580</v>
      </c>
      <c r="K12">
        <v>2</v>
      </c>
      <c r="L12" t="str">
        <f t="shared" si="0"/>
        <v>Need to fix this error in few days, otherwise big prouble</v>
      </c>
    </row>
    <row r="13" spans="1:18" x14ac:dyDescent="0.3">
      <c r="J13">
        <v>213403</v>
      </c>
      <c r="K13">
        <v>3</v>
      </c>
      <c r="L13" t="str">
        <f t="shared" si="0"/>
        <v>Minor error. Fix within this week</v>
      </c>
    </row>
    <row r="15" spans="1:18" x14ac:dyDescent="0.3">
      <c r="A15" t="s">
        <v>36</v>
      </c>
      <c r="B15" s="11" t="s">
        <v>131</v>
      </c>
      <c r="C15" s="11">
        <v>1</v>
      </c>
      <c r="D15" s="11" t="str">
        <f>CHOOSE(C15,$B$15,$B$16,$B$17,$B$18,$B$19,$B$20,$B$21,$B$22,$B$23,$B$24)</f>
        <v xml:space="preserve">the </v>
      </c>
      <c r="E15" t="s">
        <v>132</v>
      </c>
      <c r="I15" t="s">
        <v>36</v>
      </c>
    </row>
    <row r="16" spans="1:18" x14ac:dyDescent="0.3">
      <c r="B16" s="11" t="s">
        <v>133</v>
      </c>
      <c r="C16" s="11">
        <v>7</v>
      </c>
      <c r="D16" s="11" t="str">
        <f t="shared" ref="D16:D20" si="1">CHOOSE(C16,$B$15,$B$16,$B$17,$B$18,$B$19,$B$20,$B$21,$B$22,$B$23,$B$24)</f>
        <v>chair</v>
      </c>
      <c r="J16" t="s">
        <v>134</v>
      </c>
    </row>
    <row r="17" spans="2:12" x14ac:dyDescent="0.3">
      <c r="B17" s="11" t="s">
        <v>135</v>
      </c>
      <c r="C17" s="11">
        <v>5</v>
      </c>
      <c r="D17" s="11" t="str">
        <f t="shared" si="1"/>
        <v>fell</v>
      </c>
    </row>
    <row r="18" spans="2:12" x14ac:dyDescent="0.3">
      <c r="B18" s="11" t="s">
        <v>131</v>
      </c>
      <c r="C18" s="11">
        <v>10</v>
      </c>
      <c r="D18" s="11" t="str">
        <f t="shared" si="1"/>
        <v>onto</v>
      </c>
      <c r="J18">
        <v>2</v>
      </c>
      <c r="K18" t="s">
        <v>136</v>
      </c>
    </row>
    <row r="19" spans="2:12" x14ac:dyDescent="0.3">
      <c r="B19" s="11" t="s">
        <v>137</v>
      </c>
      <c r="C19" s="11">
        <v>4</v>
      </c>
      <c r="D19" s="11" t="str">
        <f t="shared" si="1"/>
        <v xml:space="preserve">the </v>
      </c>
      <c r="J19">
        <f>CONVERT(J18,"m","in")</f>
        <v>78.740157480314963</v>
      </c>
      <c r="K19" t="s">
        <v>138</v>
      </c>
      <c r="L19" s="9" t="s">
        <v>139</v>
      </c>
    </row>
    <row r="20" spans="2:12" x14ac:dyDescent="0.3">
      <c r="B20" s="11" t="s">
        <v>140</v>
      </c>
      <c r="C20" s="11">
        <v>8</v>
      </c>
      <c r="D20" s="11" t="str">
        <f t="shared" si="1"/>
        <v>cat</v>
      </c>
      <c r="J20">
        <v>80</v>
      </c>
      <c r="K20" t="s">
        <v>141</v>
      </c>
    </row>
    <row r="21" spans="2:12" x14ac:dyDescent="0.3">
      <c r="B21" s="11" t="s">
        <v>142</v>
      </c>
      <c r="C21" s="11"/>
      <c r="J21">
        <f>CONVERT(J20,"yr", "sec")</f>
        <v>2524608000</v>
      </c>
      <c r="K21" t="s">
        <v>143</v>
      </c>
    </row>
    <row r="22" spans="2:12" x14ac:dyDescent="0.3">
      <c r="B22" s="11" t="s">
        <v>144</v>
      </c>
      <c r="C22" s="11"/>
    </row>
    <row r="23" spans="2:12" x14ac:dyDescent="0.3">
      <c r="B23" s="11" t="s">
        <v>145</v>
      </c>
      <c r="C23" s="11"/>
      <c r="J23">
        <v>100</v>
      </c>
      <c r="K23" t="s">
        <v>146</v>
      </c>
    </row>
    <row r="24" spans="2:12" x14ac:dyDescent="0.3">
      <c r="B24" s="11" t="s">
        <v>147</v>
      </c>
      <c r="C24" s="11"/>
      <c r="J24">
        <f>CONVERT(J23,"lbf","N")</f>
        <v>444.82216152605002</v>
      </c>
      <c r="K24" t="s">
        <v>148</v>
      </c>
    </row>
    <row r="25" spans="2:12" x14ac:dyDescent="0.3">
      <c r="J25">
        <v>37</v>
      </c>
      <c r="K25" t="s">
        <v>14</v>
      </c>
    </row>
    <row r="26" spans="2:12" x14ac:dyDescent="0.3">
      <c r="J26">
        <f>CONVERT(J25,"C","F")</f>
        <v>98.600000000000009</v>
      </c>
      <c r="K2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</cp:lastModifiedBy>
  <dcterms:created xsi:type="dcterms:W3CDTF">2022-06-30T16:05:41Z</dcterms:created>
  <dcterms:modified xsi:type="dcterms:W3CDTF">2022-06-30T16:21:01Z</dcterms:modified>
</cp:coreProperties>
</file>