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e\OneDrive\Desktop\TTS\Excel\"/>
    </mc:Choice>
  </mc:AlternateContent>
  <bookViews>
    <workbookView xWindow="0" yWindow="0" windowWidth="25200" windowHeight="11985"/>
  </bookViews>
  <sheets>
    <sheet name="Instructions" sheetId="4" r:id="rId1"/>
    <sheet name="Data" sheetId="1" r:id="rId2"/>
  </sheets>
  <externalReferences>
    <externalReference r:id="rId3"/>
  </externalReferences>
  <definedNames>
    <definedName name="_1st_instalment">'[1]Project-Data'!$I$6:$I$65</definedName>
    <definedName name="_2nd_instalment">'[1]Project-Data'!$J$6:$J$65</definedName>
    <definedName name="_3rd_instalment">'[1]Project-Data'!$K$6:$K$65</definedName>
    <definedName name="_4th_instalment">'[1]Project-Data'!$L$6:$L$65</definedName>
    <definedName name="Finish_date">'[1]Project-Data'!$E$6:$E$65</definedName>
    <definedName name="Project_cost">'[1]Project-Data'!$G$6:$G$65</definedName>
    <definedName name="Project_profit">'[1]Project-Data'!$O$6:$O$65</definedName>
    <definedName name="Quoted_price">'[1]Project-Data'!$H$6:$H$65</definedName>
    <definedName name="Start_date">'[1]Project-Data'!$D$6:$D$65</definedName>
    <definedName name="Total_receipts">'[1]Project-Data'!$M$6:$M$65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4" l="1"/>
  <c r="K50" i="4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6" i="1"/>
  <c r="AD13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AD21" i="1"/>
  <c r="AD7" i="1"/>
  <c r="AD6" i="1"/>
  <c r="H35" i="4"/>
  <c r="H34" i="4"/>
  <c r="U13" i="1"/>
  <c r="U14" i="1"/>
  <c r="U15" i="1"/>
  <c r="U16" i="1"/>
  <c r="U17" i="1"/>
  <c r="U18" i="1"/>
  <c r="U19" i="1"/>
  <c r="U20" i="1"/>
  <c r="U21" i="1"/>
  <c r="U22" i="1"/>
  <c r="U12" i="1"/>
  <c r="T13" i="1"/>
  <c r="T14" i="1"/>
  <c r="T15" i="1"/>
  <c r="T16" i="1"/>
  <c r="T17" i="1"/>
  <c r="T18" i="1"/>
  <c r="T19" i="1"/>
  <c r="T20" i="1"/>
  <c r="T21" i="1"/>
  <c r="T22" i="1"/>
  <c r="T12" i="1"/>
  <c r="H28" i="4"/>
  <c r="H27" i="4"/>
  <c r="G14" i="1"/>
  <c r="H13" i="1"/>
  <c r="H4" i="1"/>
  <c r="H5" i="1"/>
  <c r="H6" i="1"/>
  <c r="H7" i="1"/>
  <c r="H8" i="1"/>
  <c r="H9" i="1"/>
  <c r="H10" i="1"/>
  <c r="H11" i="1"/>
  <c r="H12" i="1"/>
  <c r="H3" i="1"/>
  <c r="G13" i="1"/>
  <c r="G5" i="1"/>
  <c r="G6" i="1"/>
  <c r="G7" i="1"/>
  <c r="G8" i="1"/>
  <c r="G9" i="1"/>
  <c r="G10" i="1"/>
  <c r="G11" i="1"/>
  <c r="G12" i="1"/>
  <c r="G4" i="1"/>
  <c r="G3" i="1"/>
  <c r="F13" i="1"/>
  <c r="H25" i="4"/>
  <c r="F4" i="1"/>
  <c r="F5" i="1"/>
  <c r="F6" i="1"/>
  <c r="F7" i="1"/>
  <c r="F8" i="1"/>
  <c r="F9" i="1"/>
  <c r="F10" i="1"/>
  <c r="F11" i="1"/>
  <c r="F12" i="1"/>
  <c r="F3" i="1"/>
</calcChain>
</file>

<file path=xl/sharedStrings.xml><?xml version="1.0" encoding="utf-8"?>
<sst xmlns="http://schemas.openxmlformats.org/spreadsheetml/2006/main" count="131" uniqueCount="121">
  <si>
    <t>Volume</t>
  </si>
  <si>
    <t>Practice Challenge</t>
  </si>
  <si>
    <t>Scenario</t>
  </si>
  <si>
    <t>Excel Skills for Business: Intermediate II</t>
  </si>
  <si>
    <t>Week 2: Conditional Logic</t>
  </si>
  <si>
    <t>1. Explain the concept of conditional logic in formulas
2. Evaluate data in a cell using logical tests
3. Use conditional operations in functions (IF, AND, OR) 
4. Create formulas with nested IF functions</t>
  </si>
  <si>
    <t>Task 1.</t>
  </si>
  <si>
    <t>You have a portfolio of stocks that you are tracking for your retirement fund.</t>
  </si>
  <si>
    <t>You have recorded the total number of shares bought together with the average purchase price.</t>
  </si>
  <si>
    <t>Task 2</t>
  </si>
  <si>
    <t>Task 3</t>
  </si>
  <si>
    <t>Week 2: Learning Objectives</t>
  </si>
  <si>
    <t>Stock</t>
  </si>
  <si>
    <t>Price Paid</t>
  </si>
  <si>
    <t>Last Price</t>
  </si>
  <si>
    <t>Gain Value</t>
  </si>
  <si>
    <t>Loss Value</t>
  </si>
  <si>
    <t>AAA</t>
  </si>
  <si>
    <t>BBB</t>
  </si>
  <si>
    <t>CCC</t>
  </si>
  <si>
    <t>DDD</t>
  </si>
  <si>
    <t>EEE</t>
  </si>
  <si>
    <t>FFF</t>
  </si>
  <si>
    <t>GGG</t>
  </si>
  <si>
    <t>HHH</t>
  </si>
  <si>
    <t>III</t>
  </si>
  <si>
    <t>JJJ</t>
  </si>
  <si>
    <t>Purchase Value</t>
  </si>
  <si>
    <t>Total</t>
  </si>
  <si>
    <t>Task 1</t>
  </si>
  <si>
    <t>Net Gain</t>
  </si>
  <si>
    <t>The data behind each of the tasks have their corresponding values in the Data Sheet. Simply click on the "plus" to reveal each task as needed.</t>
  </si>
  <si>
    <t>The grades and their defined ranges are shown in the Data Sheet.</t>
  </si>
  <si>
    <t xml:space="preserve"> because</t>
  </si>
  <si>
    <t>Student Name</t>
  </si>
  <si>
    <t>Quiz no1</t>
  </si>
  <si>
    <t>Quiz no2</t>
  </si>
  <si>
    <t>Quiz no3</t>
  </si>
  <si>
    <t>/10</t>
  </si>
  <si>
    <t>Quiz no4</t>
  </si>
  <si>
    <t>Challenge</t>
  </si>
  <si>
    <t>/20</t>
  </si>
  <si>
    <t>Practice</t>
  </si>
  <si>
    <t>Attendence</t>
  </si>
  <si>
    <t>/100</t>
  </si>
  <si>
    <t>Grade</t>
  </si>
  <si>
    <t>Grade Table</t>
  </si>
  <si>
    <t>Min</t>
  </si>
  <si>
    <t>Max</t>
  </si>
  <si>
    <t>Fail</t>
  </si>
  <si>
    <t>Pass</t>
  </si>
  <si>
    <t>Credit</t>
  </si>
  <si>
    <t>Distinction</t>
  </si>
  <si>
    <t>High Distinction</t>
  </si>
  <si>
    <t>Theresa Green</t>
  </si>
  <si>
    <t>Jim Nazium</t>
  </si>
  <si>
    <t>Sarah Bellum</t>
  </si>
  <si>
    <t>Bill Overdue</t>
  </si>
  <si>
    <t>Justin Case</t>
  </si>
  <si>
    <t>Marcus Absent</t>
  </si>
  <si>
    <t>I. P. Freely</t>
  </si>
  <si>
    <t>Rosanne Kollums</t>
  </si>
  <si>
    <t>Owen D. Banks</t>
  </si>
  <si>
    <t>Lotta Zitz</t>
  </si>
  <si>
    <t>Jerry Attrik</t>
  </si>
  <si>
    <t>You have been asked to write a little grading routine that awards grades next to students who attended an EXCEL course according to their overall result sum total</t>
  </si>
  <si>
    <t>Furnish the data with a total sum for the determination of the final grades.</t>
  </si>
  <si>
    <t>Use nested logical statements to determine the final grade for each student.</t>
  </si>
  <si>
    <t>and</t>
  </si>
  <si>
    <t>You are in charge of an inventory warehouse for stationery items.</t>
  </si>
  <si>
    <t xml:space="preserve">Orders come in and items are packed and shipped to the client, provided there are enough items in stock to fill in their order. </t>
  </si>
  <si>
    <t>Item</t>
  </si>
  <si>
    <t>(boxes/packets)</t>
  </si>
  <si>
    <t>pencils</t>
  </si>
  <si>
    <t>erasors</t>
  </si>
  <si>
    <t>pens</t>
  </si>
  <si>
    <t>rulers</t>
  </si>
  <si>
    <t>notepads</t>
  </si>
  <si>
    <t>scissors</t>
  </si>
  <si>
    <t>exercise books</t>
  </si>
  <si>
    <t>highlighters</t>
  </si>
  <si>
    <t>whiteboard markers</t>
  </si>
  <si>
    <t>protractors</t>
  </si>
  <si>
    <t>compasses</t>
  </si>
  <si>
    <t>gridpaper</t>
  </si>
  <si>
    <t>cardboard</t>
  </si>
  <si>
    <t>copy paper</t>
  </si>
  <si>
    <t>units in stock</t>
  </si>
  <si>
    <t>stapler</t>
  </si>
  <si>
    <t>staples</t>
  </si>
  <si>
    <t>Minimum</t>
  </si>
  <si>
    <t>Held before</t>
  </si>
  <si>
    <t>Reordering</t>
  </si>
  <si>
    <t>Delivery</t>
  </si>
  <si>
    <t>Comment</t>
  </si>
  <si>
    <t>Post Delivery</t>
  </si>
  <si>
    <t>Alerts</t>
  </si>
  <si>
    <t>New</t>
  </si>
  <si>
    <t>Order</t>
  </si>
  <si>
    <t>How many items did the order only partially fill?</t>
  </si>
  <si>
    <t>How many items did the order bring down to below the minimum usually kept in stock?</t>
  </si>
  <si>
    <t>Well done! Don't forget to save your workbook.</t>
  </si>
  <si>
    <t>Complete the Delivery column, delivering as much of the clients order as possible according to the amounts in stock. Use an IF statement to achieve this</t>
  </si>
  <si>
    <r>
      <t xml:space="preserve">You are keenly interested in tracking the monthly performance of these stocks and have set up a </t>
    </r>
    <r>
      <rPr>
        <b/>
        <sz val="11"/>
        <color theme="1"/>
        <rFont val="Calibri"/>
        <family val="2"/>
        <scheme val="minor"/>
      </rPr>
      <t>Last Price</t>
    </r>
    <r>
      <rPr>
        <sz val="11"/>
        <color theme="1"/>
        <rFont val="Calibri"/>
        <family val="2"/>
        <scheme val="minor"/>
      </rPr>
      <t xml:space="preserve"> column so that you can see how each stock is performing.</t>
    </r>
  </si>
  <si>
    <r>
      <t xml:space="preserve">a. </t>
    </r>
    <r>
      <rPr>
        <b/>
        <sz val="11"/>
        <color rgb="FFFF0000"/>
        <rFont val="Calibri"/>
        <family val="2"/>
        <scheme val="minor"/>
      </rPr>
      <t>Complete</t>
    </r>
    <r>
      <rPr>
        <sz val="11"/>
        <color theme="1"/>
        <rFont val="Calibri"/>
        <family val="2"/>
        <scheme val="minor"/>
      </rPr>
      <t xml:space="preserve"> the code in the </t>
    </r>
    <r>
      <rPr>
        <b/>
        <sz val="11"/>
        <color theme="1"/>
        <rFont val="Calibri"/>
        <family val="2"/>
        <scheme val="minor"/>
      </rPr>
      <t>Purchase Value</t>
    </r>
    <r>
      <rPr>
        <sz val="11"/>
        <color theme="1"/>
        <rFont val="Calibri"/>
        <family val="2"/>
        <scheme val="minor"/>
      </rPr>
      <t xml:space="preserve"> column for the amount paid for the stock (price paid x Volume)</t>
    </r>
  </si>
  <si>
    <r>
      <t xml:space="preserve">b. For the </t>
    </r>
    <r>
      <rPr>
        <b/>
        <sz val="11"/>
        <color theme="1"/>
        <rFont val="Calibri"/>
        <family val="2"/>
        <scheme val="minor"/>
      </rPr>
      <t>Gain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gain in value (Last price less Price Paid) x volume, otherwise, if not a gain report 0</t>
    </r>
  </si>
  <si>
    <r>
      <t xml:space="preserve">c. For the </t>
    </r>
    <r>
      <rPr>
        <b/>
        <sz val="11"/>
        <color theme="1"/>
        <rFont val="Calibri"/>
        <family val="2"/>
        <scheme val="minor"/>
      </rPr>
      <t>Loss Value</t>
    </r>
    <r>
      <rPr>
        <sz val="11"/>
        <color theme="1"/>
        <rFont val="Calibri"/>
        <family val="2"/>
        <scheme val="minor"/>
      </rPr>
      <t xml:space="preserve"> column, </t>
    </r>
    <r>
      <rPr>
        <b/>
        <sz val="11"/>
        <color rgb="FFFF0000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here the positive value of the loss in value otherwise, if not a loss report 0</t>
    </r>
  </si>
  <si>
    <t>Which student scored the High Distinction for the EXCEL course?</t>
  </si>
  <si>
    <r>
      <rPr>
        <b/>
        <sz val="11"/>
        <color rgb="FFFF0000"/>
        <rFont val="Calibri"/>
        <family val="2"/>
        <scheme val="minor"/>
      </rPr>
      <t>State</t>
    </r>
    <r>
      <rPr>
        <sz val="11"/>
        <rFont val="Calibri"/>
        <family val="2"/>
        <scheme val="minor"/>
      </rPr>
      <t xml:space="preserve"> whether or not any of the conditional logic formulas was used here and </t>
    </r>
    <r>
      <rPr>
        <b/>
        <sz val="11"/>
        <color rgb="FFFF0000"/>
        <rFont val="Calibri"/>
        <family val="2"/>
        <scheme val="minor"/>
      </rPr>
      <t>give a reason.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</si>
  <si>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Gain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</si>
  <si>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total of the </t>
    </r>
    <r>
      <rPr>
        <b/>
        <sz val="11"/>
        <rFont val="Calibri"/>
        <family val="2"/>
        <scheme val="minor"/>
      </rPr>
      <t>Loss Values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</si>
  <si>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r>
      <rPr>
        <sz val="11"/>
        <rFont val="Calibri"/>
        <family val="2"/>
        <scheme val="minor"/>
      </rPr>
      <t xml:space="preserve">If the number of items remaining in stock after this order falls below the reorder level </t>
    </r>
    <r>
      <rPr>
        <b/>
        <sz val="11"/>
        <color rgb="FFFF0000"/>
        <rFont val="Calibri"/>
        <family val="2"/>
        <scheme val="minor"/>
      </rPr>
      <t>report "Running low - think about reordering"</t>
    </r>
    <r>
      <rPr>
        <sz val="11"/>
        <rFont val="Calibri"/>
        <family val="2"/>
        <scheme val="minor"/>
      </rPr>
      <t>.</t>
    </r>
  </si>
  <si>
    <r>
      <t xml:space="preserve">to source the item. For this column, check whether the client is waiting on items and </t>
    </r>
    <r>
      <rPr>
        <b/>
        <sz val="11"/>
        <color rgb="FFFF0000"/>
        <rFont val="Calibri"/>
        <family val="2"/>
        <scheme val="minor"/>
      </rPr>
      <t>report "Order immediately for client"</t>
    </r>
    <r>
      <rPr>
        <sz val="11"/>
        <color theme="1"/>
        <rFont val="Calibri"/>
        <family val="2"/>
        <scheme val="minor"/>
      </rPr>
      <t>.</t>
    </r>
  </si>
  <si>
    <r>
      <t xml:space="preserve">The </t>
    </r>
    <r>
      <rPr>
        <b/>
        <sz val="11"/>
        <color theme="1"/>
        <rFont val="Calibri"/>
        <family val="2"/>
        <scheme val="minor"/>
      </rPr>
      <t>Post Delivery Alerts</t>
    </r>
    <r>
      <rPr>
        <sz val="11"/>
        <color theme="1"/>
        <rFont val="Calibri"/>
        <family val="2"/>
        <scheme val="minor"/>
      </rPr>
      <t xml:space="preserve"> column will be sent to the Sales team who will organise to buy more stock. They need to be alerted if a client is waiting for an item so that they can apply their best effort</t>
    </r>
  </si>
  <si>
    <r>
      <t xml:space="preserve">In the </t>
    </r>
    <r>
      <rPr>
        <b/>
        <sz val="11"/>
        <color theme="1"/>
        <rFont val="Calibri"/>
        <family val="2"/>
        <scheme val="minor"/>
      </rPr>
      <t>Comment</t>
    </r>
    <r>
      <rPr>
        <sz val="11"/>
        <color theme="1"/>
        <rFont val="Calibri"/>
        <family val="2"/>
        <scheme val="minor"/>
      </rPr>
      <t xml:space="preserve"> column, place a comment for the items that could only be partly filled, due to not having enough in stock. </t>
    </r>
    <r>
      <rPr>
        <b/>
        <sz val="11"/>
        <color rgb="FFFF0000"/>
        <rFont val="Calibri"/>
        <family val="2"/>
        <scheme val="minor"/>
      </rPr>
      <t>Report with the comment "Partial fill - out of stock"</t>
    </r>
  </si>
  <si>
    <t>How many students failed?</t>
  </si>
  <si>
    <t>What three assessments did these students not perform well at that led to their failing?</t>
  </si>
  <si>
    <r>
      <rPr>
        <b/>
        <sz val="11"/>
        <color rgb="FFFF0000"/>
        <rFont val="Calibri"/>
        <family val="2"/>
        <scheme val="minor"/>
      </rPr>
      <t xml:space="preserve">Compute </t>
    </r>
    <r>
      <rPr>
        <sz val="11"/>
        <rFont val="Calibri"/>
        <family val="2"/>
        <scheme val="minor"/>
      </rPr>
      <t xml:space="preserve">the </t>
    </r>
    <r>
      <rPr>
        <b/>
        <sz val="11"/>
        <rFont val="Calibri"/>
        <family val="2"/>
        <scheme val="minor"/>
      </rPr>
      <t>Net Gain (or Loss)</t>
    </r>
    <r>
      <rPr>
        <sz val="11"/>
        <rFont val="Calibri"/>
        <family val="2"/>
        <scheme val="minor"/>
      </rPr>
      <t xml:space="preserve"> and </t>
    </r>
    <r>
      <rPr>
        <b/>
        <sz val="11"/>
        <color rgb="FFFF0000"/>
        <rFont val="Calibri"/>
        <family val="2"/>
        <scheme val="minor"/>
      </rPr>
      <t>record</t>
    </r>
    <r>
      <rPr>
        <sz val="11"/>
        <rFont val="Calibri"/>
        <family val="2"/>
        <scheme val="minor"/>
      </rPr>
      <t xml:space="preserve"> the answer here:</t>
    </r>
  </si>
  <si>
    <t>No</t>
  </si>
  <si>
    <t>it doesn't require conditional logic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</si>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</sst>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0.000%"/>
    <numFmt numFmtId="167" formatCode="&quot;$&quot;#,##0.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Arial"/>
      <family val="2"/>
    </font>
    <font>
      <sz val="20"/>
      <color theme="1"/>
      <name val="Calibri"/>
      <family val="2"/>
      <scheme val="minor"/>
    </font>
    <font>
      <b/>
      <i/>
      <sz val="18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1" applyNumberFormat="0" applyFill="0" applyAlignment="0" applyProtection="0"/>
  </cellStyleXfs>
  <cellXfs count="87">
    <xf numFmtId="0" fontId="0" fillId="0" borderId="0" xfId="0"/>
    <xf numFmtId="165" fontId="0" fillId="0" borderId="0" xfId="1" applyNumberFormat="1" applyFont="1"/>
    <xf numFmtId="166" fontId="0" fillId="0" borderId="0" xfId="2" applyNumberFormat="1" applyFont="1"/>
    <xf numFmtId="0" fontId="1" fillId="0" borderId="0" xfId="3"/>
    <xf numFmtId="0" fontId="1" fillId="0" borderId="2" xfId="3" applyBorder="1"/>
    <xf numFmtId="0" fontId="3" fillId="0" borderId="0" xfId="5"/>
    <xf numFmtId="0" fontId="5" fillId="0" borderId="0" xfId="6" applyFont="1" applyBorder="1"/>
    <xf numFmtId="0" fontId="6" fillId="0" borderId="6" xfId="3" applyFont="1" applyBorder="1"/>
    <xf numFmtId="0" fontId="7" fillId="0" borderId="0" xfId="3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3" applyAlignment="1">
      <alignment horizontal="left" indent="3"/>
    </xf>
    <xf numFmtId="0" fontId="0" fillId="0" borderId="0" xfId="0" applyAlignment="1">
      <alignment horizontal="left" indent="3"/>
    </xf>
    <xf numFmtId="0" fontId="5" fillId="0" borderId="0" xfId="6" applyFont="1" applyBorder="1" applyAlignment="1">
      <alignment horizontal="left" indent="3"/>
    </xf>
    <xf numFmtId="0" fontId="6" fillId="0" borderId="6" xfId="3" applyFont="1" applyBorder="1" applyAlignment="1">
      <alignment horizontal="left" indent="3"/>
    </xf>
    <xf numFmtId="167" fontId="0" fillId="0" borderId="0" xfId="1" applyNumberFormat="1" applyFont="1"/>
    <xf numFmtId="167" fontId="0" fillId="0" borderId="0" xfId="0" applyNumberFormat="1"/>
    <xf numFmtId="0" fontId="0" fillId="0" borderId="8" xfId="0" applyBorder="1"/>
    <xf numFmtId="167" fontId="0" fillId="0" borderId="8" xfId="1" applyNumberFormat="1" applyFon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3" xfId="1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3" applyFont="1" applyAlignment="1">
      <alignment horizontal="left" indent="3"/>
    </xf>
    <xf numFmtId="0" fontId="0" fillId="0" borderId="0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1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Font="1"/>
    <xf numFmtId="0" fontId="0" fillId="0" borderId="0" xfId="3" applyFont="1"/>
    <xf numFmtId="0" fontId="8" fillId="0" borderId="0" xfId="3" applyFont="1"/>
    <xf numFmtId="0" fontId="0" fillId="0" borderId="0" xfId="3" applyFont="1" applyAlignment="1">
      <alignment horizontal="left" indent="1"/>
    </xf>
    <xf numFmtId="0" fontId="8" fillId="0" borderId="0" xfId="3" applyFont="1" applyAlignment="1">
      <alignment horizontal="left" indent="1"/>
    </xf>
    <xf numFmtId="0" fontId="0" fillId="0" borderId="0" xfId="0" applyAlignment="1">
      <alignment horizontal="left" vertical="top" wrapText="1"/>
    </xf>
    <xf numFmtId="167" fontId="0" fillId="3" borderId="0" xfId="1" applyNumberFormat="1" applyFont="1" applyFill="1"/>
    <xf numFmtId="167" fontId="0" fillId="3" borderId="15" xfId="0" applyNumberFormat="1" applyFill="1" applyBorder="1"/>
    <xf numFmtId="167" fontId="0" fillId="3" borderId="9" xfId="0" applyNumberFormat="1" applyFill="1" applyBorder="1"/>
    <xf numFmtId="167" fontId="0" fillId="3" borderId="10" xfId="0" applyNumberFormat="1" applyFill="1" applyBorder="1" applyAlignment="1">
      <alignment horizontal="center" vertical="center"/>
    </xf>
    <xf numFmtId="167" fontId="0" fillId="3" borderId="11" xfId="0" applyNumberForma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/>
    <xf numFmtId="0" fontId="0" fillId="3" borderId="32" xfId="0" applyFill="1" applyBorder="1" applyAlignment="1">
      <alignment horizontal="center"/>
    </xf>
    <xf numFmtId="0" fontId="0" fillId="3" borderId="32" xfId="0" applyFill="1" applyBorder="1"/>
    <xf numFmtId="0" fontId="0" fillId="3" borderId="7" xfId="3" applyFont="1" applyFill="1" applyBorder="1"/>
    <xf numFmtId="167" fontId="0" fillId="3" borderId="7" xfId="3" applyNumberFormat="1" applyFont="1" applyFill="1" applyBorder="1"/>
    <xf numFmtId="0" fontId="0" fillId="3" borderId="3" xfId="3" applyFont="1" applyFill="1" applyBorder="1" applyAlignment="1">
      <alignment horizontal="center"/>
    </xf>
    <xf numFmtId="0" fontId="0" fillId="3" borderId="4" xfId="3" applyFont="1" applyFill="1" applyBorder="1" applyAlignment="1">
      <alignment horizontal="center"/>
    </xf>
    <xf numFmtId="0" fontId="0" fillId="3" borderId="5" xfId="3" applyFont="1" applyFill="1" applyBorder="1" applyAlignment="1">
      <alignment horizontal="center"/>
    </xf>
    <xf numFmtId="0" fontId="0" fillId="3" borderId="33" xfId="3" applyFont="1" applyFill="1" applyBorder="1" applyAlignment="1">
      <alignment horizontal="center"/>
    </xf>
    <xf numFmtId="0" fontId="0" fillId="3" borderId="7" xfId="3" applyFont="1" applyFill="1" applyBorder="1" applyAlignment="1">
      <alignment horizontal="center"/>
    </xf>
    <xf numFmtId="0" fontId="0" fillId="3" borderId="0" xfId="1" applyNumberFormat="1" applyFont="1" applyFill="1"/>
    <xf numFmtId="0" fontId="12" fillId="0" borderId="2" xfId="3" applyFont="1" applyBorder="1" applyAlignment="1">
      <alignment horizontal="center"/>
    </xf>
    <xf numFmtId="0" fontId="12" fillId="0" borderId="0" xfId="3" applyFont="1" applyAlignment="1">
      <alignment horizontal="center"/>
    </xf>
    <xf numFmtId="0" fontId="13" fillId="0" borderId="2" xfId="3" applyFont="1" applyBorder="1"/>
    <xf numFmtId="0" fontId="13" fillId="0" borderId="0" xfId="3" applyFont="1"/>
    <xf numFmtId="0" fontId="14" fillId="2" borderId="3" xfId="4" applyFont="1" applyFill="1" applyBorder="1" applyAlignment="1">
      <alignment horizontal="center"/>
    </xf>
    <xf numFmtId="0" fontId="14" fillId="2" borderId="4" xfId="4" applyFont="1" applyFill="1" applyBorder="1" applyAlignment="1">
      <alignment horizontal="center"/>
    </xf>
    <xf numFmtId="0" fontId="14" fillId="2" borderId="5" xfId="4" applyFont="1" applyFill="1" applyBorder="1" applyAlignment="1">
      <alignment horizontal="center"/>
    </xf>
  </cellXfs>
  <cellStyles count="7">
    <cellStyle name="Currency" xfId="1" builtinId="4"/>
    <cellStyle name="MQ Heading 1" xfId="6"/>
    <cellStyle name="Normal" xfId="0" builtinId="0"/>
    <cellStyle name="Normal 2 2" xfId="3"/>
    <cellStyle name="Normal 4" xfId="5"/>
    <cellStyle name="Percent" xfId="2" builtinId="5"/>
    <cellStyle name="Title 2" xfId="4"/>
  </cellStyles>
  <dxfs count="1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q20084022/Google%20Drive/Excel%20MOOC/002%20Course%202%20-%20Intermediate%20I/03%20Week%203/04%20Assessments/C2%20W3%20Practice%20Challenge%20Sol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riginal Instructions"/>
      <sheetName val="Project-Data"/>
      <sheetName val="Named Ranges"/>
    </sheetNames>
    <sheetDataSet>
      <sheetData sheetId="0"/>
      <sheetData sheetId="1"/>
      <sheetData sheetId="2">
        <row r="6">
          <cell r="D6">
            <v>42248</v>
          </cell>
          <cell r="E6">
            <v>42698</v>
          </cell>
          <cell r="G6">
            <v>90000</v>
          </cell>
          <cell r="H6">
            <v>153000</v>
          </cell>
          <cell r="I6">
            <v>22950</v>
          </cell>
          <cell r="J6">
            <v>30600</v>
          </cell>
          <cell r="K6">
            <v>38250</v>
          </cell>
          <cell r="L6">
            <v>45900</v>
          </cell>
          <cell r="M6">
            <v>137700</v>
          </cell>
          <cell r="O6">
            <v>63000</v>
          </cell>
        </row>
        <row r="7">
          <cell r="D7">
            <v>42275</v>
          </cell>
          <cell r="E7">
            <v>42464</v>
          </cell>
          <cell r="G7">
            <v>37800</v>
          </cell>
          <cell r="H7">
            <v>64260</v>
          </cell>
          <cell r="I7">
            <v>9639</v>
          </cell>
          <cell r="J7">
            <v>12852</v>
          </cell>
          <cell r="K7">
            <v>16065</v>
          </cell>
          <cell r="L7">
            <v>19278</v>
          </cell>
          <cell r="M7">
            <v>57834</v>
          </cell>
          <cell r="O7">
            <v>26460</v>
          </cell>
        </row>
        <row r="8">
          <cell r="D8">
            <v>42427</v>
          </cell>
          <cell r="E8">
            <v>42823</v>
          </cell>
          <cell r="G8">
            <v>79200</v>
          </cell>
          <cell r="H8">
            <v>134640</v>
          </cell>
          <cell r="I8">
            <v>20196</v>
          </cell>
          <cell r="J8">
            <v>26928</v>
          </cell>
          <cell r="K8">
            <v>33660</v>
          </cell>
          <cell r="L8">
            <v>40392</v>
          </cell>
          <cell r="M8">
            <v>121176</v>
          </cell>
          <cell r="O8">
            <v>55440</v>
          </cell>
        </row>
        <row r="9">
          <cell r="D9">
            <v>42277</v>
          </cell>
          <cell r="E9">
            <v>42461.5</v>
          </cell>
          <cell r="G9">
            <v>36900</v>
          </cell>
          <cell r="H9">
            <v>62730</v>
          </cell>
          <cell r="I9">
            <v>9409.5</v>
          </cell>
          <cell r="J9">
            <v>12546</v>
          </cell>
          <cell r="K9">
            <v>15682.5</v>
          </cell>
          <cell r="L9">
            <v>18819</v>
          </cell>
          <cell r="M9">
            <v>56457</v>
          </cell>
          <cell r="O9">
            <v>25830</v>
          </cell>
        </row>
        <row r="10">
          <cell r="D10">
            <v>42393</v>
          </cell>
          <cell r="E10">
            <v>42708</v>
          </cell>
          <cell r="G10">
            <v>63000</v>
          </cell>
          <cell r="H10">
            <v>107100</v>
          </cell>
          <cell r="I10">
            <v>16065</v>
          </cell>
          <cell r="J10">
            <v>21420</v>
          </cell>
          <cell r="K10">
            <v>26775</v>
          </cell>
          <cell r="L10">
            <v>32130</v>
          </cell>
          <cell r="M10">
            <v>96390</v>
          </cell>
          <cell r="O10">
            <v>44100</v>
          </cell>
        </row>
        <row r="11">
          <cell r="D11">
            <v>42424</v>
          </cell>
          <cell r="E11">
            <v>42563.5</v>
          </cell>
          <cell r="G11">
            <v>27900</v>
          </cell>
          <cell r="H11">
            <v>47430</v>
          </cell>
          <cell r="I11">
            <v>7114.5</v>
          </cell>
          <cell r="J11">
            <v>9486</v>
          </cell>
          <cell r="K11">
            <v>11857.5</v>
          </cell>
          <cell r="L11">
            <v>14229</v>
          </cell>
          <cell r="M11">
            <v>42687</v>
          </cell>
          <cell r="O11">
            <v>19530</v>
          </cell>
        </row>
        <row r="12">
          <cell r="D12">
            <v>42392</v>
          </cell>
          <cell r="E12">
            <v>42486.5</v>
          </cell>
          <cell r="G12">
            <v>18900</v>
          </cell>
          <cell r="H12">
            <v>32130</v>
          </cell>
          <cell r="I12">
            <v>4819.5</v>
          </cell>
          <cell r="J12">
            <v>6426</v>
          </cell>
          <cell r="K12">
            <v>8032.5</v>
          </cell>
          <cell r="L12">
            <v>9639</v>
          </cell>
          <cell r="M12">
            <v>28917</v>
          </cell>
          <cell r="O12">
            <v>13230</v>
          </cell>
        </row>
        <row r="13">
          <cell r="D13">
            <v>42430</v>
          </cell>
          <cell r="E13">
            <v>42668.5</v>
          </cell>
          <cell r="G13">
            <v>47700</v>
          </cell>
          <cell r="H13">
            <v>81090</v>
          </cell>
          <cell r="I13">
            <v>12163.5</v>
          </cell>
          <cell r="J13">
            <v>16218</v>
          </cell>
          <cell r="K13">
            <v>20272.5</v>
          </cell>
          <cell r="L13">
            <v>24327</v>
          </cell>
          <cell r="M13">
            <v>72981</v>
          </cell>
          <cell r="O13">
            <v>33390</v>
          </cell>
        </row>
        <row r="14">
          <cell r="D14">
            <v>42290</v>
          </cell>
          <cell r="E14">
            <v>42605</v>
          </cell>
          <cell r="G14">
            <v>63000</v>
          </cell>
          <cell r="H14">
            <v>107100</v>
          </cell>
          <cell r="I14">
            <v>16065</v>
          </cell>
          <cell r="J14">
            <v>21420</v>
          </cell>
          <cell r="K14">
            <v>26775</v>
          </cell>
          <cell r="L14">
            <v>32130</v>
          </cell>
          <cell r="M14">
            <v>96390</v>
          </cell>
          <cell r="O14">
            <v>44100</v>
          </cell>
        </row>
        <row r="15">
          <cell r="D15">
            <v>42384</v>
          </cell>
          <cell r="E15">
            <v>42478.5</v>
          </cell>
          <cell r="G15">
            <v>18900</v>
          </cell>
          <cell r="H15">
            <v>32130</v>
          </cell>
          <cell r="I15">
            <v>4819.5</v>
          </cell>
          <cell r="J15">
            <v>6426</v>
          </cell>
          <cell r="K15">
            <v>8032.5</v>
          </cell>
          <cell r="L15">
            <v>9639</v>
          </cell>
          <cell r="M15">
            <v>28917</v>
          </cell>
          <cell r="O15">
            <v>13230</v>
          </cell>
        </row>
        <row r="16">
          <cell r="D16">
            <v>42358</v>
          </cell>
          <cell r="E16">
            <v>42398.5</v>
          </cell>
          <cell r="G16">
            <v>8100</v>
          </cell>
          <cell r="H16">
            <v>13770</v>
          </cell>
          <cell r="I16">
            <v>2065.5</v>
          </cell>
          <cell r="J16">
            <v>2754</v>
          </cell>
          <cell r="K16">
            <v>3442.5</v>
          </cell>
          <cell r="L16">
            <v>4131</v>
          </cell>
          <cell r="M16">
            <v>12393</v>
          </cell>
          <cell r="O16">
            <v>5670</v>
          </cell>
        </row>
        <row r="17">
          <cell r="D17">
            <v>42269</v>
          </cell>
          <cell r="E17">
            <v>42341</v>
          </cell>
          <cell r="G17">
            <v>14400</v>
          </cell>
          <cell r="H17">
            <v>24480</v>
          </cell>
          <cell r="I17">
            <v>3672</v>
          </cell>
          <cell r="J17">
            <v>4896</v>
          </cell>
          <cell r="K17">
            <v>6120</v>
          </cell>
          <cell r="L17">
            <v>7344</v>
          </cell>
          <cell r="M17">
            <v>22032</v>
          </cell>
          <cell r="O17">
            <v>10080</v>
          </cell>
        </row>
        <row r="18">
          <cell r="D18">
            <v>42325</v>
          </cell>
          <cell r="E18">
            <v>42662.5</v>
          </cell>
          <cell r="G18">
            <v>67500</v>
          </cell>
          <cell r="H18">
            <v>114750</v>
          </cell>
          <cell r="I18">
            <v>17212.5</v>
          </cell>
          <cell r="J18">
            <v>22950</v>
          </cell>
          <cell r="K18">
            <v>28687.5</v>
          </cell>
          <cell r="L18">
            <v>34425</v>
          </cell>
          <cell r="M18">
            <v>103275</v>
          </cell>
          <cell r="O18">
            <v>47250</v>
          </cell>
        </row>
        <row r="19">
          <cell r="D19">
            <v>42385</v>
          </cell>
          <cell r="E19">
            <v>42425.5</v>
          </cell>
          <cell r="G19">
            <v>8100</v>
          </cell>
          <cell r="H19">
            <v>13770</v>
          </cell>
          <cell r="I19">
            <v>2065.5</v>
          </cell>
          <cell r="J19">
            <v>2754</v>
          </cell>
          <cell r="K19">
            <v>3442.5</v>
          </cell>
          <cell r="L19">
            <v>4131</v>
          </cell>
          <cell r="M19">
            <v>12393</v>
          </cell>
          <cell r="O19">
            <v>5670</v>
          </cell>
        </row>
        <row r="20">
          <cell r="D20">
            <v>42391</v>
          </cell>
          <cell r="E20">
            <v>42422.5</v>
          </cell>
          <cell r="G20">
            <v>6300</v>
          </cell>
          <cell r="H20">
            <v>10710</v>
          </cell>
          <cell r="I20">
            <v>1606.5</v>
          </cell>
          <cell r="J20">
            <v>2142</v>
          </cell>
          <cell r="K20">
            <v>2677.5</v>
          </cell>
          <cell r="L20">
            <v>3213</v>
          </cell>
          <cell r="M20">
            <v>9639</v>
          </cell>
          <cell r="O20">
            <v>4410</v>
          </cell>
        </row>
        <row r="21">
          <cell r="D21">
            <v>42395</v>
          </cell>
          <cell r="E21">
            <v>42534.5</v>
          </cell>
          <cell r="G21">
            <v>27900</v>
          </cell>
          <cell r="H21">
            <v>47430</v>
          </cell>
          <cell r="I21">
            <v>7114.5</v>
          </cell>
          <cell r="J21">
            <v>9486</v>
          </cell>
          <cell r="K21">
            <v>11857.5</v>
          </cell>
          <cell r="L21">
            <v>14229</v>
          </cell>
          <cell r="M21">
            <v>42687</v>
          </cell>
          <cell r="O21">
            <v>19530</v>
          </cell>
        </row>
        <row r="22">
          <cell r="D22">
            <v>42258</v>
          </cell>
          <cell r="E22">
            <v>42721.5</v>
          </cell>
          <cell r="G22">
            <v>92700</v>
          </cell>
          <cell r="H22">
            <v>157590</v>
          </cell>
          <cell r="I22">
            <v>23638.5</v>
          </cell>
          <cell r="J22">
            <v>31518</v>
          </cell>
          <cell r="K22">
            <v>39397.5</v>
          </cell>
          <cell r="L22">
            <v>47277</v>
          </cell>
          <cell r="M22">
            <v>141831</v>
          </cell>
          <cell r="O22">
            <v>64890</v>
          </cell>
        </row>
        <row r="23">
          <cell r="D23">
            <v>42415</v>
          </cell>
          <cell r="E23">
            <v>42446.5</v>
          </cell>
          <cell r="G23">
            <v>6300</v>
          </cell>
          <cell r="H23">
            <v>10710</v>
          </cell>
          <cell r="I23">
            <v>1606.5</v>
          </cell>
          <cell r="J23">
            <v>2142</v>
          </cell>
          <cell r="K23">
            <v>2677.5</v>
          </cell>
          <cell r="L23">
            <v>3213</v>
          </cell>
          <cell r="M23">
            <v>9639</v>
          </cell>
          <cell r="O23">
            <v>4410</v>
          </cell>
        </row>
        <row r="24">
          <cell r="D24">
            <v>42389</v>
          </cell>
          <cell r="E24">
            <v>42852.5</v>
          </cell>
          <cell r="G24">
            <v>92700</v>
          </cell>
          <cell r="H24">
            <v>157590</v>
          </cell>
          <cell r="I24">
            <v>23638.5</v>
          </cell>
          <cell r="J24">
            <v>31518</v>
          </cell>
          <cell r="K24">
            <v>39397.5</v>
          </cell>
          <cell r="L24">
            <v>47277</v>
          </cell>
          <cell r="M24">
            <v>141831</v>
          </cell>
          <cell r="O24">
            <v>64890</v>
          </cell>
        </row>
        <row r="25">
          <cell r="D25">
            <v>42403</v>
          </cell>
          <cell r="E25">
            <v>42641.5</v>
          </cell>
          <cell r="G25">
            <v>47700</v>
          </cell>
          <cell r="H25">
            <v>81090</v>
          </cell>
          <cell r="I25">
            <v>12163.5</v>
          </cell>
          <cell r="J25">
            <v>16218</v>
          </cell>
          <cell r="K25">
            <v>20272.5</v>
          </cell>
          <cell r="L25">
            <v>24327</v>
          </cell>
          <cell r="M25">
            <v>72981</v>
          </cell>
          <cell r="O25">
            <v>33390</v>
          </cell>
        </row>
        <row r="26">
          <cell r="D26">
            <v>42311</v>
          </cell>
          <cell r="E26">
            <v>42383</v>
          </cell>
          <cell r="G26">
            <v>14400</v>
          </cell>
          <cell r="H26">
            <v>24480</v>
          </cell>
          <cell r="I26">
            <v>3672</v>
          </cell>
          <cell r="J26">
            <v>4896</v>
          </cell>
          <cell r="K26">
            <v>6120</v>
          </cell>
          <cell r="L26">
            <v>7344</v>
          </cell>
          <cell r="M26">
            <v>22032</v>
          </cell>
          <cell r="O26">
            <v>10080</v>
          </cell>
        </row>
        <row r="27">
          <cell r="D27">
            <v>42324</v>
          </cell>
          <cell r="E27">
            <v>42396</v>
          </cell>
          <cell r="G27">
            <v>14400</v>
          </cell>
          <cell r="H27">
            <v>24480</v>
          </cell>
          <cell r="I27">
            <v>3672</v>
          </cell>
          <cell r="J27">
            <v>4896</v>
          </cell>
          <cell r="K27">
            <v>6120</v>
          </cell>
          <cell r="L27">
            <v>7344</v>
          </cell>
          <cell r="M27">
            <v>22032</v>
          </cell>
          <cell r="O27">
            <v>10080</v>
          </cell>
        </row>
        <row r="28">
          <cell r="D28">
            <v>42434</v>
          </cell>
          <cell r="E28">
            <v>42672.5</v>
          </cell>
          <cell r="G28">
            <v>47700</v>
          </cell>
          <cell r="H28">
            <v>81090</v>
          </cell>
          <cell r="I28">
            <v>12163.5</v>
          </cell>
          <cell r="J28">
            <v>16218</v>
          </cell>
          <cell r="K28">
            <v>20272.5</v>
          </cell>
          <cell r="L28">
            <v>24327</v>
          </cell>
          <cell r="M28">
            <v>72981</v>
          </cell>
          <cell r="O28">
            <v>33390</v>
          </cell>
        </row>
        <row r="29">
          <cell r="D29">
            <v>42434</v>
          </cell>
          <cell r="E29">
            <v>42830</v>
          </cell>
          <cell r="G29">
            <v>79200</v>
          </cell>
          <cell r="H29">
            <v>134640</v>
          </cell>
          <cell r="I29">
            <v>20196</v>
          </cell>
          <cell r="J29">
            <v>26928</v>
          </cell>
          <cell r="K29">
            <v>33660</v>
          </cell>
          <cell r="L29">
            <v>40392</v>
          </cell>
          <cell r="M29">
            <v>121176</v>
          </cell>
          <cell r="O29">
            <v>55440</v>
          </cell>
        </row>
        <row r="30">
          <cell r="D30">
            <v>42354</v>
          </cell>
          <cell r="E30">
            <v>42399</v>
          </cell>
          <cell r="G30">
            <v>9000</v>
          </cell>
          <cell r="H30">
            <v>15300</v>
          </cell>
          <cell r="I30">
            <v>2295</v>
          </cell>
          <cell r="J30">
            <v>3060</v>
          </cell>
          <cell r="K30">
            <v>3825</v>
          </cell>
          <cell r="L30">
            <v>4590</v>
          </cell>
          <cell r="M30">
            <v>13770</v>
          </cell>
          <cell r="O30">
            <v>6300</v>
          </cell>
        </row>
        <row r="31">
          <cell r="D31">
            <v>42277</v>
          </cell>
          <cell r="E31">
            <v>42614.5</v>
          </cell>
          <cell r="G31">
            <v>67500</v>
          </cell>
          <cell r="H31">
            <v>114750</v>
          </cell>
          <cell r="I31">
            <v>17212.5</v>
          </cell>
          <cell r="J31">
            <v>22950</v>
          </cell>
          <cell r="K31">
            <v>28687.5</v>
          </cell>
          <cell r="L31">
            <v>34425</v>
          </cell>
          <cell r="M31">
            <v>103275</v>
          </cell>
          <cell r="O31">
            <v>47250</v>
          </cell>
        </row>
        <row r="32">
          <cell r="D32">
            <v>42382</v>
          </cell>
          <cell r="E32">
            <v>42814</v>
          </cell>
          <cell r="G32">
            <v>86400</v>
          </cell>
          <cell r="H32">
            <v>146880</v>
          </cell>
          <cell r="I32">
            <v>22032</v>
          </cell>
          <cell r="J32">
            <v>29376</v>
          </cell>
          <cell r="K32">
            <v>36720</v>
          </cell>
          <cell r="L32">
            <v>44064</v>
          </cell>
          <cell r="M32">
            <v>132192</v>
          </cell>
          <cell r="O32">
            <v>60480</v>
          </cell>
        </row>
        <row r="33">
          <cell r="D33">
            <v>42440</v>
          </cell>
          <cell r="E33">
            <v>42903.5</v>
          </cell>
          <cell r="G33">
            <v>92700</v>
          </cell>
          <cell r="H33">
            <v>157590</v>
          </cell>
          <cell r="I33">
            <v>23638.5</v>
          </cell>
          <cell r="J33">
            <v>31518</v>
          </cell>
          <cell r="K33">
            <v>39397.5</v>
          </cell>
          <cell r="L33">
            <v>47277</v>
          </cell>
          <cell r="M33">
            <v>141831</v>
          </cell>
          <cell r="O33">
            <v>64890</v>
          </cell>
        </row>
        <row r="34">
          <cell r="D34">
            <v>42299</v>
          </cell>
          <cell r="E34">
            <v>42438.5</v>
          </cell>
          <cell r="G34">
            <v>27900</v>
          </cell>
          <cell r="H34">
            <v>47430</v>
          </cell>
          <cell r="I34">
            <v>7114.5</v>
          </cell>
          <cell r="J34">
            <v>9486</v>
          </cell>
          <cell r="K34">
            <v>11857.5</v>
          </cell>
          <cell r="L34">
            <v>14229</v>
          </cell>
          <cell r="M34">
            <v>42687</v>
          </cell>
          <cell r="O34">
            <v>19530</v>
          </cell>
        </row>
        <row r="35">
          <cell r="D35">
            <v>42291</v>
          </cell>
          <cell r="E35">
            <v>42336</v>
          </cell>
          <cell r="G35">
            <v>9000</v>
          </cell>
          <cell r="H35">
            <v>15300</v>
          </cell>
          <cell r="I35">
            <v>2295</v>
          </cell>
          <cell r="J35">
            <v>3060</v>
          </cell>
          <cell r="K35">
            <v>3825</v>
          </cell>
          <cell r="L35">
            <v>4590</v>
          </cell>
          <cell r="M35">
            <v>13770</v>
          </cell>
          <cell r="O35">
            <v>6300</v>
          </cell>
        </row>
        <row r="36">
          <cell r="D36">
            <v>42290</v>
          </cell>
          <cell r="E36">
            <v>42479</v>
          </cell>
          <cell r="G36">
            <v>37800</v>
          </cell>
          <cell r="H36">
            <v>64260</v>
          </cell>
          <cell r="I36">
            <v>9639</v>
          </cell>
          <cell r="J36">
            <v>12852</v>
          </cell>
          <cell r="K36">
            <v>16065</v>
          </cell>
          <cell r="L36">
            <v>19278</v>
          </cell>
          <cell r="M36">
            <v>57834</v>
          </cell>
          <cell r="O36">
            <v>26460</v>
          </cell>
        </row>
        <row r="37">
          <cell r="D37">
            <v>42269</v>
          </cell>
          <cell r="E37">
            <v>42408.5</v>
          </cell>
          <cell r="G37">
            <v>27900</v>
          </cell>
          <cell r="H37">
            <v>47430</v>
          </cell>
          <cell r="I37">
            <v>7114.5</v>
          </cell>
          <cell r="J37">
            <v>9486</v>
          </cell>
          <cell r="K37">
            <v>11857.5</v>
          </cell>
          <cell r="L37">
            <v>14229</v>
          </cell>
          <cell r="M37">
            <v>42687</v>
          </cell>
          <cell r="O37">
            <v>19530</v>
          </cell>
        </row>
        <row r="38">
          <cell r="D38">
            <v>42358</v>
          </cell>
          <cell r="E38">
            <v>42547</v>
          </cell>
          <cell r="G38">
            <v>37800</v>
          </cell>
          <cell r="H38">
            <v>64260</v>
          </cell>
          <cell r="I38">
            <v>9639</v>
          </cell>
          <cell r="J38">
            <v>12852</v>
          </cell>
          <cell r="K38">
            <v>16065</v>
          </cell>
          <cell r="L38">
            <v>19278</v>
          </cell>
          <cell r="M38">
            <v>57834</v>
          </cell>
          <cell r="O38">
            <v>26460</v>
          </cell>
        </row>
        <row r="39">
          <cell r="D39">
            <v>42369</v>
          </cell>
          <cell r="E39">
            <v>42801</v>
          </cell>
          <cell r="G39">
            <v>86400</v>
          </cell>
          <cell r="H39">
            <v>146880</v>
          </cell>
          <cell r="I39">
            <v>22032</v>
          </cell>
          <cell r="J39">
            <v>29376</v>
          </cell>
          <cell r="K39">
            <v>36720</v>
          </cell>
          <cell r="L39">
            <v>44064</v>
          </cell>
          <cell r="M39">
            <v>132192</v>
          </cell>
          <cell r="O39">
            <v>60480</v>
          </cell>
        </row>
        <row r="40">
          <cell r="D40">
            <v>42264</v>
          </cell>
          <cell r="E40">
            <v>42295.5</v>
          </cell>
          <cell r="G40">
            <v>6300</v>
          </cell>
          <cell r="H40">
            <v>10710</v>
          </cell>
          <cell r="I40">
            <v>1606.5</v>
          </cell>
          <cell r="J40">
            <v>2142</v>
          </cell>
          <cell r="K40">
            <v>2677.5</v>
          </cell>
          <cell r="L40">
            <v>3213</v>
          </cell>
          <cell r="M40">
            <v>9639</v>
          </cell>
          <cell r="O40">
            <v>4410</v>
          </cell>
        </row>
        <row r="41">
          <cell r="D41">
            <v>42319</v>
          </cell>
          <cell r="E41">
            <v>42715</v>
          </cell>
          <cell r="G41">
            <v>79200</v>
          </cell>
          <cell r="H41">
            <v>134640</v>
          </cell>
          <cell r="I41">
            <v>20196</v>
          </cell>
          <cell r="J41">
            <v>26928</v>
          </cell>
          <cell r="K41">
            <v>33660</v>
          </cell>
          <cell r="L41">
            <v>40392</v>
          </cell>
          <cell r="M41">
            <v>121176</v>
          </cell>
          <cell r="O41">
            <v>55440</v>
          </cell>
        </row>
        <row r="42">
          <cell r="D42">
            <v>42399</v>
          </cell>
          <cell r="E42">
            <v>42439.5</v>
          </cell>
          <cell r="G42">
            <v>8100</v>
          </cell>
          <cell r="H42">
            <v>13770</v>
          </cell>
          <cell r="I42">
            <v>2065.5</v>
          </cell>
          <cell r="J42">
            <v>2754</v>
          </cell>
          <cell r="K42">
            <v>3442.5</v>
          </cell>
          <cell r="L42">
            <v>4131</v>
          </cell>
          <cell r="M42">
            <v>12393</v>
          </cell>
          <cell r="O42">
            <v>5670</v>
          </cell>
        </row>
        <row r="43">
          <cell r="D43">
            <v>42275</v>
          </cell>
          <cell r="E43">
            <v>42315.5</v>
          </cell>
          <cell r="G43">
            <v>8100</v>
          </cell>
          <cell r="H43">
            <v>13770</v>
          </cell>
          <cell r="I43">
            <v>2065.5</v>
          </cell>
          <cell r="J43">
            <v>2754</v>
          </cell>
          <cell r="K43">
            <v>3442.5</v>
          </cell>
          <cell r="L43">
            <v>4131</v>
          </cell>
          <cell r="M43">
            <v>12393</v>
          </cell>
          <cell r="O43">
            <v>5670</v>
          </cell>
        </row>
        <row r="44">
          <cell r="D44">
            <v>42377</v>
          </cell>
          <cell r="E44">
            <v>42651.5</v>
          </cell>
          <cell r="G44">
            <v>54900</v>
          </cell>
          <cell r="H44">
            <v>93330</v>
          </cell>
          <cell r="I44">
            <v>13999.5</v>
          </cell>
          <cell r="J44">
            <v>18666</v>
          </cell>
          <cell r="K44">
            <v>23332.5</v>
          </cell>
          <cell r="L44">
            <v>27999</v>
          </cell>
          <cell r="M44">
            <v>83997</v>
          </cell>
          <cell r="O44">
            <v>38430</v>
          </cell>
        </row>
        <row r="45">
          <cell r="D45">
            <v>42380</v>
          </cell>
          <cell r="E45">
            <v>42411.5</v>
          </cell>
          <cell r="G45">
            <v>6300</v>
          </cell>
          <cell r="H45">
            <v>10710</v>
          </cell>
          <cell r="I45">
            <v>1606.5</v>
          </cell>
          <cell r="J45">
            <v>2142</v>
          </cell>
          <cell r="K45">
            <v>2677.5</v>
          </cell>
          <cell r="L45">
            <v>3213</v>
          </cell>
          <cell r="M45">
            <v>9639</v>
          </cell>
          <cell r="O45">
            <v>4410</v>
          </cell>
        </row>
        <row r="46">
          <cell r="D46">
            <v>42415</v>
          </cell>
          <cell r="E46">
            <v>42730</v>
          </cell>
          <cell r="G46">
            <v>63000</v>
          </cell>
          <cell r="H46">
            <v>107100</v>
          </cell>
          <cell r="I46">
            <v>16065</v>
          </cell>
          <cell r="J46">
            <v>21420</v>
          </cell>
          <cell r="K46">
            <v>26775</v>
          </cell>
          <cell r="L46">
            <v>32130</v>
          </cell>
          <cell r="M46">
            <v>96390</v>
          </cell>
          <cell r="O46">
            <v>44100</v>
          </cell>
        </row>
        <row r="47">
          <cell r="D47">
            <v>42358</v>
          </cell>
          <cell r="E47">
            <v>42398.5</v>
          </cell>
          <cell r="G47">
            <v>8100</v>
          </cell>
          <cell r="H47">
            <v>13770</v>
          </cell>
          <cell r="I47">
            <v>2065.5</v>
          </cell>
          <cell r="J47">
            <v>2754</v>
          </cell>
          <cell r="K47">
            <v>3442.5</v>
          </cell>
          <cell r="L47">
            <v>4131</v>
          </cell>
          <cell r="M47">
            <v>12393</v>
          </cell>
          <cell r="O47">
            <v>5670</v>
          </cell>
        </row>
        <row r="48">
          <cell r="D48">
            <v>42445</v>
          </cell>
          <cell r="E48">
            <v>42782.5</v>
          </cell>
          <cell r="G48">
            <v>67500</v>
          </cell>
          <cell r="H48">
            <v>114750</v>
          </cell>
          <cell r="I48">
            <v>17212.5</v>
          </cell>
          <cell r="J48">
            <v>22950</v>
          </cell>
          <cell r="K48">
            <v>28687.5</v>
          </cell>
          <cell r="L48">
            <v>34425</v>
          </cell>
          <cell r="M48">
            <v>103275</v>
          </cell>
          <cell r="O48">
            <v>47250</v>
          </cell>
        </row>
        <row r="49">
          <cell r="D49">
            <v>42375</v>
          </cell>
          <cell r="E49">
            <v>42564</v>
          </cell>
          <cell r="G49">
            <v>37800</v>
          </cell>
          <cell r="H49">
            <v>64260</v>
          </cell>
          <cell r="I49">
            <v>9639</v>
          </cell>
          <cell r="J49">
            <v>12852</v>
          </cell>
          <cell r="K49">
            <v>16065</v>
          </cell>
          <cell r="L49">
            <v>19278</v>
          </cell>
          <cell r="M49">
            <v>57834</v>
          </cell>
          <cell r="O49">
            <v>26460</v>
          </cell>
        </row>
        <row r="50">
          <cell r="D50">
            <v>42291</v>
          </cell>
          <cell r="E50">
            <v>42606</v>
          </cell>
          <cell r="G50">
            <v>63000</v>
          </cell>
          <cell r="H50">
            <v>107100</v>
          </cell>
          <cell r="I50">
            <v>16065</v>
          </cell>
          <cell r="J50">
            <v>21420</v>
          </cell>
          <cell r="K50">
            <v>26775</v>
          </cell>
          <cell r="L50">
            <v>32130</v>
          </cell>
          <cell r="M50">
            <v>96390</v>
          </cell>
          <cell r="O50">
            <v>44100</v>
          </cell>
        </row>
        <row r="51">
          <cell r="D51">
            <v>42324</v>
          </cell>
          <cell r="E51">
            <v>42598.5</v>
          </cell>
          <cell r="G51">
            <v>54900</v>
          </cell>
          <cell r="H51">
            <v>93330</v>
          </cell>
          <cell r="I51">
            <v>13999.5</v>
          </cell>
          <cell r="J51">
            <v>18666</v>
          </cell>
          <cell r="K51">
            <v>23332.5</v>
          </cell>
          <cell r="L51">
            <v>27999</v>
          </cell>
          <cell r="M51">
            <v>83997</v>
          </cell>
          <cell r="O51">
            <v>38430</v>
          </cell>
        </row>
        <row r="52">
          <cell r="D52">
            <v>42439</v>
          </cell>
          <cell r="E52">
            <v>42484</v>
          </cell>
          <cell r="G52">
            <v>9000</v>
          </cell>
          <cell r="H52">
            <v>15300</v>
          </cell>
          <cell r="I52">
            <v>2295</v>
          </cell>
          <cell r="J52">
            <v>3060</v>
          </cell>
          <cell r="K52">
            <v>3825</v>
          </cell>
          <cell r="L52">
            <v>4590</v>
          </cell>
          <cell r="M52">
            <v>13770</v>
          </cell>
          <cell r="O52">
            <v>6300</v>
          </cell>
        </row>
        <row r="53">
          <cell r="D53">
            <v>42263</v>
          </cell>
          <cell r="E53">
            <v>42303.5</v>
          </cell>
          <cell r="G53">
            <v>8100</v>
          </cell>
          <cell r="H53">
            <v>13770</v>
          </cell>
          <cell r="I53">
            <v>2065.5</v>
          </cell>
          <cell r="J53">
            <v>2754</v>
          </cell>
          <cell r="K53">
            <v>3442.5</v>
          </cell>
          <cell r="L53">
            <v>4131</v>
          </cell>
          <cell r="M53">
            <v>12393</v>
          </cell>
          <cell r="O53">
            <v>5670</v>
          </cell>
        </row>
        <row r="54">
          <cell r="D54">
            <v>42343</v>
          </cell>
          <cell r="E54">
            <v>42680.5</v>
          </cell>
          <cell r="G54">
            <v>67500</v>
          </cell>
          <cell r="H54">
            <v>114750</v>
          </cell>
          <cell r="I54">
            <v>17212.5</v>
          </cell>
          <cell r="J54">
            <v>22950</v>
          </cell>
          <cell r="K54">
            <v>28687.5</v>
          </cell>
          <cell r="L54">
            <v>34425</v>
          </cell>
          <cell r="M54">
            <v>103275</v>
          </cell>
          <cell r="O54">
            <v>47250</v>
          </cell>
        </row>
        <row r="55">
          <cell r="D55">
            <v>42398</v>
          </cell>
          <cell r="E55">
            <v>42672.5</v>
          </cell>
          <cell r="G55">
            <v>54900</v>
          </cell>
          <cell r="H55">
            <v>93330</v>
          </cell>
          <cell r="I55">
            <v>13999.5</v>
          </cell>
          <cell r="J55">
            <v>18666</v>
          </cell>
          <cell r="K55">
            <v>23332.5</v>
          </cell>
          <cell r="L55">
            <v>27999</v>
          </cell>
          <cell r="M55">
            <v>83997</v>
          </cell>
          <cell r="O55">
            <v>38430</v>
          </cell>
        </row>
        <row r="56">
          <cell r="D56">
            <v>42367</v>
          </cell>
          <cell r="E56">
            <v>42439</v>
          </cell>
          <cell r="G56">
            <v>14400</v>
          </cell>
          <cell r="H56">
            <v>24480</v>
          </cell>
          <cell r="I56">
            <v>3672</v>
          </cell>
          <cell r="J56">
            <v>4896</v>
          </cell>
          <cell r="K56">
            <v>6120</v>
          </cell>
          <cell r="L56">
            <v>7344</v>
          </cell>
          <cell r="M56">
            <v>22032</v>
          </cell>
          <cell r="O56">
            <v>10080</v>
          </cell>
        </row>
        <row r="57">
          <cell r="D57">
            <v>42292</v>
          </cell>
          <cell r="E57">
            <v>42332.5</v>
          </cell>
          <cell r="G57">
            <v>8100</v>
          </cell>
          <cell r="H57">
            <v>13770</v>
          </cell>
          <cell r="I57">
            <v>2065.5</v>
          </cell>
          <cell r="J57">
            <v>2754</v>
          </cell>
          <cell r="K57">
            <v>3442.5</v>
          </cell>
          <cell r="L57">
            <v>4131</v>
          </cell>
          <cell r="M57">
            <v>12393</v>
          </cell>
          <cell r="O57">
            <v>5670</v>
          </cell>
        </row>
        <row r="58">
          <cell r="D58">
            <v>42437</v>
          </cell>
          <cell r="E58">
            <v>42482</v>
          </cell>
          <cell r="G58">
            <v>9000</v>
          </cell>
          <cell r="H58">
            <v>15300</v>
          </cell>
          <cell r="I58">
            <v>2295</v>
          </cell>
          <cell r="J58">
            <v>3060</v>
          </cell>
          <cell r="K58">
            <v>3825</v>
          </cell>
          <cell r="L58">
            <v>4590</v>
          </cell>
          <cell r="M58">
            <v>13770</v>
          </cell>
          <cell r="O58">
            <v>6300</v>
          </cell>
        </row>
        <row r="59">
          <cell r="D59">
            <v>42319</v>
          </cell>
          <cell r="E59">
            <v>42413.5</v>
          </cell>
          <cell r="G59">
            <v>18900</v>
          </cell>
          <cell r="H59">
            <v>32130</v>
          </cell>
          <cell r="I59">
            <v>4819.5</v>
          </cell>
          <cell r="J59">
            <v>6426</v>
          </cell>
          <cell r="K59">
            <v>8032.5</v>
          </cell>
          <cell r="L59">
            <v>9639</v>
          </cell>
          <cell r="M59">
            <v>28917</v>
          </cell>
          <cell r="O59">
            <v>13230</v>
          </cell>
        </row>
        <row r="60">
          <cell r="D60">
            <v>42248</v>
          </cell>
          <cell r="E60">
            <v>42486.5</v>
          </cell>
          <cell r="G60">
            <v>47700</v>
          </cell>
          <cell r="H60">
            <v>81090</v>
          </cell>
          <cell r="I60">
            <v>12163.5</v>
          </cell>
          <cell r="J60">
            <v>16218</v>
          </cell>
          <cell r="K60">
            <v>20272.5</v>
          </cell>
          <cell r="L60">
            <v>24327</v>
          </cell>
          <cell r="M60">
            <v>72981</v>
          </cell>
          <cell r="O60">
            <v>33390</v>
          </cell>
        </row>
        <row r="61">
          <cell r="D61">
            <v>42248</v>
          </cell>
          <cell r="E61">
            <v>42288.5</v>
          </cell>
          <cell r="G61">
            <v>8100</v>
          </cell>
          <cell r="H61">
            <v>13770</v>
          </cell>
          <cell r="I61">
            <v>2065.5</v>
          </cell>
          <cell r="J61">
            <v>2754</v>
          </cell>
          <cell r="K61">
            <v>3442.5</v>
          </cell>
          <cell r="L61">
            <v>4131</v>
          </cell>
          <cell r="M61">
            <v>12393</v>
          </cell>
          <cell r="O61">
            <v>5670</v>
          </cell>
        </row>
        <row r="62">
          <cell r="D62">
            <v>42248</v>
          </cell>
          <cell r="E62">
            <v>42522.5</v>
          </cell>
          <cell r="G62">
            <v>54900</v>
          </cell>
          <cell r="H62">
            <v>93330</v>
          </cell>
          <cell r="I62">
            <v>13999.5</v>
          </cell>
          <cell r="J62">
            <v>18666</v>
          </cell>
          <cell r="K62">
            <v>23332.5</v>
          </cell>
          <cell r="L62">
            <v>27999</v>
          </cell>
          <cell r="M62">
            <v>83997</v>
          </cell>
          <cell r="O62">
            <v>38430</v>
          </cell>
        </row>
        <row r="63">
          <cell r="D63">
            <v>42248</v>
          </cell>
          <cell r="E63">
            <v>42711.5</v>
          </cell>
          <cell r="G63">
            <v>92700</v>
          </cell>
          <cell r="H63">
            <v>157590</v>
          </cell>
          <cell r="I63">
            <v>23638.5</v>
          </cell>
          <cell r="J63">
            <v>31518</v>
          </cell>
          <cell r="K63">
            <v>39397.5</v>
          </cell>
          <cell r="L63">
            <v>47277</v>
          </cell>
          <cell r="M63">
            <v>141831</v>
          </cell>
          <cell r="O63">
            <v>64890</v>
          </cell>
        </row>
        <row r="64">
          <cell r="D64">
            <v>42248</v>
          </cell>
          <cell r="E64">
            <v>42644</v>
          </cell>
          <cell r="G64">
            <v>79200</v>
          </cell>
          <cell r="H64">
            <v>134640</v>
          </cell>
          <cell r="I64">
            <v>20196</v>
          </cell>
          <cell r="J64">
            <v>26928</v>
          </cell>
          <cell r="K64">
            <v>33660</v>
          </cell>
          <cell r="L64">
            <v>40392</v>
          </cell>
          <cell r="M64">
            <v>121176</v>
          </cell>
          <cell r="O64">
            <v>55440</v>
          </cell>
        </row>
        <row r="65">
          <cell r="D65">
            <v>42248</v>
          </cell>
          <cell r="E65">
            <v>42342.5</v>
          </cell>
          <cell r="G65">
            <v>18900</v>
          </cell>
          <cell r="H65">
            <v>32130</v>
          </cell>
          <cell r="I65">
            <v>4819.5</v>
          </cell>
          <cell r="J65">
            <v>6426</v>
          </cell>
          <cell r="K65">
            <v>8032.5</v>
          </cell>
          <cell r="L65">
            <v>9639</v>
          </cell>
          <cell r="M65">
            <v>28917</v>
          </cell>
          <cell r="O65">
            <v>13230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showGridLines="0" tabSelected="1" zoomScaleNormal="100" workbookViewId="0">
      <selection activeCell="D8" sqref="D8"/>
    </sheetView>
  </sheetViews>
  <sheetFormatPr defaultColWidth="9.8984375" defaultRowHeight="14.4"/>
  <cols>
    <col min="1" max="1" width="9.8984375" style="11"/>
    <col min="2" max="2" width="9.8984375" style="3"/>
    <col min="3" max="3" width="15.8984375" style="3" customWidth="1"/>
    <col min="4" max="4" width="12.69921875" style="3" customWidth="1"/>
    <col min="5" max="6" width="9.8984375" style="3"/>
    <col min="7" max="7" width="11" style="3" customWidth="1"/>
    <col min="8" max="8" width="19.09765625" style="3" customWidth="1"/>
    <col min="9" max="9" width="3.69921875" style="3" customWidth="1"/>
    <col min="10" max="10" width="3.8984375" style="3" customWidth="1"/>
    <col min="11" max="12" width="12.296875" style="3" customWidth="1"/>
    <col min="13" max="13" width="47.3984375" style="3" customWidth="1"/>
    <col min="14" max="14" width="4.3984375" style="3" customWidth="1"/>
    <col min="15" max="15" width="4" style="3" customWidth="1"/>
    <col min="16" max="16" width="12.296875" style="3" customWidth="1"/>
    <col min="17" max="16384" width="9.8984375" style="3"/>
  </cols>
  <sheetData>
    <row r="1" spans="1:16">
      <c r="H1" s="4"/>
    </row>
    <row r="2" spans="1:16" ht="24.95">
      <c r="A2" s="80" t="s">
        <v>3</v>
      </c>
      <c r="B2" s="81"/>
      <c r="C2" s="81"/>
      <c r="D2" s="81"/>
      <c r="E2" s="81"/>
      <c r="F2" s="81"/>
      <c r="G2" s="81"/>
      <c r="H2" s="81"/>
      <c r="I2" s="81"/>
    </row>
    <row r="3" spans="1:16" ht="26.05">
      <c r="A3" s="82"/>
      <c r="B3" s="83"/>
      <c r="C3" s="83"/>
      <c r="D3" s="83"/>
      <c r="E3" s="83"/>
      <c r="F3" s="83"/>
      <c r="G3" s="83"/>
      <c r="H3" s="83"/>
      <c r="I3" s="83"/>
    </row>
    <row r="4" spans="1:16" ht="24.95">
      <c r="A4" s="80" t="s">
        <v>4</v>
      </c>
      <c r="B4" s="81"/>
      <c r="C4" s="81"/>
      <c r="D4" s="81"/>
      <c r="E4" s="81"/>
      <c r="F4" s="81"/>
      <c r="G4" s="81"/>
      <c r="H4" s="81"/>
      <c r="I4" s="81"/>
    </row>
    <row r="5" spans="1:16" ht="14.95" thickBot="1">
      <c r="A5" s="4"/>
    </row>
    <row r="6" spans="1:16" ht="24.4" thickBot="1">
      <c r="A6" s="4"/>
      <c r="B6" s="84" t="s">
        <v>1</v>
      </c>
      <c r="C6" s="85"/>
      <c r="D6" s="85"/>
      <c r="E6" s="85"/>
      <c r="F6" s="85"/>
      <c r="G6" s="85"/>
      <c r="H6" s="86"/>
      <c r="I6" s="5"/>
    </row>
    <row r="7" spans="1:16" customFormat="1">
      <c r="A7" s="12"/>
    </row>
    <row r="8" spans="1:16" customFormat="1">
      <c r="A8" s="12"/>
    </row>
    <row r="9" spans="1:16" customFormat="1">
      <c r="A9" s="12"/>
    </row>
    <row r="10" spans="1:16" ht="18" thickBot="1">
      <c r="A10" s="13" t="s">
        <v>11</v>
      </c>
      <c r="B10" s="6"/>
      <c r="C10" s="6"/>
      <c r="D10" s="6"/>
      <c r="E10" s="6"/>
      <c r="F10" s="6"/>
      <c r="G10" s="6"/>
      <c r="H10" s="5"/>
      <c r="I10"/>
      <c r="J10"/>
      <c r="K10"/>
      <c r="L10"/>
      <c r="M10"/>
      <c r="N10"/>
      <c r="O10"/>
      <c r="P10"/>
    </row>
    <row r="11" spans="1:16" ht="12.6" customHeight="1" thickTop="1">
      <c r="A11" s="14"/>
      <c r="B11" s="7"/>
      <c r="C11" s="7"/>
      <c r="D11" s="7"/>
      <c r="E11" s="7"/>
      <c r="F11" s="7"/>
      <c r="G11" s="7"/>
      <c r="H11" s="7"/>
      <c r="I11"/>
      <c r="J11"/>
      <c r="K11"/>
      <c r="L11"/>
      <c r="M11"/>
      <c r="N11"/>
      <c r="O11"/>
      <c r="P11"/>
    </row>
    <row r="12" spans="1:16" ht="65.25" customHeight="1">
      <c r="B12" s="62" t="s">
        <v>5</v>
      </c>
      <c r="C12" s="62"/>
      <c r="D12" s="62"/>
      <c r="E12" s="62"/>
      <c r="F12" s="62"/>
      <c r="G12" s="62"/>
      <c r="H12" s="62"/>
      <c r="I12" s="10"/>
      <c r="J12" s="10"/>
      <c r="K12" s="10"/>
      <c r="L12" s="10"/>
      <c r="M12" s="10"/>
      <c r="N12" s="10"/>
      <c r="O12" s="10"/>
    </row>
    <row r="13" spans="1:16" customFormat="1" ht="9" customHeight="1">
      <c r="A13" s="12"/>
    </row>
    <row r="14" spans="1:16" customFormat="1" ht="5.4" customHeight="1">
      <c r="A14" s="12"/>
    </row>
    <row r="15" spans="1:16" ht="18" thickBot="1">
      <c r="A15" s="13" t="s">
        <v>2</v>
      </c>
      <c r="B15" s="6"/>
      <c r="C15" s="6"/>
      <c r="D15" s="6"/>
      <c r="E15" s="6"/>
      <c r="F15" s="6"/>
      <c r="G15" s="6"/>
      <c r="H15" s="5"/>
      <c r="I15" s="8"/>
      <c r="M15" s="9"/>
    </row>
    <row r="16" spans="1:16" ht="10.55" customHeight="1" thickTop="1">
      <c r="A16" s="14"/>
      <c r="B16" s="7"/>
      <c r="C16" s="7"/>
      <c r="D16" s="7"/>
      <c r="E16" s="7"/>
      <c r="F16" s="7"/>
      <c r="G16" s="7"/>
      <c r="H16" s="7"/>
      <c r="I16" s="8"/>
    </row>
    <row r="17" spans="1:13" customFormat="1">
      <c r="A17" s="24" t="s">
        <v>31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customFormat="1">
      <c r="A18" s="1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customFormat="1">
      <c r="A19" t="s">
        <v>6</v>
      </c>
      <c r="B19" s="57" t="s">
        <v>7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</row>
    <row r="20" spans="1:13" customFormat="1">
      <c r="B20" s="57" t="s">
        <v>8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</row>
    <row r="21" spans="1:13" customFormat="1">
      <c r="B21" s="57" t="s">
        <v>103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</row>
    <row r="22" spans="1:13" customFormat="1" ht="14.95" thickBot="1">
      <c r="B22" s="58" t="s">
        <v>104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</row>
    <row r="23" spans="1:13" customFormat="1" ht="14.95" thickBot="1">
      <c r="B23" s="60" t="s">
        <v>108</v>
      </c>
      <c r="C23" s="58"/>
      <c r="D23" s="58"/>
      <c r="E23" s="58"/>
      <c r="F23" s="58"/>
      <c r="G23" s="58"/>
      <c r="H23" s="58"/>
      <c r="I23" s="58"/>
      <c r="J23" s="58"/>
      <c r="K23" s="72" t="s">
        <v>118</v>
      </c>
      <c r="L23" s="58" t="s">
        <v>33</v>
      </c>
      <c r="M23" s="72" t="s">
        <v>119</v>
      </c>
    </row>
    <row r="24" spans="1:13" customFormat="1" ht="14.95" thickBot="1">
      <c r="B24" s="58" t="s">
        <v>105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</row>
    <row r="25" spans="1:13" customFormat="1" ht="14.95" thickBot="1">
      <c r="B25" s="60" t="s">
        <v>109</v>
      </c>
      <c r="C25" s="58"/>
      <c r="D25" s="58"/>
      <c r="E25" s="58"/>
      <c r="F25" s="58"/>
      <c r="G25" s="58"/>
      <c r="H25" s="73">
        <f>Data!G13</f>
        <v>16088.029999999999</v>
      </c>
      <c r="I25" s="58"/>
      <c r="J25" s="58"/>
      <c r="K25" s="58"/>
      <c r="L25" s="58"/>
      <c r="M25" s="58"/>
    </row>
    <row r="26" spans="1:13" customFormat="1" ht="14.95" thickBot="1">
      <c r="B26" s="58" t="s">
        <v>106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</row>
    <row r="27" spans="1:13" customFormat="1" ht="14.95" thickBot="1">
      <c r="B27" s="60" t="s">
        <v>110</v>
      </c>
      <c r="C27" s="58"/>
      <c r="D27" s="58"/>
      <c r="E27" s="58"/>
      <c r="F27" s="58"/>
      <c r="G27" s="58"/>
      <c r="H27" s="73">
        <f>Data!H13</f>
        <v>41728.93</v>
      </c>
      <c r="I27" s="58"/>
      <c r="J27" s="58"/>
      <c r="K27" s="58"/>
      <c r="L27" s="58"/>
      <c r="M27" s="58"/>
    </row>
    <row r="28" spans="1:13" customFormat="1" ht="14.95" thickBot="1">
      <c r="B28" s="60" t="s">
        <v>117</v>
      </c>
      <c r="C28" s="58"/>
      <c r="D28" s="58"/>
      <c r="E28" s="58"/>
      <c r="F28" s="58"/>
      <c r="G28" s="58"/>
      <c r="H28" s="73">
        <f>Data!G14</f>
        <v>-25640.9</v>
      </c>
      <c r="I28" s="58"/>
      <c r="J28" s="58"/>
      <c r="K28" s="58"/>
      <c r="L28" s="58"/>
      <c r="M28" s="58"/>
    </row>
    <row r="29" spans="1:13" customFormat="1"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</row>
    <row r="30" spans="1:13" customFormat="1">
      <c r="A30" t="s">
        <v>9</v>
      </c>
      <c r="B30" s="57" t="s">
        <v>65</v>
      </c>
      <c r="C30" s="57"/>
      <c r="D30" s="57"/>
      <c r="E30" s="57"/>
      <c r="F30" s="57"/>
      <c r="G30" s="57"/>
      <c r="H30" s="58"/>
      <c r="I30" s="58"/>
      <c r="J30" s="58"/>
      <c r="K30" s="58"/>
      <c r="L30" s="58"/>
      <c r="M30" s="58"/>
    </row>
    <row r="31" spans="1:13" customFormat="1">
      <c r="B31" s="57" t="s">
        <v>32</v>
      </c>
      <c r="C31" s="57"/>
      <c r="D31" s="57"/>
      <c r="E31" s="57"/>
      <c r="F31" s="57"/>
      <c r="G31" s="57"/>
      <c r="H31" s="58"/>
      <c r="I31" s="58"/>
      <c r="J31" s="58"/>
      <c r="K31" s="58"/>
      <c r="L31" s="58"/>
      <c r="M31" s="58"/>
    </row>
    <row r="32" spans="1:13" customFormat="1">
      <c r="B32" s="57" t="s">
        <v>66</v>
      </c>
      <c r="C32" s="57"/>
      <c r="D32" s="57"/>
      <c r="E32" s="57"/>
      <c r="F32" s="57"/>
      <c r="G32" s="57"/>
      <c r="H32" s="58"/>
      <c r="I32" s="58"/>
      <c r="J32" s="58"/>
      <c r="K32" s="58"/>
      <c r="L32" s="58"/>
      <c r="M32" s="58"/>
    </row>
    <row r="33" spans="1:13" customFormat="1" ht="14.95" thickBot="1">
      <c r="B33" s="57" t="s">
        <v>67</v>
      </c>
      <c r="C33" s="57"/>
      <c r="D33" s="57"/>
      <c r="E33" s="57"/>
      <c r="F33" s="57"/>
      <c r="G33" s="57"/>
      <c r="H33" s="58"/>
      <c r="I33" s="58"/>
      <c r="J33" s="58"/>
      <c r="K33" s="58"/>
      <c r="L33" s="58"/>
      <c r="M33" s="58"/>
    </row>
    <row r="34" spans="1:13" customFormat="1" ht="14.95" thickBot="1">
      <c r="B34" s="57" t="s">
        <v>107</v>
      </c>
      <c r="C34" s="57"/>
      <c r="D34" s="57"/>
      <c r="E34" s="57"/>
      <c r="F34" s="57"/>
      <c r="G34" s="57"/>
      <c r="H34" s="74" t="str">
        <f>Data!K19</f>
        <v>Rosanne Kollums</v>
      </c>
      <c r="I34" s="75"/>
      <c r="J34" s="75"/>
      <c r="K34" s="76"/>
      <c r="L34" s="58"/>
      <c r="M34" s="58"/>
    </row>
    <row r="35" spans="1:13" customFormat="1" ht="14.95" thickBot="1">
      <c r="B35" s="57" t="s">
        <v>115</v>
      </c>
      <c r="C35" s="57"/>
      <c r="D35" s="57"/>
      <c r="E35" s="57"/>
      <c r="F35" s="57"/>
      <c r="G35" s="57"/>
      <c r="H35" s="77">
        <f>COUNTIF(Data!U12:U22, "Fail")</f>
        <v>3</v>
      </c>
      <c r="I35" s="58"/>
      <c r="J35" s="58"/>
      <c r="K35" s="58"/>
      <c r="L35" s="58"/>
      <c r="M35" s="58"/>
    </row>
    <row r="36" spans="1:13" customFormat="1" ht="14.95" thickBot="1">
      <c r="B36" s="57" t="s">
        <v>116</v>
      </c>
      <c r="C36" s="57"/>
      <c r="D36" s="57"/>
      <c r="E36" s="57"/>
      <c r="F36" s="57"/>
      <c r="G36" s="57"/>
      <c r="H36" s="58"/>
      <c r="I36" s="58"/>
      <c r="J36" s="58"/>
      <c r="K36" s="58"/>
      <c r="L36" s="58"/>
      <c r="M36" s="58"/>
    </row>
    <row r="37" spans="1:13" customFormat="1" ht="14.95" thickBot="1">
      <c r="B37" s="57"/>
      <c r="C37" s="57"/>
      <c r="D37" s="57"/>
      <c r="E37" s="57"/>
      <c r="F37" s="57"/>
      <c r="G37" s="57"/>
      <c r="H37" s="74" t="s">
        <v>120</v>
      </c>
      <c r="I37" s="76"/>
      <c r="J37" s="58"/>
      <c r="K37" s="58"/>
      <c r="L37" s="58"/>
      <c r="M37" s="58"/>
    </row>
    <row r="38" spans="1:13" customFormat="1" ht="14.95" thickBot="1">
      <c r="B38" s="57"/>
      <c r="C38" s="57"/>
      <c r="D38" s="57"/>
      <c r="E38" s="57"/>
      <c r="F38" s="57"/>
      <c r="G38" s="57"/>
      <c r="H38" s="58"/>
      <c r="I38" s="58"/>
      <c r="J38" s="58"/>
      <c r="K38" s="58"/>
      <c r="L38" s="58"/>
      <c r="M38" s="58"/>
    </row>
    <row r="39" spans="1:13" customFormat="1" ht="14.95" thickBot="1">
      <c r="B39" s="57"/>
      <c r="C39" s="57"/>
      <c r="D39" s="57"/>
      <c r="E39" s="57"/>
      <c r="F39" s="57"/>
      <c r="G39" s="57"/>
      <c r="H39" s="74" t="s">
        <v>42</v>
      </c>
      <c r="I39" s="76"/>
      <c r="J39" s="58"/>
      <c r="K39" s="58"/>
      <c r="L39" s="58"/>
      <c r="M39" s="58"/>
    </row>
    <row r="40" spans="1:13" customFormat="1" ht="14.95" thickBot="1">
      <c r="B40" s="57"/>
      <c r="C40" s="57"/>
      <c r="D40" s="57"/>
      <c r="E40" s="57"/>
      <c r="F40" s="57"/>
      <c r="G40" s="57"/>
      <c r="H40" s="58"/>
      <c r="I40" s="58"/>
      <c r="J40" s="58"/>
      <c r="K40" s="58"/>
      <c r="L40" s="58"/>
      <c r="M40" s="58"/>
    </row>
    <row r="41" spans="1:13" customFormat="1" ht="14.95" thickBot="1">
      <c r="B41" s="57"/>
      <c r="C41" s="57"/>
      <c r="D41" s="57"/>
      <c r="E41" s="57"/>
      <c r="F41" s="57"/>
      <c r="G41" s="57" t="s">
        <v>68</v>
      </c>
      <c r="H41" s="74" t="s">
        <v>40</v>
      </c>
      <c r="I41" s="76"/>
      <c r="J41" s="58"/>
      <c r="K41" s="58"/>
      <c r="L41" s="58"/>
      <c r="M41" s="58"/>
    </row>
    <row r="42" spans="1:13">
      <c r="A42"/>
      <c r="B42" s="57"/>
      <c r="C42" s="57"/>
      <c r="D42" s="57"/>
      <c r="E42" s="57"/>
      <c r="F42" s="57"/>
      <c r="G42" s="57"/>
      <c r="H42" s="58"/>
      <c r="I42" s="58"/>
      <c r="J42" s="58"/>
      <c r="K42" s="58"/>
      <c r="L42" s="58"/>
      <c r="M42" s="58"/>
    </row>
    <row r="43" spans="1:13">
      <c r="A43" t="s">
        <v>10</v>
      </c>
      <c r="B43" s="58" t="s">
        <v>69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</row>
    <row r="44" spans="1:13">
      <c r="A44"/>
      <c r="B44" s="58" t="s">
        <v>70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</row>
    <row r="45" spans="1:13">
      <c r="A45"/>
      <c r="B45" s="59" t="s">
        <v>102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</row>
    <row r="46" spans="1:13">
      <c r="A46"/>
      <c r="B46" s="58" t="s">
        <v>114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</row>
    <row r="47" spans="1:13">
      <c r="A47"/>
      <c r="B47" s="58" t="s">
        <v>113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</row>
    <row r="48" spans="1:13">
      <c r="A48"/>
      <c r="B48" s="60" t="s">
        <v>112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</row>
    <row r="49" spans="1:13" ht="14.95" thickBot="1">
      <c r="A49"/>
      <c r="B49" s="61" t="s">
        <v>111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</row>
    <row r="50" spans="1:13" ht="14.95" thickBot="1">
      <c r="A50"/>
      <c r="B50" s="58" t="s">
        <v>99</v>
      </c>
      <c r="C50" s="58"/>
      <c r="D50" s="58"/>
      <c r="E50" s="58"/>
      <c r="F50" s="58"/>
      <c r="G50" s="58"/>
      <c r="H50" s="58"/>
      <c r="I50" s="58"/>
      <c r="J50" s="58"/>
      <c r="K50" s="78">
        <f>COUNTIF(Data!AE6:AE21, "Partial Fill: Stocks unavailable")</f>
        <v>3</v>
      </c>
      <c r="L50" s="58"/>
      <c r="M50" s="58"/>
    </row>
    <row r="51" spans="1:13" ht="14.95" thickBot="1">
      <c r="A51"/>
      <c r="B51" s="58" t="s">
        <v>100</v>
      </c>
      <c r="C51" s="58"/>
      <c r="D51" s="58"/>
      <c r="E51" s="58"/>
      <c r="F51" s="58"/>
      <c r="G51" s="58"/>
      <c r="H51" s="58"/>
      <c r="I51" s="58"/>
      <c r="J51" s="58"/>
      <c r="K51" s="78">
        <f>COUNTIF(Data!AG6:AG21, "consider reordering in the future")</f>
        <v>1</v>
      </c>
      <c r="L51" s="58"/>
      <c r="M51" s="58"/>
    </row>
    <row r="52" spans="1:13">
      <c r="A52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</row>
    <row r="53" spans="1:13">
      <c r="A53" t="s">
        <v>101</v>
      </c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</row>
  </sheetData>
  <mergeCells count="8">
    <mergeCell ref="H37:I37"/>
    <mergeCell ref="H39:I39"/>
    <mergeCell ref="H41:I41"/>
    <mergeCell ref="H34:K34"/>
    <mergeCell ref="A2:I2"/>
    <mergeCell ref="A4:I4"/>
    <mergeCell ref="B6:H6"/>
    <mergeCell ref="B12:H12"/>
  </mergeCells>
  <conditionalFormatting sqref="H25">
    <cfRule type="cellIs" dxfId="9" priority="1" operator="between">
      <formula>16088</formula>
      <formula>16089</formula>
    </cfRule>
  </conditionalFormatting>
  <conditionalFormatting sqref="H27">
    <cfRule type="cellIs" dxfId="8" priority="2" operator="between">
      <formula>41728</formula>
      <formula>41729</formula>
    </cfRule>
  </conditionalFormatting>
  <conditionalFormatting sqref="H28">
    <cfRule type="cellIs" dxfId="7" priority="3" operator="between">
      <formula>-25641</formula>
      <formula>-25640</formula>
    </cfRule>
  </conditionalFormatting>
  <conditionalFormatting sqref="H34:K34">
    <cfRule type="cellIs" dxfId="6" priority="4" operator="equal">
      <formula>"Rosanne Kollums"</formula>
    </cfRule>
  </conditionalFormatting>
  <conditionalFormatting sqref="H35">
    <cfRule type="cellIs" dxfId="5" priority="5" operator="equal">
      <formula>3</formula>
    </cfRule>
  </conditionalFormatting>
  <conditionalFormatting sqref="H37:I37">
    <cfRule type="expression" dxfId="4" priority="6">
      <formula>AND(OR(H37="Challenge",H37="Practice",H37="Attendance"),H37&lt;&gt;H39,H37&lt;&gt;H41)</formula>
    </cfRule>
  </conditionalFormatting>
  <conditionalFormatting sqref="H39:I39">
    <cfRule type="expression" dxfId="3" priority="7">
      <formula>AND(OR(H39="Challenge",H39="Practice",H39="Attendance"),H37&lt;&gt;H39,H39&lt;&gt;H41)</formula>
    </cfRule>
  </conditionalFormatting>
  <conditionalFormatting sqref="H41:I41">
    <cfRule type="expression" dxfId="2" priority="8">
      <formula>AND(OR(H41="Challenge",H41="Practice",H41="Attendance"),H37&lt;&gt;H41,H39&lt;&gt;H41)</formula>
    </cfRule>
  </conditionalFormatting>
  <conditionalFormatting sqref="K50">
    <cfRule type="cellIs" dxfId="1" priority="9" operator="equal">
      <formula>3</formula>
    </cfRule>
  </conditionalFormatting>
  <conditionalFormatting sqref="K51">
    <cfRule type="cellIs" dxfId="0" priority="10" operator="equal">
      <formula>1</formula>
    </cfRule>
  </conditionalFormatting>
  <dataValidations count="1">
    <dataValidation type="list" allowBlank="1" showInputMessage="1" showErrorMessage="1" sqref="H37:I37 H39:I39 H41:I41">
      <formula1>"Quiz no1,Quiz no2,Quiz no3,Quiz no4,Challenge,Practice,Attendance"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2"/>
  <sheetViews>
    <sheetView topLeftCell="S1" zoomScaleNormal="100" workbookViewId="0">
      <selection activeCell="AG10" sqref="AG10"/>
    </sheetView>
  </sheetViews>
  <sheetFormatPr defaultRowHeight="14.4" outlineLevelCol="1"/>
  <cols>
    <col min="1" max="1" width="8.3984375" customWidth="1"/>
    <col min="2" max="3" width="8.3984375" customWidth="1" outlineLevel="1"/>
    <col min="4" max="4" width="11.09765625" style="1" customWidth="1" outlineLevel="1"/>
    <col min="5" max="5" width="10.296875" customWidth="1" outlineLevel="1"/>
    <col min="6" max="6" width="16.8984375" customWidth="1" outlineLevel="1"/>
    <col min="7" max="8" width="21.296875" customWidth="1" outlineLevel="1"/>
    <col min="9" max="9" width="9.09765625"/>
    <col min="11" max="11" width="19.09765625" customWidth="1" outlineLevel="1"/>
    <col min="12" max="18" width="9.09765625" customWidth="1" outlineLevel="1"/>
    <col min="19" max="19" width="2.3984375" customWidth="1" outlineLevel="1"/>
    <col min="20" max="20" width="9.09765625" customWidth="1" outlineLevel="1"/>
    <col min="21" max="21" width="15.3984375" customWidth="1" outlineLevel="1"/>
    <col min="22" max="22" width="2.59765625" customWidth="1" outlineLevel="1"/>
    <col min="23" max="23" width="9.09765625"/>
    <col min="25" max="25" width="19.09765625" customWidth="1" outlineLevel="1"/>
    <col min="26" max="26" width="15.3984375" customWidth="1" outlineLevel="1"/>
    <col min="27" max="27" width="11.8984375" customWidth="1" outlineLevel="1"/>
    <col min="28" max="28" width="3" customWidth="1" outlineLevel="1"/>
    <col min="29" max="30" width="9.09765625" customWidth="1" outlineLevel="1"/>
    <col min="31" max="31" width="22.3984375" customWidth="1" outlineLevel="1"/>
    <col min="32" max="32" width="3.09765625" customWidth="1" outlineLevel="1"/>
    <col min="33" max="33" width="34.09765625" customWidth="1" outlineLevel="1"/>
    <col min="34" max="34" width="9.09765625"/>
  </cols>
  <sheetData>
    <row r="1" spans="1:33" ht="14.95" thickBot="1">
      <c r="A1" t="s">
        <v>29</v>
      </c>
      <c r="J1" t="s">
        <v>9</v>
      </c>
      <c r="X1" t="s">
        <v>10</v>
      </c>
    </row>
    <row r="2" spans="1:33" ht="14.95" thickBot="1">
      <c r="B2" s="19" t="s">
        <v>12</v>
      </c>
      <c r="C2" s="20" t="s">
        <v>0</v>
      </c>
      <c r="D2" s="21" t="s">
        <v>13</v>
      </c>
      <c r="E2" s="20" t="s">
        <v>14</v>
      </c>
      <c r="F2" s="20" t="s">
        <v>27</v>
      </c>
      <c r="G2" s="20" t="s">
        <v>15</v>
      </c>
      <c r="H2" s="22" t="s">
        <v>16</v>
      </c>
      <c r="O2" s="26" t="s">
        <v>46</v>
      </c>
      <c r="P2" s="27"/>
      <c r="Q2" s="27"/>
      <c r="R2" s="28"/>
    </row>
    <row r="3" spans="1:33" ht="15.55" thickTop="1" thickBot="1">
      <c r="B3" t="s">
        <v>17</v>
      </c>
      <c r="C3">
        <v>12653</v>
      </c>
      <c r="D3" s="15">
        <v>1.45</v>
      </c>
      <c r="E3" s="15">
        <v>1.52</v>
      </c>
      <c r="F3" s="63">
        <f>D3*C3</f>
        <v>18346.849999999999</v>
      </c>
      <c r="G3" s="63">
        <f>IF(E3&gt;D3, (E3-D3)*C3, 0)</f>
        <v>885.71000000000083</v>
      </c>
      <c r="H3" s="79">
        <f>IF(E3&lt;D3, -(E3-D3)*C3, 0)</f>
        <v>0</v>
      </c>
      <c r="O3" s="33" t="s">
        <v>47</v>
      </c>
      <c r="P3" s="34" t="s">
        <v>48</v>
      </c>
      <c r="Q3" s="33" t="s">
        <v>45</v>
      </c>
      <c r="R3" s="35"/>
      <c r="Y3" s="51" t="s">
        <v>71</v>
      </c>
      <c r="Z3" s="54" t="s">
        <v>87</v>
      </c>
      <c r="AA3" s="54" t="s">
        <v>90</v>
      </c>
      <c r="AB3" s="27"/>
      <c r="AC3" s="54" t="s">
        <v>97</v>
      </c>
      <c r="AD3" s="54" t="s">
        <v>93</v>
      </c>
      <c r="AE3" s="51" t="s">
        <v>94</v>
      </c>
      <c r="AF3" s="27"/>
      <c r="AG3" s="51" t="s">
        <v>95</v>
      </c>
    </row>
    <row r="4" spans="1:33">
      <c r="B4" t="s">
        <v>18</v>
      </c>
      <c r="C4">
        <v>451</v>
      </c>
      <c r="D4" s="15">
        <v>152.5</v>
      </c>
      <c r="E4" s="15">
        <v>130</v>
      </c>
      <c r="F4" s="63">
        <f t="shared" ref="F4:F12" si="0">D4*C4</f>
        <v>68777.5</v>
      </c>
      <c r="G4" s="63">
        <f>IF((E4&gt;D4), (E4-D4)*C4, 0)</f>
        <v>0</v>
      </c>
      <c r="H4" s="79">
        <f t="shared" ref="H4:H12" si="1">IF(E4&lt;D4, -(E4-D4)*C4, 0)</f>
        <v>10147.5</v>
      </c>
      <c r="L4" s="2"/>
      <c r="O4" s="36">
        <v>0</v>
      </c>
      <c r="P4" s="37">
        <v>49</v>
      </c>
      <c r="Q4" s="29" t="s">
        <v>49</v>
      </c>
      <c r="R4" s="30"/>
      <c r="Y4" s="52"/>
      <c r="Z4" s="55" t="s">
        <v>72</v>
      </c>
      <c r="AA4" s="55" t="s">
        <v>91</v>
      </c>
      <c r="AB4" s="29"/>
      <c r="AC4" s="55" t="s">
        <v>98</v>
      </c>
      <c r="AD4" s="55"/>
      <c r="AE4" s="52"/>
      <c r="AF4" s="29"/>
      <c r="AG4" s="52" t="s">
        <v>96</v>
      </c>
    </row>
    <row r="5" spans="1:33" ht="14.95" thickBot="1">
      <c r="B5" t="s">
        <v>19</v>
      </c>
      <c r="C5">
        <v>78495</v>
      </c>
      <c r="D5" s="15">
        <v>0.89</v>
      </c>
      <c r="E5" s="15">
        <v>0.92</v>
      </c>
      <c r="F5" s="63">
        <f t="shared" si="0"/>
        <v>69860.55</v>
      </c>
      <c r="G5" s="63">
        <f t="shared" ref="G5:G12" si="2">IF((E5&gt;D5), (E5-D5)*C5, 0)</f>
        <v>2354.8500000000022</v>
      </c>
      <c r="H5" s="79">
        <f t="shared" si="1"/>
        <v>0</v>
      </c>
      <c r="L5" s="2"/>
      <c r="O5" s="38">
        <v>50</v>
      </c>
      <c r="P5" s="39">
        <v>64</v>
      </c>
      <c r="Q5" s="29" t="s">
        <v>50</v>
      </c>
      <c r="R5" s="30"/>
      <c r="Y5" s="53"/>
      <c r="Z5" s="56"/>
      <c r="AA5" s="56" t="s">
        <v>92</v>
      </c>
      <c r="AB5" s="31"/>
      <c r="AC5" s="56"/>
      <c r="AD5" s="56"/>
      <c r="AE5" s="53"/>
      <c r="AF5" s="31"/>
      <c r="AG5" s="53"/>
    </row>
    <row r="6" spans="1:33">
      <c r="B6" t="s">
        <v>20</v>
      </c>
      <c r="C6">
        <v>2265</v>
      </c>
      <c r="D6" s="15">
        <v>1.45</v>
      </c>
      <c r="E6" s="15">
        <v>1.36</v>
      </c>
      <c r="F6" s="63">
        <f t="shared" si="0"/>
        <v>3284.25</v>
      </c>
      <c r="G6" s="63">
        <f t="shared" si="2"/>
        <v>0</v>
      </c>
      <c r="H6" s="79">
        <f t="shared" si="1"/>
        <v>203.84999999999968</v>
      </c>
      <c r="L6" s="2"/>
      <c r="O6" s="38">
        <v>65</v>
      </c>
      <c r="P6" s="39">
        <v>74</v>
      </c>
      <c r="Q6" s="29" t="s">
        <v>51</v>
      </c>
      <c r="R6" s="30"/>
      <c r="Y6" s="52" t="s">
        <v>73</v>
      </c>
      <c r="Z6" s="55">
        <v>25</v>
      </c>
      <c r="AA6" s="55">
        <v>5</v>
      </c>
      <c r="AC6" s="55">
        <v>6</v>
      </c>
      <c r="AD6" s="70">
        <f>IF(AC6&lt;=Z6, AC6, Z6)</f>
        <v>6</v>
      </c>
      <c r="AE6" s="71" t="str">
        <f>IF(AD6&lt;&gt;AC6, "Partial Fill: Stocks unavailable", "")</f>
        <v/>
      </c>
      <c r="AG6" s="71" t="str">
        <f>IF(AC6&lt;&gt;AD6,"Send orders immediately",IF((Z6-AD6)&lt;AA6,"consider reordering in the future", ""))</f>
        <v/>
      </c>
    </row>
    <row r="7" spans="1:33">
      <c r="B7" t="s">
        <v>21</v>
      </c>
      <c r="C7">
        <v>14775</v>
      </c>
      <c r="D7" s="15">
        <v>2.15</v>
      </c>
      <c r="E7" s="15">
        <v>2.27</v>
      </c>
      <c r="F7" s="63">
        <f t="shared" si="0"/>
        <v>31766.25</v>
      </c>
      <c r="G7" s="63">
        <f t="shared" si="2"/>
        <v>1773.0000000000016</v>
      </c>
      <c r="H7" s="79">
        <f t="shared" si="1"/>
        <v>0</v>
      </c>
      <c r="L7" s="2"/>
      <c r="O7" s="38">
        <v>75</v>
      </c>
      <c r="P7" s="39">
        <v>84</v>
      </c>
      <c r="Q7" s="29" t="s">
        <v>52</v>
      </c>
      <c r="R7" s="30"/>
      <c r="Y7" s="52" t="s">
        <v>74</v>
      </c>
      <c r="Z7" s="55">
        <v>15</v>
      </c>
      <c r="AA7" s="55">
        <v>5</v>
      </c>
      <c r="AC7" s="55">
        <v>6</v>
      </c>
      <c r="AD7" s="70">
        <f>IF(AC7&lt;=Z7, AC7, Z7)</f>
        <v>6</v>
      </c>
      <c r="AE7" s="71" t="str">
        <f t="shared" ref="AE7:AE21" si="3">IF(AD7&lt;&gt;AC7, "Partial Fill: Stocks unavailable", "")</f>
        <v/>
      </c>
      <c r="AG7" s="71" t="str">
        <f t="shared" ref="AG7:AG21" si="4">IF(AC7&lt;&gt;AD7,"Send orders immediately",IF((Z7-AD7)&lt;AA7,"consider reordering in the future", ""))</f>
        <v/>
      </c>
    </row>
    <row r="8" spans="1:33" ht="14.95" thickBot="1">
      <c r="B8" t="s">
        <v>22</v>
      </c>
      <c r="C8">
        <v>35356</v>
      </c>
      <c r="D8" s="15">
        <v>3.6</v>
      </c>
      <c r="E8" s="15">
        <v>3.52</v>
      </c>
      <c r="F8" s="63">
        <f t="shared" si="0"/>
        <v>127281.60000000001</v>
      </c>
      <c r="G8" s="63">
        <f t="shared" si="2"/>
        <v>0</v>
      </c>
      <c r="H8" s="79">
        <f t="shared" si="1"/>
        <v>2828.4800000000023</v>
      </c>
      <c r="O8" s="40">
        <v>85</v>
      </c>
      <c r="P8" s="41">
        <v>100</v>
      </c>
      <c r="Q8" s="31" t="s">
        <v>53</v>
      </c>
      <c r="R8" s="32"/>
      <c r="Y8" s="52" t="s">
        <v>75</v>
      </c>
      <c r="Z8" s="55">
        <v>16</v>
      </c>
      <c r="AA8" s="55">
        <v>5</v>
      </c>
      <c r="AC8" s="55">
        <v>6</v>
      </c>
      <c r="AD8" s="70">
        <f t="shared" ref="AD8:AD21" si="5">IF(AC8&lt;=Z8, AC8, Z8)</f>
        <v>6</v>
      </c>
      <c r="AE8" s="71" t="str">
        <f t="shared" si="3"/>
        <v/>
      </c>
      <c r="AG8" s="71" t="str">
        <f t="shared" si="4"/>
        <v/>
      </c>
    </row>
    <row r="9" spans="1:33">
      <c r="B9" t="s">
        <v>23</v>
      </c>
      <c r="C9">
        <v>9977</v>
      </c>
      <c r="D9" s="15">
        <v>8.15</v>
      </c>
      <c r="E9" s="15">
        <v>9.26</v>
      </c>
      <c r="F9" s="63">
        <f t="shared" si="0"/>
        <v>81312.55</v>
      </c>
      <c r="G9" s="63">
        <f t="shared" si="2"/>
        <v>11074.469999999994</v>
      </c>
      <c r="H9" s="79">
        <f t="shared" si="1"/>
        <v>0</v>
      </c>
      <c r="Y9" s="52" t="s">
        <v>76</v>
      </c>
      <c r="Z9" s="55">
        <v>4</v>
      </c>
      <c r="AA9" s="55">
        <v>2</v>
      </c>
      <c r="AC9" s="55">
        <v>6</v>
      </c>
      <c r="AD9" s="70">
        <f t="shared" si="5"/>
        <v>4</v>
      </c>
      <c r="AE9" s="71" t="str">
        <f t="shared" si="3"/>
        <v>Partial Fill: Stocks unavailable</v>
      </c>
      <c r="AG9" s="71" t="str">
        <f t="shared" si="4"/>
        <v>Send orders immediately</v>
      </c>
    </row>
    <row r="10" spans="1:33">
      <c r="B10" t="s">
        <v>24</v>
      </c>
      <c r="C10">
        <v>1000</v>
      </c>
      <c r="D10" s="15">
        <v>30.05</v>
      </c>
      <c r="E10" s="15">
        <v>29.8</v>
      </c>
      <c r="F10" s="63">
        <f t="shared" si="0"/>
        <v>30050</v>
      </c>
      <c r="G10" s="63">
        <f t="shared" si="2"/>
        <v>0</v>
      </c>
      <c r="H10" s="79">
        <f t="shared" si="1"/>
        <v>250</v>
      </c>
      <c r="K10" s="43" t="s">
        <v>34</v>
      </c>
      <c r="L10" s="25" t="s">
        <v>35</v>
      </c>
      <c r="M10" s="25" t="s">
        <v>36</v>
      </c>
      <c r="N10" s="25" t="s">
        <v>37</v>
      </c>
      <c r="O10" s="25" t="s">
        <v>39</v>
      </c>
      <c r="P10" s="25" t="s">
        <v>40</v>
      </c>
      <c r="Q10" s="25" t="s">
        <v>42</v>
      </c>
      <c r="R10" s="25" t="s">
        <v>43</v>
      </c>
      <c r="S10" s="29"/>
      <c r="T10" s="47" t="s">
        <v>28</v>
      </c>
      <c r="U10" s="48" t="s">
        <v>45</v>
      </c>
      <c r="Y10" s="52" t="s">
        <v>77</v>
      </c>
      <c r="Z10" s="55">
        <v>9</v>
      </c>
      <c r="AA10" s="55">
        <v>5</v>
      </c>
      <c r="AC10" s="55">
        <v>6</v>
      </c>
      <c r="AD10" s="70">
        <f t="shared" si="5"/>
        <v>6</v>
      </c>
      <c r="AE10" s="71" t="str">
        <f t="shared" si="3"/>
        <v/>
      </c>
      <c r="AG10" s="71" t="str">
        <f t="shared" si="4"/>
        <v>consider reordering in the future</v>
      </c>
    </row>
    <row r="11" spans="1:33" ht="14.95" thickBot="1">
      <c r="B11" t="s">
        <v>25</v>
      </c>
      <c r="C11">
        <v>589</v>
      </c>
      <c r="D11" s="15">
        <v>58.9</v>
      </c>
      <c r="E11" s="15">
        <v>15</v>
      </c>
      <c r="F11" s="63">
        <f t="shared" si="0"/>
        <v>34692.1</v>
      </c>
      <c r="G11" s="63">
        <f t="shared" si="2"/>
        <v>0</v>
      </c>
      <c r="H11" s="79">
        <f t="shared" si="1"/>
        <v>25857.1</v>
      </c>
      <c r="K11" s="44"/>
      <c r="L11" s="42" t="s">
        <v>38</v>
      </c>
      <c r="M11" s="42" t="s">
        <v>38</v>
      </c>
      <c r="N11" s="42" t="s">
        <v>38</v>
      </c>
      <c r="O11" s="42" t="s">
        <v>38</v>
      </c>
      <c r="P11" s="42" t="s">
        <v>41</v>
      </c>
      <c r="Q11" s="42" t="s">
        <v>41</v>
      </c>
      <c r="R11" s="42" t="s">
        <v>41</v>
      </c>
      <c r="S11" s="17"/>
      <c r="T11" s="49" t="s">
        <v>44</v>
      </c>
      <c r="U11" s="50"/>
      <c r="Y11" s="52" t="s">
        <v>78</v>
      </c>
      <c r="Z11" s="55">
        <v>3</v>
      </c>
      <c r="AA11" s="55">
        <v>2</v>
      </c>
      <c r="AC11" s="55">
        <v>6</v>
      </c>
      <c r="AD11" s="70">
        <f t="shared" si="5"/>
        <v>3</v>
      </c>
      <c r="AE11" s="71" t="str">
        <f t="shared" si="3"/>
        <v>Partial Fill: Stocks unavailable</v>
      </c>
      <c r="AG11" s="71" t="str">
        <f t="shared" si="4"/>
        <v>Send orders immediately</v>
      </c>
    </row>
    <row r="12" spans="1:33" ht="15.55" thickTop="1" thickBot="1">
      <c r="B12" s="17" t="s">
        <v>26</v>
      </c>
      <c r="C12" s="17">
        <v>222</v>
      </c>
      <c r="D12" s="18">
        <v>111</v>
      </c>
      <c r="E12" s="18">
        <v>100</v>
      </c>
      <c r="F12" s="63">
        <f t="shared" si="0"/>
        <v>24642</v>
      </c>
      <c r="G12" s="63">
        <f t="shared" si="2"/>
        <v>0</v>
      </c>
      <c r="H12" s="79">
        <f t="shared" si="1"/>
        <v>2442</v>
      </c>
      <c r="K12" s="45" t="s">
        <v>54</v>
      </c>
      <c r="L12">
        <v>8</v>
      </c>
      <c r="M12">
        <v>7</v>
      </c>
      <c r="N12">
        <v>8</v>
      </c>
      <c r="O12">
        <v>9</v>
      </c>
      <c r="P12">
        <v>11</v>
      </c>
      <c r="Q12">
        <v>12</v>
      </c>
      <c r="R12">
        <v>20</v>
      </c>
      <c r="T12" s="68">
        <f>SUM(L12:R12)</f>
        <v>75</v>
      </c>
      <c r="U12" s="69" t="str">
        <f>IF(T12&lt;$O$5, $Q$4, IF(T12&lt;$O$6, $Q$5, IF(T12&lt;$O$7, $Q$6, IF(T12&lt;$O$8, $Q$7, $Q$8))))</f>
        <v>Distinction</v>
      </c>
      <c r="Y12" s="52" t="s">
        <v>79</v>
      </c>
      <c r="Z12" s="55">
        <v>14</v>
      </c>
      <c r="AA12" s="55">
        <v>5</v>
      </c>
      <c r="AC12" s="55">
        <v>6</v>
      </c>
      <c r="AD12" s="70">
        <f t="shared" si="5"/>
        <v>6</v>
      </c>
      <c r="AE12" s="71" t="str">
        <f t="shared" si="3"/>
        <v/>
      </c>
      <c r="AG12" s="71" t="str">
        <f t="shared" si="4"/>
        <v/>
      </c>
    </row>
    <row r="13" spans="1:33" ht="15.55" thickTop="1" thickBot="1">
      <c r="D13" s="15"/>
      <c r="E13" s="16"/>
      <c r="F13" s="64">
        <f>SUM(F3:F12)</f>
        <v>490013.64999999997</v>
      </c>
      <c r="G13" s="65">
        <f>SUM(G3:G12)</f>
        <v>16088.029999999999</v>
      </c>
      <c r="H13" s="65">
        <f>SUM(H3:H12)</f>
        <v>41728.93</v>
      </c>
      <c r="K13" s="45" t="s">
        <v>55</v>
      </c>
      <c r="L13">
        <v>6</v>
      </c>
      <c r="M13">
        <v>10</v>
      </c>
      <c r="N13">
        <v>7</v>
      </c>
      <c r="O13">
        <v>3</v>
      </c>
      <c r="P13">
        <v>18</v>
      </c>
      <c r="Q13">
        <v>13</v>
      </c>
      <c r="R13">
        <v>13</v>
      </c>
      <c r="T13" s="68">
        <f t="shared" ref="T13:T22" si="6">SUM(L13:R13)</f>
        <v>70</v>
      </c>
      <c r="U13" s="69" t="str">
        <f t="shared" ref="U13:U22" si="7">IF(T13&lt;$O$5, $Q$4, IF(T13&lt;$O$6, $Q$5, IF(T13&lt;$O$7, $Q$6, IF(T13&lt;$O$8, $Q$7, $Q$8))))</f>
        <v>Credit</v>
      </c>
      <c r="Y13" s="52" t="s">
        <v>80</v>
      </c>
      <c r="Z13" s="55">
        <v>5</v>
      </c>
      <c r="AA13" s="55">
        <v>2</v>
      </c>
      <c r="AC13" s="55">
        <v>6</v>
      </c>
      <c r="AD13" s="70">
        <f>IF(AC13&lt;=Z13, AC13, Z13)</f>
        <v>5</v>
      </c>
      <c r="AE13" s="71" t="str">
        <f t="shared" si="3"/>
        <v>Partial Fill: Stocks unavailable</v>
      </c>
      <c r="AG13" s="71" t="str">
        <f t="shared" si="4"/>
        <v>Send orders immediately</v>
      </c>
    </row>
    <row r="14" spans="1:33" ht="15.55" thickTop="1" thickBot="1">
      <c r="F14" s="23" t="s">
        <v>30</v>
      </c>
      <c r="G14" s="66">
        <f>G13-H13</f>
        <v>-25640.9</v>
      </c>
      <c r="H14" s="67"/>
      <c r="K14" s="45" t="s">
        <v>56</v>
      </c>
      <c r="L14">
        <v>9</v>
      </c>
      <c r="M14">
        <v>5</v>
      </c>
      <c r="N14">
        <v>10</v>
      </c>
      <c r="O14">
        <v>3</v>
      </c>
      <c r="P14">
        <v>12</v>
      </c>
      <c r="Q14">
        <v>15</v>
      </c>
      <c r="R14">
        <v>18</v>
      </c>
      <c r="T14" s="68">
        <f t="shared" si="6"/>
        <v>72</v>
      </c>
      <c r="U14" s="69" t="str">
        <f t="shared" si="7"/>
        <v>Credit</v>
      </c>
      <c r="Y14" s="52" t="s">
        <v>81</v>
      </c>
      <c r="Z14" s="55">
        <v>7</v>
      </c>
      <c r="AA14" s="55">
        <v>5</v>
      </c>
      <c r="AC14" s="55">
        <v>1</v>
      </c>
      <c r="AD14" s="70">
        <f t="shared" si="5"/>
        <v>1</v>
      </c>
      <c r="AE14" s="71" t="str">
        <f t="shared" si="3"/>
        <v/>
      </c>
      <c r="AG14" s="71" t="str">
        <f t="shared" si="4"/>
        <v/>
      </c>
    </row>
    <row r="15" spans="1:33">
      <c r="K15" s="45" t="s">
        <v>57</v>
      </c>
      <c r="L15">
        <v>9</v>
      </c>
      <c r="M15">
        <v>3</v>
      </c>
      <c r="N15">
        <v>10</v>
      </c>
      <c r="O15">
        <v>3</v>
      </c>
      <c r="P15">
        <v>20</v>
      </c>
      <c r="Q15">
        <v>17</v>
      </c>
      <c r="R15">
        <v>17</v>
      </c>
      <c r="T15" s="68">
        <f t="shared" si="6"/>
        <v>79</v>
      </c>
      <c r="U15" s="69" t="str">
        <f t="shared" si="7"/>
        <v>Distinction</v>
      </c>
      <c r="Y15" s="52" t="s">
        <v>82</v>
      </c>
      <c r="Z15" s="55">
        <v>3</v>
      </c>
      <c r="AA15" s="55">
        <v>2</v>
      </c>
      <c r="AC15" s="55">
        <v>0</v>
      </c>
      <c r="AD15" s="70">
        <f t="shared" si="5"/>
        <v>0</v>
      </c>
      <c r="AE15" s="71" t="str">
        <f t="shared" si="3"/>
        <v/>
      </c>
      <c r="AG15" s="71" t="str">
        <f t="shared" si="4"/>
        <v/>
      </c>
    </row>
    <row r="16" spans="1:33">
      <c r="K16" s="45" t="s">
        <v>58</v>
      </c>
      <c r="L16">
        <v>4</v>
      </c>
      <c r="M16">
        <v>4</v>
      </c>
      <c r="N16">
        <v>6</v>
      </c>
      <c r="O16">
        <v>8</v>
      </c>
      <c r="P16">
        <v>11</v>
      </c>
      <c r="Q16">
        <v>20</v>
      </c>
      <c r="R16">
        <v>19</v>
      </c>
      <c r="T16" s="68">
        <f t="shared" si="6"/>
        <v>72</v>
      </c>
      <c r="U16" s="69" t="str">
        <f t="shared" si="7"/>
        <v>Credit</v>
      </c>
      <c r="Y16" s="52" t="s">
        <v>83</v>
      </c>
      <c r="Z16" s="55">
        <v>7</v>
      </c>
      <c r="AA16" s="55">
        <v>2</v>
      </c>
      <c r="AC16" s="55">
        <v>0</v>
      </c>
      <c r="AD16" s="70">
        <f t="shared" si="5"/>
        <v>0</v>
      </c>
      <c r="AE16" s="71" t="str">
        <f t="shared" si="3"/>
        <v/>
      </c>
      <c r="AG16" s="71" t="str">
        <f t="shared" si="4"/>
        <v/>
      </c>
    </row>
    <row r="17" spans="11:33">
      <c r="K17" s="45" t="s">
        <v>59</v>
      </c>
      <c r="L17">
        <v>5</v>
      </c>
      <c r="M17">
        <v>10</v>
      </c>
      <c r="N17">
        <v>4</v>
      </c>
      <c r="O17">
        <v>3</v>
      </c>
      <c r="P17">
        <v>20</v>
      </c>
      <c r="Q17">
        <v>18</v>
      </c>
      <c r="R17">
        <v>15</v>
      </c>
      <c r="T17" s="68">
        <f t="shared" si="6"/>
        <v>75</v>
      </c>
      <c r="U17" s="69" t="str">
        <f t="shared" si="7"/>
        <v>Distinction</v>
      </c>
      <c r="Y17" s="52" t="s">
        <v>84</v>
      </c>
      <c r="Z17" s="55">
        <v>14</v>
      </c>
      <c r="AA17" s="55">
        <v>5</v>
      </c>
      <c r="AC17" s="55">
        <v>6</v>
      </c>
      <c r="AD17" s="70">
        <f t="shared" si="5"/>
        <v>6</v>
      </c>
      <c r="AE17" s="71" t="str">
        <f t="shared" si="3"/>
        <v/>
      </c>
      <c r="AG17" s="71" t="str">
        <f t="shared" si="4"/>
        <v/>
      </c>
    </row>
    <row r="18" spans="11:33">
      <c r="K18" s="45" t="s">
        <v>60</v>
      </c>
      <c r="L18">
        <v>8</v>
      </c>
      <c r="M18">
        <v>3</v>
      </c>
      <c r="N18">
        <v>5</v>
      </c>
      <c r="O18">
        <v>3</v>
      </c>
      <c r="P18">
        <v>20</v>
      </c>
      <c r="Q18">
        <v>17</v>
      </c>
      <c r="R18">
        <v>13</v>
      </c>
      <c r="T18" s="68">
        <f t="shared" si="6"/>
        <v>69</v>
      </c>
      <c r="U18" s="69" t="str">
        <f t="shared" si="7"/>
        <v>Credit</v>
      </c>
      <c r="Y18" s="52" t="s">
        <v>85</v>
      </c>
      <c r="Z18" s="55">
        <v>16</v>
      </c>
      <c r="AA18" s="55">
        <v>5</v>
      </c>
      <c r="AC18" s="55">
        <v>3</v>
      </c>
      <c r="AD18" s="70">
        <f t="shared" si="5"/>
        <v>3</v>
      </c>
      <c r="AE18" s="71" t="str">
        <f t="shared" si="3"/>
        <v/>
      </c>
      <c r="AG18" s="71" t="str">
        <f t="shared" si="4"/>
        <v/>
      </c>
    </row>
    <row r="19" spans="11:33">
      <c r="K19" s="45" t="s">
        <v>61</v>
      </c>
      <c r="L19">
        <v>9</v>
      </c>
      <c r="M19">
        <v>8</v>
      </c>
      <c r="N19">
        <v>9</v>
      </c>
      <c r="O19">
        <v>10</v>
      </c>
      <c r="P19">
        <v>19</v>
      </c>
      <c r="Q19">
        <v>20</v>
      </c>
      <c r="R19">
        <v>20</v>
      </c>
      <c r="T19" s="68">
        <f t="shared" si="6"/>
        <v>95</v>
      </c>
      <c r="U19" s="69" t="str">
        <f t="shared" si="7"/>
        <v>High Distinction</v>
      </c>
      <c r="Y19" s="52" t="s">
        <v>86</v>
      </c>
      <c r="Z19" s="55">
        <v>18</v>
      </c>
      <c r="AA19" s="55">
        <v>5</v>
      </c>
      <c r="AC19" s="55">
        <v>3</v>
      </c>
      <c r="AD19" s="70">
        <f t="shared" si="5"/>
        <v>3</v>
      </c>
      <c r="AE19" s="71" t="str">
        <f t="shared" si="3"/>
        <v/>
      </c>
      <c r="AG19" s="71" t="str">
        <f t="shared" si="4"/>
        <v/>
      </c>
    </row>
    <row r="20" spans="11:33">
      <c r="K20" s="45" t="s">
        <v>62</v>
      </c>
      <c r="L20">
        <v>5</v>
      </c>
      <c r="M20">
        <v>7</v>
      </c>
      <c r="N20">
        <v>6</v>
      </c>
      <c r="O20">
        <v>8</v>
      </c>
      <c r="P20">
        <v>11</v>
      </c>
      <c r="Q20">
        <v>6</v>
      </c>
      <c r="R20">
        <v>2</v>
      </c>
      <c r="T20" s="68">
        <f t="shared" si="6"/>
        <v>45</v>
      </c>
      <c r="U20" s="69" t="str">
        <f t="shared" si="7"/>
        <v>Fail</v>
      </c>
      <c r="Y20" s="52" t="s">
        <v>88</v>
      </c>
      <c r="Z20" s="55">
        <v>5</v>
      </c>
      <c r="AA20" s="55">
        <v>2</v>
      </c>
      <c r="AC20" s="55">
        <v>1</v>
      </c>
      <c r="AD20" s="70">
        <f t="shared" si="5"/>
        <v>1</v>
      </c>
      <c r="AE20" s="71" t="str">
        <f t="shared" si="3"/>
        <v/>
      </c>
      <c r="AG20" s="71" t="str">
        <f t="shared" si="4"/>
        <v/>
      </c>
    </row>
    <row r="21" spans="11:33" ht="14.95" thickBot="1">
      <c r="K21" s="45" t="s">
        <v>63</v>
      </c>
      <c r="L21">
        <v>7</v>
      </c>
      <c r="M21">
        <v>6</v>
      </c>
      <c r="N21">
        <v>5</v>
      </c>
      <c r="O21">
        <v>7</v>
      </c>
      <c r="P21">
        <v>3</v>
      </c>
      <c r="Q21">
        <v>10</v>
      </c>
      <c r="R21">
        <v>10</v>
      </c>
      <c r="T21" s="68">
        <f t="shared" si="6"/>
        <v>48</v>
      </c>
      <c r="U21" s="69" t="str">
        <f t="shared" si="7"/>
        <v>Fail</v>
      </c>
      <c r="Y21" s="53" t="s">
        <v>89</v>
      </c>
      <c r="Z21" s="56">
        <v>14</v>
      </c>
      <c r="AA21" s="56">
        <v>5</v>
      </c>
      <c r="AC21" s="56">
        <v>2</v>
      </c>
      <c r="AD21" s="70">
        <f t="shared" si="5"/>
        <v>2</v>
      </c>
      <c r="AE21" s="71" t="str">
        <f t="shared" si="3"/>
        <v/>
      </c>
      <c r="AG21" s="71" t="str">
        <f t="shared" si="4"/>
        <v/>
      </c>
    </row>
    <row r="22" spans="11:33">
      <c r="K22" s="46" t="s">
        <v>64</v>
      </c>
      <c r="L22">
        <v>10</v>
      </c>
      <c r="M22">
        <v>6</v>
      </c>
      <c r="N22">
        <v>5</v>
      </c>
      <c r="O22">
        <v>7</v>
      </c>
      <c r="P22">
        <v>13</v>
      </c>
      <c r="Q22">
        <v>5</v>
      </c>
      <c r="R22">
        <v>3</v>
      </c>
      <c r="T22" s="68">
        <f t="shared" si="6"/>
        <v>49</v>
      </c>
      <c r="U22" s="69" t="str">
        <f t="shared" si="7"/>
        <v>Fail</v>
      </c>
    </row>
  </sheetData>
  <sortState ref="A2:I201">
    <sortCondition ref="A1"/>
  </sortState>
  <mergeCells count="1"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Kate</cp:lastModifiedBy>
  <dcterms:created xsi:type="dcterms:W3CDTF">2017-08-19T09:21:06Z</dcterms:created>
  <dcterms:modified xsi:type="dcterms:W3CDTF">2022-07-16T03:30:54Z</dcterms:modified>
</cp:coreProperties>
</file>