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EAF33242-D6FE-1248-8F89-19C21F522D36}" xr6:coauthVersionLast="47" xr6:coauthVersionMax="47" xr10:uidLastSave="{00000000-0000-0000-0000-000000000000}"/>
  <bookViews>
    <workbookView xWindow="0" yWindow="500" windowWidth="14400" windowHeight="1580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2" l="1"/>
  <c r="S59" i="2"/>
  <c r="S60" i="2"/>
  <c r="S65" i="2"/>
  <c r="S66" i="2"/>
  <c r="W53" i="2"/>
  <c r="V53" i="2"/>
  <c r="S53" i="2"/>
  <c r="Q53" i="2"/>
  <c r="N53" i="2"/>
  <c r="M53" i="2"/>
  <c r="V36" i="2"/>
  <c r="W36" i="2"/>
  <c r="S36" i="2"/>
  <c r="Q36" i="2"/>
  <c r="M36" i="2"/>
  <c r="X52" i="2"/>
  <c r="W52" i="2"/>
  <c r="V52" i="2"/>
  <c r="S52" i="2"/>
  <c r="R52" i="2"/>
  <c r="Q52" i="2"/>
  <c r="N52" i="2"/>
  <c r="M52" i="2"/>
  <c r="L52" i="2"/>
  <c r="N35" i="2"/>
  <c r="M35" i="2"/>
  <c r="L35" i="2"/>
  <c r="S35" i="2"/>
  <c r="R35" i="2"/>
  <c r="Q35" i="2"/>
  <c r="W35" i="2"/>
  <c r="X35" i="2"/>
  <c r="V35" i="2"/>
  <c r="G44" i="2"/>
  <c r="G45" i="2"/>
  <c r="G46" i="2"/>
  <c r="G47" i="2"/>
  <c r="G48" i="2"/>
  <c r="G49" i="2"/>
  <c r="G50" i="2"/>
  <c r="G51" i="2"/>
  <c r="G52" i="2"/>
  <c r="G53" i="2"/>
  <c r="G54" i="2"/>
  <c r="G43" i="2"/>
  <c r="G27" i="2"/>
  <c r="G28" i="2"/>
  <c r="G29" i="2"/>
  <c r="G30" i="2"/>
  <c r="G31" i="2"/>
  <c r="G32" i="2"/>
  <c r="G33" i="2"/>
  <c r="G34" i="2"/>
  <c r="G35" i="2"/>
  <c r="G26" i="2"/>
  <c r="J46" i="2"/>
  <c r="E54" i="2"/>
  <c r="H52" i="2"/>
  <c r="H51" i="2"/>
  <c r="H50" i="2"/>
  <c r="H49" i="2"/>
  <c r="H48" i="2"/>
  <c r="H47" i="2"/>
  <c r="H46" i="2"/>
  <c r="H45" i="2"/>
  <c r="H44" i="2"/>
  <c r="H43" i="2"/>
  <c r="E37" i="2"/>
  <c r="H35" i="2"/>
  <c r="H34" i="2"/>
  <c r="H33" i="2"/>
  <c r="H32" i="2"/>
  <c r="H31" i="2"/>
  <c r="H30" i="2"/>
  <c r="H29" i="2"/>
  <c r="H28" i="2"/>
  <c r="H27" i="2"/>
  <c r="H26" i="2"/>
  <c r="G6" i="2"/>
  <c r="H6" i="2"/>
  <c r="H17" i="2" s="1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H54" i="2" l="1"/>
  <c r="E55" i="2" s="1"/>
  <c r="G16" i="2"/>
  <c r="G17" i="2" s="1"/>
  <c r="G36" i="2"/>
  <c r="G37" i="2" s="1"/>
  <c r="H37" i="2"/>
  <c r="E38" i="2" s="1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<sst xmlns="http://schemas.openxmlformats.org/spreadsheetml/2006/main" count="70" uniqueCount="29">
  <si>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</si>
  <si>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</si>
  <si>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</si>
  <si>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</si>
  <si>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</si>
  <si>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</si>
  <si>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</si>
  <si>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</si>
  <si>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</si>
  <si>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</si>
  <si>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</si>
  <si>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</si>
  <si>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</si>
  <si>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</si>
  <si>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</si>
  <si>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</si>
  <si>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</si>
  <si>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</si>
  <si>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</si>
  <si>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</si>
  <si>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</si>
  <si>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</si>
  <si>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</si>
  <si>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</si>
  <si>
    <t>1rc</t>
  </si>
  <si>
    <t>2rc</t>
  </si>
  <si>
    <t>bad pressure fitting</t>
  </si>
  <si>
    <t>Mem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</si>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</sst>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0" xfId="0" applyFont="1" applyFill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X74"/>
  <sheetViews>
    <sheetView tabSelected="1" topLeftCell="Q17" zoomScale="110" zoomScaleNormal="110" workbookViewId="0">
      <selection activeCell="N33" sqref="N33"/>
    </sheetView>
  </sheetViews>
  <sheetFormatPr baseColWidth="10" defaultRowHeight="16" x14ac:dyDescent="0.2"/>
  <cols>
    <col min="3" max="3" width="12.1640625" bestFit="1" customWidth="1"/>
    <col min="7" max="7" width="12.1640625" bestFit="1" customWidth="1"/>
  </cols>
  <sheetData>
    <row r="3" spans="2:16" x14ac:dyDescent="0.2">
      <c r="K3" s="11" t="s">
        <v>20</v>
      </c>
      <c r="L3" s="11"/>
      <c r="M3" s="11"/>
      <c r="N3" s="11"/>
      <c r="O3" s="11"/>
      <c r="P3" s="11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7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24" x14ac:dyDescent="0.2">
      <c r="G17">
        <f>100-ABS(G16)</f>
        <v>0.6072179227300154</v>
      </c>
      <c r="H17">
        <f>AVERAGE(H6:H15)</f>
        <v>0.13509999999999994</v>
      </c>
    </row>
    <row r="22" spans="2:24" x14ac:dyDescent="0.2">
      <c r="K22" t="s">
        <v>26</v>
      </c>
    </row>
    <row r="23" spans="2:24" x14ac:dyDescent="0.2">
      <c r="K23" s="5">
        <v>40</v>
      </c>
      <c r="P23" s="5">
        <v>25</v>
      </c>
      <c r="U23" s="5">
        <v>130</v>
      </c>
    </row>
    <row r="24" spans="2:24" x14ac:dyDescent="0.2">
      <c r="C24">
        <v>50</v>
      </c>
      <c r="K24" s="6"/>
      <c r="L24" s="7">
        <v>40</v>
      </c>
      <c r="M24" s="6">
        <v>25</v>
      </c>
      <c r="N24" s="6">
        <v>130</v>
      </c>
      <c r="Q24" s="6">
        <v>40</v>
      </c>
      <c r="R24" s="7">
        <v>25</v>
      </c>
      <c r="S24" s="6">
        <v>130</v>
      </c>
      <c r="V24" s="6">
        <v>40</v>
      </c>
      <c r="W24" s="6">
        <v>25</v>
      </c>
      <c r="X24" s="7">
        <v>130</v>
      </c>
    </row>
    <row r="25" spans="2:24" x14ac:dyDescent="0.2">
      <c r="C25" t="s">
        <v>18</v>
      </c>
      <c r="D25" t="s">
        <v>21</v>
      </c>
      <c r="E25" s="2" t="s">
        <v>18</v>
      </c>
      <c r="F25" s="2" t="s">
        <v>19</v>
      </c>
      <c r="G25" t="s">
        <v>23</v>
      </c>
      <c r="H25" t="s">
        <v>22</v>
      </c>
      <c r="K25" s="6">
        <v>100</v>
      </c>
      <c r="L25" s="7">
        <v>1.20514085797111E-2</v>
      </c>
      <c r="M25" s="6">
        <v>1.9713030785961299E-2</v>
      </c>
      <c r="N25" s="6">
        <v>2.1029734328836699E-2</v>
      </c>
      <c r="P25">
        <v>100</v>
      </c>
      <c r="Q25" s="6">
        <v>1.59337906151986E-2</v>
      </c>
      <c r="R25" s="7">
        <v>1.0553681203737101E-2</v>
      </c>
      <c r="S25" s="6">
        <v>1.01890979711316E-2</v>
      </c>
      <c r="U25">
        <v>100</v>
      </c>
      <c r="V25" s="6">
        <v>1.8633937966488899E-2</v>
      </c>
      <c r="W25" s="6">
        <v>1.1671043011221301E-2</v>
      </c>
      <c r="X25" s="7">
        <v>8.4746770776052693E-3</v>
      </c>
    </row>
    <row r="26" spans="2:24" x14ac:dyDescent="0.2">
      <c r="B26">
        <v>100</v>
      </c>
      <c r="C26" s="3">
        <v>123.36499999999999</v>
      </c>
      <c r="D26" s="4">
        <v>1.8482066102096901E-3</v>
      </c>
      <c r="E26" s="3">
        <v>106.42700000000001</v>
      </c>
      <c r="F26" s="4">
        <v>1.8482099486615501E-3</v>
      </c>
      <c r="G26">
        <f>(((F26-D26)/F26))*100</f>
        <v>1.8063163562275172E-4</v>
      </c>
      <c r="H26">
        <f t="shared" ref="H26:H35" si="2">C26-E26</f>
        <v>16.937999999999988</v>
      </c>
      <c r="K26" s="6">
        <v>90</v>
      </c>
      <c r="L26" s="7">
        <v>1.38047882636651E-2</v>
      </c>
      <c r="M26" s="6">
        <v>2.18504498144521E-2</v>
      </c>
      <c r="N26" s="6">
        <v>2.5072392735572401E-2</v>
      </c>
      <c r="P26">
        <v>90</v>
      </c>
      <c r="Q26" s="6">
        <v>2.2670969303926699E-2</v>
      </c>
      <c r="R26" s="7">
        <v>1.27019995049117E-2</v>
      </c>
      <c r="S26" s="6">
        <v>1.3624210229426699E-2</v>
      </c>
      <c r="U26">
        <v>90</v>
      </c>
      <c r="V26" s="6">
        <v>2.58659124799E-2</v>
      </c>
      <c r="W26" s="6">
        <v>1.37625873167617E-2</v>
      </c>
      <c r="X26" s="7">
        <v>1.2634663932254301E-2</v>
      </c>
    </row>
    <row r="27" spans="2:24" x14ac:dyDescent="0.2">
      <c r="B27">
        <v>90</v>
      </c>
      <c r="C27" s="3">
        <v>108.143</v>
      </c>
      <c r="D27" s="4">
        <v>4.8734322265080697E-3</v>
      </c>
      <c r="E27" s="3">
        <v>91.256</v>
      </c>
      <c r="F27" s="4">
        <v>4.8734342518153197E-3</v>
      </c>
      <c r="G27">
        <f t="shared" ref="G27:G35" si="3">(((F27-D27)/F27))*100</f>
        <v>4.1558111700784301E-5</v>
      </c>
      <c r="H27">
        <f t="shared" si="2"/>
        <v>16.887</v>
      </c>
      <c r="K27" s="6">
        <v>80</v>
      </c>
      <c r="L27" s="7">
        <v>1.41096701366989E-2</v>
      </c>
      <c r="M27" s="6">
        <v>2.2288955715876801E-2</v>
      </c>
      <c r="N27" s="6">
        <v>2.47730237027417E-2</v>
      </c>
      <c r="P27">
        <v>80</v>
      </c>
      <c r="Q27" s="6">
        <v>2.31406506107983E-2</v>
      </c>
      <c r="R27" s="7">
        <v>1.2723955854867E-2</v>
      </c>
      <c r="S27" s="6">
        <v>1.2884792524791199E-2</v>
      </c>
      <c r="U27">
        <v>80</v>
      </c>
      <c r="V27" s="6">
        <v>2.5644508925281102E-2</v>
      </c>
      <c r="W27" s="6">
        <v>1.3097780203017099E-2</v>
      </c>
      <c r="X27" s="7">
        <v>1.25030175442527E-2</v>
      </c>
    </row>
    <row r="28" spans="2:24" x14ac:dyDescent="0.2">
      <c r="B28">
        <v>80</v>
      </c>
      <c r="C28" s="3">
        <v>109.63</v>
      </c>
      <c r="D28" s="4">
        <v>6.74321854155402E-3</v>
      </c>
      <c r="E28" s="3">
        <v>93.792000000000002</v>
      </c>
      <c r="F28" s="4">
        <v>6.7432238681517697E-3</v>
      </c>
      <c r="G28">
        <f t="shared" si="3"/>
        <v>7.8991856919366645E-5</v>
      </c>
      <c r="H28">
        <f t="shared" si="2"/>
        <v>15.837999999999994</v>
      </c>
      <c r="K28" s="6">
        <v>70</v>
      </c>
      <c r="L28" s="7">
        <v>1.32266543475794E-2</v>
      </c>
      <c r="M28" s="6">
        <v>2.2670899157301E-2</v>
      </c>
      <c r="N28" s="6">
        <v>2.5615629651356601E-2</v>
      </c>
      <c r="P28">
        <v>70</v>
      </c>
      <c r="Q28" s="6">
        <v>2.3583449079185199E-2</v>
      </c>
      <c r="R28" s="7">
        <v>1.1491399824413899E-2</v>
      </c>
      <c r="S28" s="6">
        <v>1.2099811767114501E-2</v>
      </c>
      <c r="U28">
        <v>70</v>
      </c>
      <c r="V28" s="6">
        <v>2.6560441229832199E-2</v>
      </c>
      <c r="W28" s="6">
        <v>1.2345561977964501E-2</v>
      </c>
      <c r="X28" s="7">
        <v>1.12878727291667E-2</v>
      </c>
    </row>
    <row r="29" spans="2:24" x14ac:dyDescent="0.2">
      <c r="B29">
        <v>70</v>
      </c>
      <c r="C29" s="3">
        <v>107.524</v>
      </c>
      <c r="D29" s="4">
        <v>8.2324176714451101E-3</v>
      </c>
      <c r="E29" s="3">
        <v>91.650999999999996</v>
      </c>
      <c r="F29" s="4">
        <v>8.2324211937105998E-3</v>
      </c>
      <c r="G29">
        <f t="shared" si="3"/>
        <v>4.2785292525879602E-5</v>
      </c>
      <c r="H29">
        <f t="shared" si="2"/>
        <v>15.873000000000005</v>
      </c>
      <c r="K29" s="6">
        <v>60</v>
      </c>
      <c r="L29" s="7">
        <v>1.21836701340103E-2</v>
      </c>
      <c r="M29" s="6">
        <v>2.81357804840691E-2</v>
      </c>
      <c r="N29" s="6">
        <v>3.06671418001358E-2</v>
      </c>
      <c r="P29">
        <v>60</v>
      </c>
      <c r="Q29" s="6">
        <v>2.7159823411525501E-2</v>
      </c>
      <c r="R29" s="7">
        <v>1.08553110727237E-2</v>
      </c>
      <c r="S29" s="6">
        <v>1.12826347218051E-2</v>
      </c>
      <c r="U29">
        <v>60</v>
      </c>
      <c r="V29" s="6">
        <v>2.9995952555619199E-2</v>
      </c>
      <c r="W29" s="6">
        <v>1.16594659287716E-2</v>
      </c>
      <c r="X29" s="7">
        <v>1.0454981990813499E-2</v>
      </c>
    </row>
    <row r="30" spans="2:24" x14ac:dyDescent="0.2">
      <c r="B30">
        <v>60</v>
      </c>
      <c r="C30" s="3">
        <v>115.658</v>
      </c>
      <c r="D30" s="4">
        <v>6.12830880190934E-3</v>
      </c>
      <c r="E30" s="3">
        <v>97.551000000000002</v>
      </c>
      <c r="F30" s="4">
        <v>6.1283105814866198E-3</v>
      </c>
      <c r="G30">
        <f t="shared" si="3"/>
        <v>2.9038627467473418E-5</v>
      </c>
      <c r="H30">
        <f t="shared" si="2"/>
        <v>18.106999999999999</v>
      </c>
      <c r="K30" s="6">
        <v>50</v>
      </c>
      <c r="L30" s="7">
        <v>1.2659332468500199E-2</v>
      </c>
      <c r="M30" s="6">
        <v>2.43902848924837E-2</v>
      </c>
      <c r="N30" s="6">
        <v>2.8697577737195799E-2</v>
      </c>
      <c r="P30">
        <v>50</v>
      </c>
      <c r="Q30" s="6">
        <v>2.4963191054986698E-2</v>
      </c>
      <c r="R30" s="7">
        <v>1.14578105002599E-2</v>
      </c>
      <c r="S30" s="6">
        <v>1.24232275944178E-2</v>
      </c>
      <c r="U30">
        <v>50</v>
      </c>
      <c r="V30" s="6">
        <v>2.9406206765896E-2</v>
      </c>
      <c r="W30" s="6">
        <v>1.2896854003193301E-2</v>
      </c>
      <c r="X30" s="7">
        <v>1.09311099701503E-2</v>
      </c>
    </row>
    <row r="31" spans="2:24" x14ac:dyDescent="0.2">
      <c r="B31">
        <v>50</v>
      </c>
      <c r="C31" s="3">
        <v>122.533</v>
      </c>
      <c r="D31" s="4">
        <v>5.6433811165398102E-3</v>
      </c>
      <c r="E31" s="3">
        <v>104.126</v>
      </c>
      <c r="F31" s="4">
        <v>5.6433841006573301E-3</v>
      </c>
      <c r="G31">
        <f t="shared" si="3"/>
        <v>5.2878157267042065E-5</v>
      </c>
      <c r="H31">
        <f t="shared" si="2"/>
        <v>18.406999999999996</v>
      </c>
      <c r="K31" s="6">
        <v>40</v>
      </c>
      <c r="L31" s="7">
        <v>1.2669031947247E-2</v>
      </c>
      <c r="M31" s="6">
        <v>2.7015616999305998E-2</v>
      </c>
      <c r="N31" s="6">
        <v>3.1912495734792698E-2</v>
      </c>
      <c r="P31">
        <v>40</v>
      </c>
      <c r="Q31" s="6">
        <v>2.78957473928436E-2</v>
      </c>
      <c r="R31" s="7">
        <v>1.05665027969922E-2</v>
      </c>
      <c r="S31" s="6">
        <v>1.1651708213939699E-2</v>
      </c>
      <c r="U31">
        <v>40</v>
      </c>
      <c r="V31" s="6">
        <v>3.2836644913086098E-2</v>
      </c>
      <c r="W31" s="6">
        <v>1.2134285220434299E-2</v>
      </c>
      <c r="X31" s="7">
        <v>9.9995181911557707E-3</v>
      </c>
    </row>
    <row r="32" spans="2:24" x14ac:dyDescent="0.2">
      <c r="B32">
        <v>40</v>
      </c>
      <c r="C32" s="3">
        <v>115.13</v>
      </c>
      <c r="D32" s="4">
        <v>7.3817190784420403E-3</v>
      </c>
      <c r="E32" s="3">
        <v>98.171000000000006</v>
      </c>
      <c r="F32" s="4">
        <v>7.3817209430624897E-3</v>
      </c>
      <c r="G32">
        <f t="shared" si="3"/>
        <v>2.5259969372252766E-5</v>
      </c>
      <c r="H32">
        <f t="shared" si="2"/>
        <v>16.958999999999989</v>
      </c>
      <c r="K32" s="6">
        <v>30</v>
      </c>
      <c r="L32" s="7">
        <v>1.2322098552017401E-2</v>
      </c>
      <c r="M32" s="6">
        <v>3.2331230151346597E-2</v>
      </c>
      <c r="N32" s="6">
        <v>3.76096003823033E-2</v>
      </c>
      <c r="P32">
        <v>30</v>
      </c>
      <c r="Q32" s="6">
        <v>3.3268453395697603E-2</v>
      </c>
      <c r="R32" s="7">
        <v>9.5058096120956594E-3</v>
      </c>
      <c r="S32" s="6">
        <v>1.0637769853062799E-2</v>
      </c>
      <c r="U32">
        <v>30</v>
      </c>
      <c r="V32" s="6">
        <v>3.86100939532808E-2</v>
      </c>
      <c r="W32" s="6">
        <v>1.13545033801898E-2</v>
      </c>
      <c r="X32" s="7">
        <v>8.6455719579430195E-3</v>
      </c>
    </row>
    <row r="33" spans="2:24" x14ac:dyDescent="0.2">
      <c r="B33">
        <v>30</v>
      </c>
      <c r="C33" s="3">
        <v>107.619</v>
      </c>
      <c r="D33" s="4">
        <v>8.20006331598944E-3</v>
      </c>
      <c r="E33" s="3">
        <v>94.647999999999996</v>
      </c>
      <c r="F33" s="4">
        <v>8.2000667283049604E-3</v>
      </c>
      <c r="G33">
        <f t="shared" si="3"/>
        <v>4.1613265275572928E-5</v>
      </c>
      <c r="H33">
        <f t="shared" si="2"/>
        <v>12.971000000000004</v>
      </c>
      <c r="K33" s="6">
        <v>20</v>
      </c>
      <c r="L33" s="7">
        <v>1.21388050928897E-2</v>
      </c>
      <c r="M33" s="6">
        <v>3.8881886196302902E-2</v>
      </c>
      <c r="N33" s="6">
        <v>4.3895324928647297E-2</v>
      </c>
      <c r="P33">
        <v>20</v>
      </c>
      <c r="Q33" s="6">
        <v>3.9535037684098197E-2</v>
      </c>
      <c r="R33" s="7">
        <v>9.8111812025060904E-3</v>
      </c>
      <c r="S33" s="6">
        <v>1.0399570112649701E-2</v>
      </c>
      <c r="U33">
        <v>20</v>
      </c>
      <c r="V33" s="6">
        <v>4.47882721157234E-2</v>
      </c>
      <c r="W33" s="6">
        <v>1.1687134651321599E-2</v>
      </c>
      <c r="X33" s="7">
        <v>8.2208183093990302E-3</v>
      </c>
    </row>
    <row r="34" spans="2:24" x14ac:dyDescent="0.2">
      <c r="B34">
        <v>20</v>
      </c>
      <c r="C34" s="3">
        <v>120.7</v>
      </c>
      <c r="D34" s="4">
        <v>7.08656620464314E-3</v>
      </c>
      <c r="E34" s="3">
        <v>104.788</v>
      </c>
      <c r="F34" s="4">
        <v>7.08657574276725E-3</v>
      </c>
      <c r="G34">
        <f t="shared" si="3"/>
        <v>1.3459425900739919E-4</v>
      </c>
      <c r="H34">
        <f t="shared" si="2"/>
        <v>15.912000000000006</v>
      </c>
      <c r="K34" s="6">
        <v>10</v>
      </c>
      <c r="L34" s="7">
        <v>1.34770395067458E-2</v>
      </c>
      <c r="M34" s="6">
        <v>4.3988460679129898E-2</v>
      </c>
      <c r="N34" s="6">
        <v>4.93164375612654E-2</v>
      </c>
      <c r="P34">
        <v>10</v>
      </c>
      <c r="Q34" s="6">
        <v>4.5197875733679199E-2</v>
      </c>
      <c r="R34" s="7">
        <v>1.2071505455972799E-2</v>
      </c>
      <c r="S34" s="6">
        <v>1.30987175647654E-2</v>
      </c>
      <c r="U34">
        <v>10</v>
      </c>
      <c r="V34" s="6">
        <v>5.0598526281017998E-2</v>
      </c>
      <c r="W34" s="6">
        <v>1.3763290368036E-2</v>
      </c>
      <c r="X34" s="7">
        <v>1.0485294217328901E-2</v>
      </c>
    </row>
    <row r="35" spans="2:24" x14ac:dyDescent="0.2">
      <c r="B35">
        <v>10</v>
      </c>
      <c r="C35" s="3">
        <v>85.790999999999997</v>
      </c>
      <c r="D35" s="4">
        <v>4.5773208474859601E-3</v>
      </c>
      <c r="E35" s="3">
        <v>74.596999999999994</v>
      </c>
      <c r="F35" s="4">
        <v>4.57732472301351E-3</v>
      </c>
      <c r="G35">
        <f t="shared" si="3"/>
        <v>8.4667961843208346E-5</v>
      </c>
      <c r="H35">
        <f t="shared" si="2"/>
        <v>11.194000000000003</v>
      </c>
      <c r="L35">
        <f>AVERAGE(L25:L34)</f>
        <v>1.286424990290649E-2</v>
      </c>
      <c r="M35">
        <f t="shared" ref="M35" si="4">AVERAGE(M25:M34)</f>
        <v>2.812665948762294E-2</v>
      </c>
      <c r="N35">
        <f t="shared" ref="N35" si="5">AVERAGE(N25:N34)</f>
        <v>3.185893585628477E-2</v>
      </c>
      <c r="Q35">
        <f>AVERAGE(Q25:Q34)</f>
        <v>2.8334898828193962E-2</v>
      </c>
      <c r="R35">
        <f t="shared" ref="R35" si="6">AVERAGE(R25:R34)</f>
        <v>1.1173915702848003E-2</v>
      </c>
      <c r="S35">
        <f t="shared" ref="S35" si="7">AVERAGE(S25:S34)</f>
        <v>1.182915405531045E-2</v>
      </c>
      <c r="V35">
        <f>AVERAGE(V25:V34)</f>
        <v>3.2294049718612571E-2</v>
      </c>
      <c r="W35">
        <f t="shared" ref="W35:X35" si="8">AVERAGE(W25:W34)</f>
        <v>1.243725060609112E-2</v>
      </c>
      <c r="X35">
        <f t="shared" si="8"/>
        <v>1.0363752592006949E-2</v>
      </c>
    </row>
    <row r="36" spans="2:24" x14ac:dyDescent="0.2">
      <c r="G36">
        <f>AVERAGE(G26:G35)</f>
        <v>7.1201913700173097E-5</v>
      </c>
      <c r="M36" s="8">
        <f>(M35-L35)/M35</f>
        <v>0.54263143447349771</v>
      </c>
      <c r="N36" s="8">
        <f>(N35-L35)/N35</f>
        <v>0.5962121911121907</v>
      </c>
      <c r="O36" s="8"/>
      <c r="P36" s="8"/>
      <c r="Q36" s="8">
        <f>(Q35-R35)/Q35</f>
        <v>0.60564829362546857</v>
      </c>
      <c r="R36" s="8"/>
      <c r="S36" s="8">
        <f>(S35-R35)/S35</f>
        <v>5.5391818332798833E-2</v>
      </c>
      <c r="T36" s="8"/>
      <c r="U36" s="8"/>
      <c r="V36" s="8">
        <f>(V35-X35)/V35</f>
        <v>0.6790816672944604</v>
      </c>
      <c r="W36" s="8">
        <f>(W35-X35)/W35</f>
        <v>0.1667167511337819</v>
      </c>
    </row>
    <row r="37" spans="2:24" x14ac:dyDescent="0.2">
      <c r="E37">
        <f>AVERAGE(E26:E35)</f>
        <v>95.700700000000012</v>
      </c>
      <c r="G37">
        <f>100-ABS(G36)</f>
        <v>99.999928798086302</v>
      </c>
      <c r="H37">
        <f>AVERAGE(H26:H35)</f>
        <v>15.908599999999996</v>
      </c>
    </row>
    <row r="38" spans="2:24" x14ac:dyDescent="0.2">
      <c r="E38">
        <f>H37/E37</f>
        <v>0.16623284887153381</v>
      </c>
    </row>
    <row r="40" spans="2:24" x14ac:dyDescent="0.2">
      <c r="K40" s="5">
        <v>0</v>
      </c>
      <c r="P40" s="5">
        <v>50</v>
      </c>
      <c r="U40" s="5">
        <v>100</v>
      </c>
    </row>
    <row r="41" spans="2:24" x14ac:dyDescent="0.2">
      <c r="C41">
        <v>50</v>
      </c>
      <c r="L41" s="7">
        <v>0</v>
      </c>
      <c r="M41" s="6">
        <v>50</v>
      </c>
      <c r="N41" s="6">
        <v>100</v>
      </c>
      <c r="Q41" s="6">
        <v>0</v>
      </c>
      <c r="R41" s="7">
        <v>50</v>
      </c>
      <c r="S41" s="6">
        <v>100</v>
      </c>
      <c r="V41" s="6">
        <v>0</v>
      </c>
      <c r="W41" s="6">
        <v>50</v>
      </c>
      <c r="X41" s="7">
        <v>100</v>
      </c>
    </row>
    <row r="42" spans="2:24" x14ac:dyDescent="0.2">
      <c r="C42" t="s">
        <v>18</v>
      </c>
      <c r="D42" t="s">
        <v>24</v>
      </c>
      <c r="E42" s="2" t="s">
        <v>18</v>
      </c>
      <c r="F42" s="2" t="s">
        <v>25</v>
      </c>
      <c r="G42" t="s">
        <v>23</v>
      </c>
      <c r="H42" t="s">
        <v>22</v>
      </c>
      <c r="K42">
        <v>100</v>
      </c>
      <c r="L42" s="7">
        <v>3.6042557358412302E-3</v>
      </c>
      <c r="M42" s="6">
        <v>6.0168176869929597E-3</v>
      </c>
      <c r="N42" s="6">
        <v>8.7981339510285004E-3</v>
      </c>
      <c r="P42">
        <v>100</v>
      </c>
      <c r="Q42" s="6">
        <v>5.33802945454103E-3</v>
      </c>
      <c r="R42" s="7">
        <v>4.57732472301351E-3</v>
      </c>
      <c r="S42" s="6">
        <v>6.6928662190404902E-3</v>
      </c>
      <c r="U42">
        <v>100</v>
      </c>
      <c r="V42" s="6">
        <v>8.1327277709610808E-3</v>
      </c>
      <c r="W42" s="6">
        <v>6.3655580984447102E-3</v>
      </c>
      <c r="X42" s="7">
        <v>5.0175673205011496E-3</v>
      </c>
    </row>
    <row r="43" spans="2:24" x14ac:dyDescent="0.2">
      <c r="B43">
        <v>100</v>
      </c>
      <c r="C43" s="3">
        <v>109.746</v>
      </c>
      <c r="D43" s="4">
        <v>1.8482120769911399E-3</v>
      </c>
      <c r="E43" s="3">
        <v>227.09399999999999</v>
      </c>
      <c r="F43" s="4">
        <v>3.6092468767544698E-3</v>
      </c>
      <c r="G43">
        <f>((((F43-D43)/F43)))*100</f>
        <v>48.792306536451143</v>
      </c>
      <c r="H43">
        <f t="shared" ref="H43:H52" si="9">C43-E43</f>
        <v>-117.348</v>
      </c>
      <c r="K43">
        <v>90</v>
      </c>
      <c r="L43" s="7">
        <v>6.1310102754400702E-3</v>
      </c>
      <c r="M43" s="6">
        <v>7.9869551352521294E-3</v>
      </c>
      <c r="N43" s="6">
        <v>9.4230423392597795E-3</v>
      </c>
      <c r="P43">
        <v>90</v>
      </c>
      <c r="Q43" s="6">
        <v>7.1242398539241502E-3</v>
      </c>
      <c r="R43" s="7">
        <v>7.0865702113395703E-3</v>
      </c>
      <c r="S43" s="6">
        <v>8.4561259597547098E-3</v>
      </c>
      <c r="U43">
        <v>90</v>
      </c>
      <c r="V43" s="6">
        <v>8.5517869904965897E-3</v>
      </c>
      <c r="W43" s="6">
        <v>8.3111890308680495E-3</v>
      </c>
      <c r="X43" s="7">
        <v>7.3007551798421402E-3</v>
      </c>
    </row>
    <row r="44" spans="2:24" x14ac:dyDescent="0.2">
      <c r="B44">
        <v>90</v>
      </c>
      <c r="C44" s="3">
        <v>98.156000000000006</v>
      </c>
      <c r="D44" s="4">
        <v>4.8734342518153197E-3</v>
      </c>
      <c r="E44" s="3">
        <v>188.709</v>
      </c>
      <c r="F44" s="4">
        <v>6.3996866180350796E-3</v>
      </c>
      <c r="G44">
        <f t="shared" ref="G44:G54" si="10">((((F44-D44)/F44)))*100</f>
        <v>23.848861003890391</v>
      </c>
      <c r="H44">
        <f t="shared" si="9"/>
        <v>-90.552999999999997</v>
      </c>
      <c r="K44">
        <v>80</v>
      </c>
      <c r="L44" s="7">
        <v>8.0483296607342207E-3</v>
      </c>
      <c r="M44" s="6">
        <v>8.4036024040301995E-3</v>
      </c>
      <c r="N44" s="6">
        <v>9.5322741770186604E-3</v>
      </c>
      <c r="P44">
        <v>80</v>
      </c>
      <c r="Q44" s="6">
        <v>8.2427533543529899E-3</v>
      </c>
      <c r="R44" s="7">
        <v>8.2000667283049604E-3</v>
      </c>
      <c r="S44" s="6">
        <v>9.3308233454571701E-3</v>
      </c>
      <c r="U44">
        <v>80</v>
      </c>
      <c r="V44" s="6">
        <v>9.2305382292011493E-3</v>
      </c>
      <c r="W44" s="6">
        <v>9.1653850851593499E-3</v>
      </c>
      <c r="X44" s="7">
        <v>8.3881670010002296E-3</v>
      </c>
    </row>
    <row r="45" spans="2:24" x14ac:dyDescent="0.2">
      <c r="B45">
        <v>80</v>
      </c>
      <c r="C45" s="3">
        <v>96.052000000000007</v>
      </c>
      <c r="D45" s="4">
        <v>6.7432186711176602E-3</v>
      </c>
      <c r="E45" s="3">
        <v>186.25</v>
      </c>
      <c r="F45" s="4">
        <v>8.7308604768602197E-3</v>
      </c>
      <c r="G45">
        <f t="shared" si="10"/>
        <v>22.765703460850087</v>
      </c>
      <c r="H45">
        <f t="shared" si="9"/>
        <v>-90.197999999999993</v>
      </c>
      <c r="K45">
        <v>70</v>
      </c>
      <c r="L45" s="7">
        <v>7.2324080785703803E-3</v>
      </c>
      <c r="M45" s="6">
        <v>7.4681367064375103E-3</v>
      </c>
      <c r="N45" s="6">
        <v>8.7860224731295695E-3</v>
      </c>
      <c r="P45">
        <v>70</v>
      </c>
      <c r="Q45" s="6">
        <v>7.3139733543262E-3</v>
      </c>
      <c r="R45" s="7">
        <v>7.3817209430624897E-3</v>
      </c>
      <c r="S45" s="6">
        <v>8.7796313240783904E-3</v>
      </c>
      <c r="U45">
        <v>70</v>
      </c>
      <c r="V45" s="6">
        <v>8.4060017337264405E-3</v>
      </c>
      <c r="W45" s="6">
        <v>8.5307761418924408E-3</v>
      </c>
      <c r="X45" s="7">
        <v>7.6651452086227596E-3</v>
      </c>
    </row>
    <row r="46" spans="2:24" x14ac:dyDescent="0.2">
      <c r="B46">
        <v>70</v>
      </c>
      <c r="C46" s="3">
        <v>96.04</v>
      </c>
      <c r="D46" s="4">
        <v>8.2324211937105998E-3</v>
      </c>
      <c r="E46" s="3">
        <v>193.006</v>
      </c>
      <c r="F46" s="4">
        <v>1.12317956992713E-2</v>
      </c>
      <c r="G46">
        <f t="shared" si="10"/>
        <v>26.704318577974977</v>
      </c>
      <c r="H46">
        <f t="shared" si="9"/>
        <v>-96.965999999999994</v>
      </c>
      <c r="J46">
        <f>F46-D46</f>
        <v>2.9993745055607E-3</v>
      </c>
      <c r="K46">
        <v>60</v>
      </c>
      <c r="L46" s="7">
        <v>5.2886081405464696E-3</v>
      </c>
      <c r="M46" s="6">
        <v>5.6904363009969098E-3</v>
      </c>
      <c r="N46" s="6">
        <v>7.6975679522066597E-3</v>
      </c>
      <c r="P46">
        <v>60</v>
      </c>
      <c r="Q46" s="6">
        <v>5.3378813137547098E-3</v>
      </c>
      <c r="R46" s="7">
        <v>5.6433841006573301E-3</v>
      </c>
      <c r="S46" s="6">
        <v>7.67367061912708E-3</v>
      </c>
      <c r="U46">
        <v>60</v>
      </c>
      <c r="V46" s="6">
        <v>7.0280008174422298E-3</v>
      </c>
      <c r="W46" s="6">
        <v>7.2647518254569301E-3</v>
      </c>
      <c r="X46" s="7">
        <v>6.1072279224231203E-3</v>
      </c>
    </row>
    <row r="47" spans="2:24" x14ac:dyDescent="0.2">
      <c r="B47">
        <v>60</v>
      </c>
      <c r="C47" s="3">
        <v>101.922</v>
      </c>
      <c r="D47" s="4">
        <v>6.1283146844481199E-3</v>
      </c>
      <c r="E47" s="3">
        <v>204.54300000000001</v>
      </c>
      <c r="F47" s="4">
        <v>3.3389006283308098E-3</v>
      </c>
      <c r="G47">
        <f t="shared" si="10"/>
        <v>-83.542889310599207</v>
      </c>
      <c r="H47">
        <f t="shared" si="9"/>
        <v>-102.62100000000001</v>
      </c>
      <c r="K47">
        <v>50</v>
      </c>
      <c r="L47" s="7">
        <v>5.1827892207384398E-3</v>
      </c>
      <c r="M47" s="6">
        <v>6.2596898210953997E-3</v>
      </c>
      <c r="N47" s="6">
        <v>7.1060686608948398E-3</v>
      </c>
      <c r="P47">
        <v>50</v>
      </c>
      <c r="Q47" s="6">
        <v>5.3600217914321104E-3</v>
      </c>
      <c r="R47" s="7">
        <v>6.1283146844481199E-3</v>
      </c>
      <c r="S47" s="6">
        <v>6.81076165415138E-3</v>
      </c>
      <c r="U47">
        <v>50</v>
      </c>
      <c r="V47" s="6">
        <v>5.9860507614975696E-3</v>
      </c>
      <c r="W47" s="6">
        <v>6.4779605156337697E-3</v>
      </c>
      <c r="X47" s="7">
        <v>6.4907647953909497E-3</v>
      </c>
    </row>
    <row r="48" spans="2:24" x14ac:dyDescent="0.2">
      <c r="B48">
        <v>50</v>
      </c>
      <c r="C48" s="3">
        <v>103.253</v>
      </c>
      <c r="D48" s="4">
        <v>5.6433841006573301E-3</v>
      </c>
      <c r="E48" s="3">
        <v>175.67099999999999</v>
      </c>
      <c r="F48" s="4">
        <v>6.7769888148821698E-3</v>
      </c>
      <c r="G48">
        <f t="shared" si="10"/>
        <v>16.727262582099296</v>
      </c>
      <c r="H48">
        <f t="shared" si="9"/>
        <v>-72.417999999999992</v>
      </c>
      <c r="K48">
        <v>40</v>
      </c>
      <c r="L48" s="7">
        <v>8.2167305001251394E-3</v>
      </c>
      <c r="M48" s="6">
        <v>8.4436811660434201E-3</v>
      </c>
      <c r="N48" s="6">
        <v>8.8812895078046305E-3</v>
      </c>
      <c r="P48">
        <v>40</v>
      </c>
      <c r="Q48" s="6">
        <v>8.4963423314003902E-3</v>
      </c>
      <c r="R48" s="7">
        <v>8.2324211937105998E-3</v>
      </c>
      <c r="S48" s="6">
        <v>9.1506899125305304E-3</v>
      </c>
      <c r="U48">
        <v>40</v>
      </c>
      <c r="V48" s="6">
        <v>8.5459137248501803E-3</v>
      </c>
      <c r="W48" s="6">
        <v>8.7691243230960496E-3</v>
      </c>
      <c r="X48" s="7">
        <v>8.5714114187602098E-3</v>
      </c>
    </row>
    <row r="49" spans="2:24" x14ac:dyDescent="0.2">
      <c r="B49">
        <v>40</v>
      </c>
      <c r="C49" s="3">
        <v>97.442999999999998</v>
      </c>
      <c r="D49" s="4">
        <v>7.3817209430624897E-3</v>
      </c>
      <c r="E49" s="3">
        <v>162.339</v>
      </c>
      <c r="F49" s="4">
        <v>9.3784295212791004E-3</v>
      </c>
      <c r="G49">
        <f t="shared" si="10"/>
        <v>21.290436460456384</v>
      </c>
      <c r="H49">
        <f t="shared" si="9"/>
        <v>-64.896000000000001</v>
      </c>
      <c r="K49">
        <v>30</v>
      </c>
      <c r="L49" s="7">
        <v>6.6941576862060998E-3</v>
      </c>
      <c r="M49" s="6">
        <v>6.9116603769115003E-3</v>
      </c>
      <c r="N49" s="6">
        <v>9.7760400279071295E-3</v>
      </c>
      <c r="P49">
        <v>30</v>
      </c>
      <c r="Q49" s="6">
        <v>6.8556121357344303E-3</v>
      </c>
      <c r="R49" s="7">
        <v>6.7432186711176602E-3</v>
      </c>
      <c r="S49" s="6">
        <v>9.7113738124801098E-3</v>
      </c>
      <c r="U49">
        <v>30</v>
      </c>
      <c r="V49" s="6">
        <v>1.04523618121349E-2</v>
      </c>
      <c r="W49" s="6">
        <v>1.04354849570336E-2</v>
      </c>
      <c r="X49" s="7">
        <v>7.1158520942230102E-3</v>
      </c>
    </row>
    <row r="50" spans="2:24" x14ac:dyDescent="0.2">
      <c r="B50">
        <v>30</v>
      </c>
      <c r="C50" s="3">
        <v>91.028000000000006</v>
      </c>
      <c r="D50" s="4">
        <v>8.2000667283049604E-3</v>
      </c>
      <c r="E50" s="3">
        <v>165.98500000000001</v>
      </c>
      <c r="F50" s="4">
        <v>1.0887481363737199E-2</v>
      </c>
      <c r="G50">
        <f t="shared" si="10"/>
        <v>24.683529143693214</v>
      </c>
      <c r="H50">
        <f t="shared" si="9"/>
        <v>-74.957000000000008</v>
      </c>
      <c r="K50">
        <v>20</v>
      </c>
      <c r="L50" s="7">
        <v>5.0629683224929396E-3</v>
      </c>
      <c r="M50" s="6">
        <v>4.9311083028856202E-3</v>
      </c>
      <c r="N50" s="6">
        <v>5.7143648703596199E-3</v>
      </c>
      <c r="P50">
        <v>20</v>
      </c>
      <c r="Q50" s="6">
        <v>5.1186210590626101E-3</v>
      </c>
      <c r="R50" s="7">
        <v>4.8734342518153197E-3</v>
      </c>
      <c r="S50" s="6">
        <v>6.0394199434187102E-3</v>
      </c>
      <c r="U50">
        <v>20</v>
      </c>
      <c r="V50" s="6">
        <v>5.5664670533434601E-3</v>
      </c>
      <c r="W50" s="6">
        <v>5.73893272091224E-3</v>
      </c>
      <c r="X50" s="7">
        <v>5.2156767436932596E-3</v>
      </c>
    </row>
    <row r="51" spans="2:24" x14ac:dyDescent="0.2">
      <c r="B51">
        <v>20</v>
      </c>
      <c r="C51" s="3">
        <v>104.61</v>
      </c>
      <c r="D51" s="4">
        <v>7.0865690677605802E-3</v>
      </c>
      <c r="E51" s="3">
        <v>173.184</v>
      </c>
      <c r="F51" s="4">
        <v>8.4986582616171993E-3</v>
      </c>
      <c r="G51">
        <f t="shared" si="10"/>
        <v>16.615436818233874</v>
      </c>
      <c r="H51">
        <f t="shared" si="9"/>
        <v>-68.573999999999998</v>
      </c>
      <c r="K51">
        <v>10</v>
      </c>
      <c r="L51" s="7">
        <v>1.92906768533565E-3</v>
      </c>
      <c r="M51" s="6">
        <v>2.0817117098345002E-3</v>
      </c>
      <c r="N51" s="6">
        <v>3.38690638055506E-3</v>
      </c>
      <c r="P51">
        <v>10</v>
      </c>
      <c r="Q51" s="6">
        <v>1.9922064506152099E-3</v>
      </c>
      <c r="R51" s="7">
        <v>1.8482099486615501E-3</v>
      </c>
      <c r="S51" s="6">
        <v>3.7056282054836998E-3</v>
      </c>
      <c r="U51">
        <v>10</v>
      </c>
      <c r="V51" s="6">
        <v>3.1530034311221199E-3</v>
      </c>
      <c r="W51" s="6">
        <v>3.6413723005132999E-3</v>
      </c>
      <c r="X51" s="7">
        <v>1.69901107564066E-3</v>
      </c>
    </row>
    <row r="52" spans="2:24" x14ac:dyDescent="0.2">
      <c r="B52">
        <v>10</v>
      </c>
      <c r="C52" s="3">
        <v>73.117999999999995</v>
      </c>
      <c r="D52" s="4">
        <v>4.57732472301351E-3</v>
      </c>
      <c r="E52" s="3">
        <v>185.048</v>
      </c>
      <c r="F52" s="4">
        <v>7.2409690298524797E-3</v>
      </c>
      <c r="G52">
        <f t="shared" si="10"/>
        <v>36.785743674051261</v>
      </c>
      <c r="H52">
        <f t="shared" si="9"/>
        <v>-111.93</v>
      </c>
      <c r="L52">
        <f>AVERAGE(L42:L51)</f>
        <v>5.7390325306030648E-3</v>
      </c>
      <c r="M52">
        <f t="shared" ref="M52" si="11">AVERAGE(M42:M51)</f>
        <v>6.4193799610480148E-3</v>
      </c>
      <c r="N52">
        <f t="shared" ref="N52" si="12">AVERAGE(N42:N51)</f>
        <v>7.9101710340164447E-3</v>
      </c>
      <c r="Q52">
        <f>AVERAGE(Q42:Q51)</f>
        <v>6.1179681099143837E-3</v>
      </c>
      <c r="R52">
        <f t="shared" ref="R52" si="13">AVERAGE(R42:R51)</f>
        <v>6.0714665456131104E-3</v>
      </c>
      <c r="S52">
        <f t="shared" ref="S52" si="14">AVERAGE(S42:S51)</f>
        <v>7.6350990995522269E-3</v>
      </c>
      <c r="V52">
        <f>AVERAGE(V42:V51)</f>
        <v>7.5052852324775723E-3</v>
      </c>
      <c r="W52">
        <f t="shared" ref="W52" si="15">AVERAGE(W42:W51)</f>
        <v>7.4700534999010432E-3</v>
      </c>
      <c r="X52">
        <f t="shared" ref="X52" si="16">AVERAGE(X42:X51)</f>
        <v>6.3571578760097487E-3</v>
      </c>
    </row>
    <row r="53" spans="2:24" x14ac:dyDescent="0.2">
      <c r="G53" t="e">
        <f t="shared" si="10"/>
        <v>#DIV/0!</v>
      </c>
      <c r="L53" s="8"/>
      <c r="M53" s="8">
        <f>(M52-L52)/M52</f>
        <v>0.10598335580277413</v>
      </c>
      <c r="N53" s="8">
        <f>(N52-L52)/N52</f>
        <v>0.27447428052778389</v>
      </c>
      <c r="O53" s="8"/>
      <c r="P53" s="8"/>
      <c r="Q53" s="8">
        <f>(Q52-R52)/Q52</f>
        <v>7.6008183543676573E-3</v>
      </c>
      <c r="R53" s="8"/>
      <c r="S53" s="8">
        <f>(S52-R52)/S52</f>
        <v>0.2047953187707568</v>
      </c>
      <c r="T53" s="8"/>
      <c r="U53" s="8"/>
      <c r="V53" s="8">
        <f>(V52-X52)/V52</f>
        <v>0.15297584580790341</v>
      </c>
      <c r="W53" s="8">
        <f>(W52-X52)/W52</f>
        <v>0.14898094423367078</v>
      </c>
    </row>
    <row r="54" spans="2:24" x14ac:dyDescent="0.2">
      <c r="E54">
        <f>AVERAGE(E43:E52)</f>
        <v>186.18289999999996</v>
      </c>
      <c r="G54" t="e">
        <f t="shared" si="10"/>
        <v>#DIV/0!</v>
      </c>
      <c r="H54">
        <f>AVERAGE(H43:H52)</f>
        <v>-89.046099999999996</v>
      </c>
    </row>
    <row r="55" spans="2:24" x14ac:dyDescent="0.2">
      <c r="E55">
        <f>H54/E54</f>
        <v>-0.47827217214899981</v>
      </c>
    </row>
    <row r="57" spans="2:24" x14ac:dyDescent="0.2">
      <c r="T57" s="9">
        <v>0.18379999999999999</v>
      </c>
      <c r="U57" s="10">
        <v>0.14660000000000001</v>
      </c>
    </row>
    <row r="58" spans="2:24" x14ac:dyDescent="0.2">
      <c r="L58">
        <v>40</v>
      </c>
      <c r="M58">
        <v>25</v>
      </c>
      <c r="N58">
        <v>130</v>
      </c>
      <c r="P58">
        <v>0</v>
      </c>
      <c r="Q58">
        <v>50</v>
      </c>
      <c r="R58">
        <v>100</v>
      </c>
      <c r="T58" s="9">
        <v>7.4499999999999997E-2</v>
      </c>
      <c r="U58" s="10"/>
    </row>
    <row r="59" spans="2:24" x14ac:dyDescent="0.2">
      <c r="K59" t="s">
        <v>28</v>
      </c>
      <c r="L59">
        <v>3.585</v>
      </c>
      <c r="M59">
        <v>3.7229999999999999</v>
      </c>
      <c r="N59">
        <v>3.67</v>
      </c>
      <c r="P59">
        <v>4.4539999999999997</v>
      </c>
      <c r="Q59">
        <v>3.956</v>
      </c>
      <c r="R59">
        <v>3.8069999999999999</v>
      </c>
      <c r="S59">
        <f>AVERAGE(L59:R59)</f>
        <v>3.8658333333333328</v>
      </c>
      <c r="T59" s="9">
        <v>0.13200000000000001</v>
      </c>
      <c r="U59" s="10">
        <v>3.78E-2</v>
      </c>
    </row>
    <row r="60" spans="2:24" x14ac:dyDescent="0.2">
      <c r="K60" t="s">
        <v>27</v>
      </c>
      <c r="L60">
        <v>2.94</v>
      </c>
      <c r="M60">
        <v>3.08</v>
      </c>
      <c r="N60">
        <v>2.97</v>
      </c>
      <c r="P60">
        <v>3.4</v>
      </c>
      <c r="Q60">
        <v>2.83</v>
      </c>
      <c r="R60">
        <v>2.92</v>
      </c>
      <c r="S60">
        <f t="shared" ref="S60:S66" si="17">AVERAGE(L60:R60)</f>
        <v>3.0233333333333334</v>
      </c>
      <c r="T60" s="9">
        <v>0.1741</v>
      </c>
      <c r="U60" s="10"/>
    </row>
    <row r="61" spans="2:24" x14ac:dyDescent="0.2">
      <c r="T61" s="9">
        <v>0.1041</v>
      </c>
      <c r="U61" s="10">
        <v>7.6200000000000004E-2</v>
      </c>
    </row>
    <row r="62" spans="2:24" x14ac:dyDescent="0.2">
      <c r="T62" s="9">
        <v>5.11E-2</v>
      </c>
      <c r="U62" s="10"/>
    </row>
    <row r="63" spans="2:24" x14ac:dyDescent="0.2">
      <c r="T63" s="9">
        <v>0.108</v>
      </c>
      <c r="U63" s="10">
        <v>0.12709999999999999</v>
      </c>
    </row>
    <row r="64" spans="2:24" x14ac:dyDescent="0.2">
      <c r="L64">
        <v>40</v>
      </c>
      <c r="M64">
        <v>25</v>
      </c>
      <c r="N64">
        <v>130</v>
      </c>
      <c r="P64">
        <v>0</v>
      </c>
      <c r="Q64">
        <v>50</v>
      </c>
      <c r="R64">
        <v>100</v>
      </c>
      <c r="T64" s="9">
        <v>8.3500000000000005E-2</v>
      </c>
      <c r="U64" s="10"/>
    </row>
    <row r="65" spans="11:21" x14ac:dyDescent="0.2">
      <c r="K65" t="s">
        <v>28</v>
      </c>
      <c r="L65">
        <v>7.976</v>
      </c>
      <c r="M65">
        <v>9.16</v>
      </c>
      <c r="N65">
        <v>8.6110000000000007</v>
      </c>
      <c r="P65">
        <v>10.807</v>
      </c>
      <c r="Q65">
        <v>11.265000000000001</v>
      </c>
      <c r="R65">
        <v>7.5620000000000003</v>
      </c>
      <c r="S65">
        <f t="shared" si="17"/>
        <v>9.2301666666666673</v>
      </c>
      <c r="T65" s="9">
        <v>2.4199999999999999E-2</v>
      </c>
      <c r="U65" s="10">
        <v>9.11E-2</v>
      </c>
    </row>
    <row r="66" spans="11:21" x14ac:dyDescent="0.2">
      <c r="K66" t="s">
        <v>27</v>
      </c>
      <c r="L66">
        <v>5.97</v>
      </c>
      <c r="M66">
        <v>5.55</v>
      </c>
      <c r="N66">
        <v>5.42</v>
      </c>
      <c r="P66">
        <v>4.47</v>
      </c>
      <c r="Q66">
        <v>4.78</v>
      </c>
      <c r="R66">
        <v>3.88</v>
      </c>
      <c r="S66">
        <f t="shared" si="17"/>
        <v>5.0116666666666658</v>
      </c>
      <c r="T66" s="9"/>
      <c r="U66" s="10"/>
    </row>
    <row r="67" spans="11:21" x14ac:dyDescent="0.2">
      <c r="U67" s="10">
        <v>3.9E-2</v>
      </c>
    </row>
    <row r="68" spans="11:21" x14ac:dyDescent="0.2">
      <c r="T68" s="9"/>
      <c r="U68" s="10"/>
    </row>
    <row r="69" spans="11:21" x14ac:dyDescent="0.2">
      <c r="U69" s="10">
        <v>7.0800000000000002E-2</v>
      </c>
    </row>
    <row r="70" spans="11:21" x14ac:dyDescent="0.2">
      <c r="T70" s="9"/>
      <c r="U70" s="10"/>
    </row>
    <row r="71" spans="11:21" x14ac:dyDescent="0.2">
      <c r="U71" s="10">
        <v>6.59E-2</v>
      </c>
    </row>
    <row r="72" spans="11:21" x14ac:dyDescent="0.2">
      <c r="T72" s="9"/>
      <c r="U72" s="10"/>
    </row>
    <row r="73" spans="11:21" x14ac:dyDescent="0.2">
      <c r="U73" s="10">
        <v>2.2200000000000001E-2</v>
      </c>
    </row>
    <row r="74" spans="11:21" x14ac:dyDescent="0.2">
      <c r="T74" s="9"/>
      <c r="U74" s="10"/>
    </row>
  </sheetData>
  <mergeCells count="10">
    <mergeCell ref="K3:P3"/>
    <mergeCell ref="U67:U68"/>
    <mergeCell ref="U69:U70"/>
    <mergeCell ref="U71:U72"/>
    <mergeCell ref="U73:U74"/>
    <mergeCell ref="U57:U58"/>
    <mergeCell ref="U59:U60"/>
    <mergeCell ref="U61:U62"/>
    <mergeCell ref="U63:U64"/>
    <mergeCell ref="U65:U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Lukow, Katie</cp:lastModifiedBy>
  <dcterms:created xsi:type="dcterms:W3CDTF">2023-03-22T17:44:28Z</dcterms:created>
  <dcterms:modified xsi:type="dcterms:W3CDTF">2024-05-23T10:45:19Z</dcterms:modified>
</cp:coreProperties>
</file>