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tiesunsg/Desktop/"/>
    </mc:Choice>
  </mc:AlternateContent>
  <xr:revisionPtr revIDLastSave="0" documentId="13_ncr:1_{B8C554D4-8A20-1D40-8D34-936242E64974}" xr6:coauthVersionLast="45" xr6:coauthVersionMax="45" xr10:uidLastSave="{00000000-0000-0000-0000-000000000000}"/>
  <bookViews>
    <workbookView xWindow="0" yWindow="460" windowWidth="28800" windowHeight="16000" activeTab="2" xr2:uid="{1F48F297-917F-1641-813D-2A371366EB2F}"/>
  </bookViews>
  <sheets>
    <sheet name="Balti_Employees_Data" sheetId="1" r:id="rId1"/>
    <sheet name="Balti_Employees_Work" sheetId="2" r:id="rId2"/>
    <sheet name="Clustering_Table" sheetId="3" r:id="rId3"/>
  </sheets>
  <definedNames>
    <definedName name="_xlnm._FilterDatabase" localSheetId="1" hidden="1">Balti_Employees_Work!$A$10:$N$66</definedName>
    <definedName name="Cluster">Balti_Employees_Work!$A$10:$H$66</definedName>
    <definedName name="solver_adj" localSheetId="1" hidden="1">Balti_Employees_Work!$C$3:$C$6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Balti_Employees_Work!$C$3:$C$6</definedName>
    <definedName name="solver_lhs2" localSheetId="1" hidden="1">Balti_Employees_Work!$C$3:$C$6</definedName>
    <definedName name="solver_lhs3" localSheetId="1" hidden="1">Balti_Employees_Work!$C$3:$C$6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Balti_Employees_Work!$M$5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Balti_Employees_Work!$A$66</definedName>
    <definedName name="solver_rhs2" localSheetId="1" hidden="1">integer</definedName>
    <definedName name="solver_rhs3" localSheetId="1" hidden="1">Balti_Employees_Work!$A$11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3" i="2"/>
  <c r="E9" i="2"/>
  <c r="D9" i="2"/>
  <c r="C9" i="2"/>
  <c r="E8" i="2"/>
  <c r="D8" i="2"/>
  <c r="G63" i="2" s="1"/>
  <c r="C8" i="2"/>
  <c r="G35" i="2" l="1"/>
  <c r="F63" i="2"/>
  <c r="G59" i="2"/>
  <c r="G55" i="2"/>
  <c r="G47" i="2"/>
  <c r="G43" i="2"/>
  <c r="G39" i="2"/>
  <c r="G51" i="2"/>
  <c r="G31" i="2"/>
  <c r="G17" i="2"/>
  <c r="G23" i="2"/>
  <c r="G18" i="2"/>
  <c r="G27" i="2"/>
  <c r="G66" i="2"/>
  <c r="G62" i="2"/>
  <c r="G58" i="2"/>
  <c r="G54" i="2"/>
  <c r="G50" i="2"/>
  <c r="G46" i="2"/>
  <c r="G42" i="2"/>
  <c r="G38" i="2"/>
  <c r="G34" i="2"/>
  <c r="G30" i="2"/>
  <c r="G26" i="2"/>
  <c r="G22" i="2"/>
  <c r="G16" i="2"/>
  <c r="H19" i="2"/>
  <c r="G11" i="2"/>
  <c r="G65" i="2"/>
  <c r="G61" i="2"/>
  <c r="G57" i="2"/>
  <c r="G53" i="2"/>
  <c r="G49" i="2"/>
  <c r="G45" i="2"/>
  <c r="G41" i="2"/>
  <c r="G37" i="2"/>
  <c r="G33" i="2"/>
  <c r="G29" i="2"/>
  <c r="G25" i="2"/>
  <c r="G21" i="2"/>
  <c r="G15" i="2"/>
  <c r="G64" i="2"/>
  <c r="G60" i="2"/>
  <c r="G56" i="2"/>
  <c r="F6" i="2" s="1"/>
  <c r="G52" i="2"/>
  <c r="G48" i="2"/>
  <c r="G44" i="2"/>
  <c r="G40" i="2"/>
  <c r="G36" i="2"/>
  <c r="G32" i="2"/>
  <c r="G28" i="2"/>
  <c r="G24" i="2"/>
  <c r="G20" i="2"/>
  <c r="G13" i="2"/>
  <c r="H17" i="2"/>
  <c r="G19" i="2"/>
  <c r="G14" i="2"/>
  <c r="F16" i="2"/>
  <c r="F13" i="2"/>
  <c r="G12" i="2"/>
  <c r="F11" i="2"/>
  <c r="H48" i="2"/>
  <c r="H61" i="2"/>
  <c r="H53" i="2"/>
  <c r="H49" i="2"/>
  <c r="H45" i="2"/>
  <c r="H41" i="2"/>
  <c r="H33" i="2"/>
  <c r="H29" i="2"/>
  <c r="H25" i="2"/>
  <c r="H21" i="2"/>
  <c r="H16" i="2"/>
  <c r="H12" i="2"/>
  <c r="H64" i="2"/>
  <c r="H52" i="2"/>
  <c r="H65" i="2"/>
  <c r="H57" i="2"/>
  <c r="H37" i="2"/>
  <c r="H63" i="2"/>
  <c r="H11" i="2"/>
  <c r="H60" i="2"/>
  <c r="H56" i="2"/>
  <c r="H44" i="2"/>
  <c r="H40" i="2"/>
  <c r="H36" i="2"/>
  <c r="H32" i="2"/>
  <c r="H28" i="2"/>
  <c r="H24" i="2"/>
  <c r="H20" i="2"/>
  <c r="H15" i="2"/>
  <c r="H59" i="2"/>
  <c r="H55" i="2"/>
  <c r="H51" i="2"/>
  <c r="H47" i="2"/>
  <c r="H43" i="2"/>
  <c r="H39" i="2"/>
  <c r="H35" i="2"/>
  <c r="H31" i="2"/>
  <c r="H27" i="2"/>
  <c r="H23" i="2"/>
  <c r="H18" i="2"/>
  <c r="H14" i="2"/>
  <c r="H66" i="2"/>
  <c r="H62" i="2"/>
  <c r="H58" i="2"/>
  <c r="H54" i="2"/>
  <c r="H50" i="2"/>
  <c r="H46" i="2"/>
  <c r="H42" i="2"/>
  <c r="H38" i="2"/>
  <c r="G5" i="2" s="1"/>
  <c r="H34" i="2"/>
  <c r="H30" i="2"/>
  <c r="H26" i="2"/>
  <c r="H22" i="2"/>
  <c r="H13" i="2"/>
  <c r="F65" i="2"/>
  <c r="F57" i="2"/>
  <c r="F49" i="2"/>
  <c r="F41" i="2"/>
  <c r="F33" i="2"/>
  <c r="F25" i="2"/>
  <c r="F12" i="2"/>
  <c r="F66" i="2"/>
  <c r="F62" i="2"/>
  <c r="F58" i="2"/>
  <c r="F54" i="2"/>
  <c r="F50" i="2"/>
  <c r="F46" i="2"/>
  <c r="F42" i="2"/>
  <c r="F38" i="2"/>
  <c r="F34" i="2"/>
  <c r="F30" i="2"/>
  <c r="F26" i="2"/>
  <c r="F22" i="2"/>
  <c r="F17" i="2"/>
  <c r="F61" i="2"/>
  <c r="F53" i="2"/>
  <c r="F45" i="2"/>
  <c r="F37" i="2"/>
  <c r="F29" i="2"/>
  <c r="F20" i="2"/>
  <c r="F64" i="2"/>
  <c r="F60" i="2"/>
  <c r="F56" i="2"/>
  <c r="F52" i="2"/>
  <c r="F48" i="2"/>
  <c r="F44" i="2"/>
  <c r="F40" i="2"/>
  <c r="F36" i="2"/>
  <c r="F32" i="2"/>
  <c r="F28" i="2"/>
  <c r="F24" i="2"/>
  <c r="F19" i="2"/>
  <c r="F15" i="2"/>
  <c r="F21" i="2"/>
  <c r="F59" i="2"/>
  <c r="F55" i="2"/>
  <c r="F51" i="2"/>
  <c r="F47" i="2"/>
  <c r="F43" i="2"/>
  <c r="F39" i="2"/>
  <c r="F35" i="2"/>
  <c r="F31" i="2"/>
  <c r="F27" i="2"/>
  <c r="F23" i="2"/>
  <c r="F18" i="2"/>
  <c r="F14" i="2"/>
  <c r="F3" i="2" l="1"/>
  <c r="E4" i="2"/>
  <c r="E6" i="2"/>
  <c r="F5" i="2"/>
  <c r="G3" i="2"/>
  <c r="I15" i="2" s="1"/>
  <c r="G6" i="2"/>
  <c r="L21" i="2" s="1"/>
  <c r="G4" i="2"/>
  <c r="E3" i="2"/>
  <c r="I29" i="2" s="1"/>
  <c r="E5" i="2"/>
  <c r="F4" i="2"/>
  <c r="J13" i="2" s="1"/>
  <c r="I45" i="2"/>
  <c r="I57" i="2"/>
  <c r="I18" i="2"/>
  <c r="I22" i="2"/>
  <c r="I34" i="2"/>
  <c r="I50" i="2"/>
  <c r="I54" i="2"/>
  <c r="I66" i="2"/>
  <c r="I27" i="2"/>
  <c r="I31" i="2"/>
  <c r="I43" i="2"/>
  <c r="I59" i="2"/>
  <c r="I63" i="2"/>
  <c r="I11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11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L17" i="2"/>
  <c r="L49" i="2"/>
  <c r="L18" i="2"/>
  <c r="L34" i="2"/>
  <c r="L50" i="2"/>
  <c r="L66" i="2"/>
  <c r="L27" i="2"/>
  <c r="L43" i="2"/>
  <c r="L59" i="2"/>
  <c r="L16" i="2"/>
  <c r="L32" i="2"/>
  <c r="L48" i="2"/>
  <c r="L64" i="2"/>
  <c r="J25" i="2"/>
  <c r="J41" i="2"/>
  <c r="J57" i="2"/>
  <c r="J18" i="2"/>
  <c r="J34" i="2"/>
  <c r="J50" i="2"/>
  <c r="J66" i="2"/>
  <c r="J27" i="2"/>
  <c r="J43" i="2"/>
  <c r="J59" i="2"/>
  <c r="J16" i="2"/>
  <c r="J32" i="2"/>
  <c r="J48" i="2"/>
  <c r="J60" i="2"/>
  <c r="J64" i="2"/>
  <c r="J12" i="2" l="1"/>
  <c r="J55" i="2"/>
  <c r="J39" i="2"/>
  <c r="J23" i="2"/>
  <c r="J62" i="2"/>
  <c r="J46" i="2"/>
  <c r="J30" i="2"/>
  <c r="J14" i="2"/>
  <c r="J53" i="2"/>
  <c r="J37" i="2"/>
  <c r="J21" i="2"/>
  <c r="L60" i="2"/>
  <c r="L44" i="2"/>
  <c r="L28" i="2"/>
  <c r="L12" i="2"/>
  <c r="L55" i="2"/>
  <c r="L39" i="2"/>
  <c r="L23" i="2"/>
  <c r="L62" i="2"/>
  <c r="L46" i="2"/>
  <c r="L30" i="2"/>
  <c r="L14" i="2"/>
  <c r="L45" i="2"/>
  <c r="L13" i="2"/>
  <c r="J44" i="2"/>
  <c r="J40" i="2"/>
  <c r="J11" i="2"/>
  <c r="J35" i="2"/>
  <c r="J58" i="2"/>
  <c r="J42" i="2"/>
  <c r="J26" i="2"/>
  <c r="J65" i="2"/>
  <c r="J49" i="2"/>
  <c r="J33" i="2"/>
  <c r="J17" i="2"/>
  <c r="L56" i="2"/>
  <c r="L40" i="2"/>
  <c r="L24" i="2"/>
  <c r="L11" i="2"/>
  <c r="L51" i="2"/>
  <c r="L35" i="2"/>
  <c r="L19" i="2"/>
  <c r="L58" i="2"/>
  <c r="L42" i="2"/>
  <c r="L26" i="2"/>
  <c r="L65" i="2"/>
  <c r="L33" i="2"/>
  <c r="I21" i="2"/>
  <c r="J28" i="2"/>
  <c r="J56" i="2"/>
  <c r="J24" i="2"/>
  <c r="J51" i="2"/>
  <c r="J19" i="2"/>
  <c r="J52" i="2"/>
  <c r="J36" i="2"/>
  <c r="J20" i="2"/>
  <c r="J63" i="2"/>
  <c r="J47" i="2"/>
  <c r="J31" i="2"/>
  <c r="J15" i="2"/>
  <c r="J54" i="2"/>
  <c r="J38" i="2"/>
  <c r="J22" i="2"/>
  <c r="J61" i="2"/>
  <c r="J45" i="2"/>
  <c r="J29" i="2"/>
  <c r="L52" i="2"/>
  <c r="L36" i="2"/>
  <c r="L20" i="2"/>
  <c r="L63" i="2"/>
  <c r="L47" i="2"/>
  <c r="L31" i="2"/>
  <c r="M31" i="2" s="1"/>
  <c r="N31" i="2" s="1"/>
  <c r="L15" i="2"/>
  <c r="L54" i="2"/>
  <c r="L38" i="2"/>
  <c r="L22" i="2"/>
  <c r="M22" i="2" s="1"/>
  <c r="N22" i="2" s="1"/>
  <c r="L61" i="2"/>
  <c r="L29" i="2"/>
  <c r="I12" i="2"/>
  <c r="I47" i="2"/>
  <c r="M47" i="2" s="1"/>
  <c r="N47" i="2" s="1"/>
  <c r="I38" i="2"/>
  <c r="I61" i="2"/>
  <c r="I17" i="2"/>
  <c r="L57" i="2"/>
  <c r="M57" i="2" s="1"/>
  <c r="N57" i="2" s="1"/>
  <c r="L41" i="2"/>
  <c r="L25" i="2"/>
  <c r="I41" i="2"/>
  <c r="M41" i="2" s="1"/>
  <c r="N41" i="2" s="1"/>
  <c r="L53" i="2"/>
  <c r="M53" i="2" s="1"/>
  <c r="N53" i="2" s="1"/>
  <c r="L37" i="2"/>
  <c r="I55" i="2"/>
  <c r="M55" i="2" s="1"/>
  <c r="N55" i="2" s="1"/>
  <c r="I39" i="2"/>
  <c r="M39" i="2" s="1"/>
  <c r="N39" i="2" s="1"/>
  <c r="I23" i="2"/>
  <c r="M23" i="2" s="1"/>
  <c r="N23" i="2" s="1"/>
  <c r="I62" i="2"/>
  <c r="I46" i="2"/>
  <c r="M46" i="2" s="1"/>
  <c r="N46" i="2" s="1"/>
  <c r="I30" i="2"/>
  <c r="M30" i="2" s="1"/>
  <c r="N30" i="2" s="1"/>
  <c r="I14" i="2"/>
  <c r="M14" i="2" s="1"/>
  <c r="N14" i="2" s="1"/>
  <c r="I53" i="2"/>
  <c r="I37" i="2"/>
  <c r="M37" i="2" s="1"/>
  <c r="N37" i="2" s="1"/>
  <c r="I51" i="2"/>
  <c r="M51" i="2" s="1"/>
  <c r="N51" i="2" s="1"/>
  <c r="I35" i="2"/>
  <c r="I19" i="2"/>
  <c r="I58" i="2"/>
  <c r="M58" i="2" s="1"/>
  <c r="N58" i="2" s="1"/>
  <c r="I42" i="2"/>
  <c r="M42" i="2" s="1"/>
  <c r="N42" i="2" s="1"/>
  <c r="I26" i="2"/>
  <c r="M26" i="2" s="1"/>
  <c r="N26" i="2" s="1"/>
  <c r="I65" i="2"/>
  <c r="I49" i="2"/>
  <c r="M49" i="2" s="1"/>
  <c r="N49" i="2" s="1"/>
  <c r="I33" i="2"/>
  <c r="I13" i="2"/>
  <c r="M13" i="2" s="1"/>
  <c r="N13" i="2" s="1"/>
  <c r="I25" i="2"/>
  <c r="M64" i="2"/>
  <c r="N64" i="2" s="1"/>
  <c r="M48" i="2"/>
  <c r="N48" i="2" s="1"/>
  <c r="M32" i="2"/>
  <c r="N32" i="2" s="1"/>
  <c r="M16" i="2"/>
  <c r="N16" i="2" s="1"/>
  <c r="M59" i="2"/>
  <c r="N59" i="2" s="1"/>
  <c r="M43" i="2"/>
  <c r="N43" i="2" s="1"/>
  <c r="M27" i="2"/>
  <c r="N27" i="2" s="1"/>
  <c r="M66" i="2"/>
  <c r="N66" i="2" s="1"/>
  <c r="M50" i="2"/>
  <c r="N50" i="2" s="1"/>
  <c r="M34" i="2"/>
  <c r="N34" i="2" s="1"/>
  <c r="M18" i="2"/>
  <c r="N18" i="2" s="1"/>
  <c r="M25" i="2"/>
  <c r="N25" i="2" s="1"/>
  <c r="M60" i="2"/>
  <c r="N60" i="2" s="1"/>
  <c r="M44" i="2"/>
  <c r="N44" i="2" s="1"/>
  <c r="M28" i="2"/>
  <c r="N28" i="2" s="1"/>
  <c r="M12" i="2"/>
  <c r="N12" i="2" s="1"/>
  <c r="M62" i="2"/>
  <c r="N62" i="2" s="1"/>
  <c r="M21" i="2"/>
  <c r="N21" i="2" s="1"/>
  <c r="M56" i="2"/>
  <c r="N56" i="2" s="1"/>
  <c r="M40" i="2"/>
  <c r="N40" i="2" s="1"/>
  <c r="M24" i="2"/>
  <c r="N24" i="2" s="1"/>
  <c r="M11" i="2"/>
  <c r="M35" i="2"/>
  <c r="N35" i="2" s="1"/>
  <c r="M19" i="2"/>
  <c r="N19" i="2" s="1"/>
  <c r="M65" i="2"/>
  <c r="N65" i="2" s="1"/>
  <c r="M33" i="2"/>
  <c r="N33" i="2" s="1"/>
  <c r="M17" i="2"/>
  <c r="N17" i="2" s="1"/>
  <c r="M52" i="2"/>
  <c r="N52" i="2" s="1"/>
  <c r="M36" i="2"/>
  <c r="N36" i="2" s="1"/>
  <c r="M20" i="2"/>
  <c r="N20" i="2" s="1"/>
  <c r="M63" i="2"/>
  <c r="N63" i="2" s="1"/>
  <c r="M15" i="2"/>
  <c r="N15" i="2" s="1"/>
  <c r="M54" i="2"/>
  <c r="N54" i="2" s="1"/>
  <c r="M38" i="2"/>
  <c r="N38" i="2" s="1"/>
  <c r="M61" i="2"/>
  <c r="N61" i="2" s="1"/>
  <c r="M45" i="2"/>
  <c r="N45" i="2" s="1"/>
  <c r="M29" i="2"/>
  <c r="N29" i="2" s="1"/>
  <c r="M5" i="2" l="1"/>
  <c r="N11" i="2"/>
</calcChain>
</file>

<file path=xl/sharedStrings.xml><?xml version="1.0" encoding="utf-8"?>
<sst xmlns="http://schemas.openxmlformats.org/spreadsheetml/2006/main" count="213" uniqueCount="94">
  <si>
    <t xml:space="preserve">Circuit Court </t>
  </si>
  <si>
    <t xml:space="preserve">City Council </t>
  </si>
  <si>
    <t xml:space="preserve">Civil Rights &amp; Wage Enforce </t>
  </si>
  <si>
    <t xml:space="preserve">COMP-Audits </t>
  </si>
  <si>
    <t>COMP-Communication Services</t>
  </si>
  <si>
    <t>COMP-Comptroller's Office</t>
  </si>
  <si>
    <t xml:space="preserve">COMP-Real Estate </t>
  </si>
  <si>
    <t xml:space="preserve">Council Services </t>
  </si>
  <si>
    <t xml:space="preserve">DPW-Administration </t>
  </si>
  <si>
    <t xml:space="preserve">DPW-Solid Waste </t>
  </si>
  <si>
    <t xml:space="preserve">DPW-Water &amp; Waste Water </t>
  </si>
  <si>
    <t xml:space="preserve">Elections </t>
  </si>
  <si>
    <t xml:space="preserve">Enoch Pratt Free Library </t>
  </si>
  <si>
    <t xml:space="preserve">ERS/EOS Admin </t>
  </si>
  <si>
    <t xml:space="preserve">FIN-Acct &amp; Payroll </t>
  </si>
  <si>
    <t xml:space="preserve">FIN-Admin &amp; Budgets </t>
  </si>
  <si>
    <t xml:space="preserve">FIN-Collections </t>
  </si>
  <si>
    <t>FIN-Purchasing</t>
  </si>
  <si>
    <t xml:space="preserve">FIN-Purchasing </t>
  </si>
  <si>
    <t xml:space="preserve">FIN-Risk Management Oper </t>
  </si>
  <si>
    <t xml:space="preserve">FIN-Treasury Mgt </t>
  </si>
  <si>
    <t xml:space="preserve">Fire Department </t>
  </si>
  <si>
    <t xml:space="preserve">FPR Admin </t>
  </si>
  <si>
    <t xml:space="preserve">General Services </t>
  </si>
  <si>
    <t xml:space="preserve">HLTH-Health Department </t>
  </si>
  <si>
    <t>HLTH-Health Dept Location 198</t>
  </si>
  <si>
    <t>HLTH-Health Dept. Location 111</t>
  </si>
  <si>
    <t>HLTH-Health Dept. Location 113</t>
  </si>
  <si>
    <t>HLTH-Health Dept. Location 114</t>
  </si>
  <si>
    <t>HLTH-Health Dept. Location 116</t>
  </si>
  <si>
    <t>HLTH-Health Dept. Location 117</t>
  </si>
  <si>
    <t>HLTH-Health Dept. Location 195</t>
  </si>
  <si>
    <t>HLTH-Health Dept. Location 196</t>
  </si>
  <si>
    <t>HLTH-Health Dept. Location 199</t>
  </si>
  <si>
    <t>HLTH-Heatlh Dept.</t>
  </si>
  <si>
    <t>HLTH-Heatlh Dept. Location 115</t>
  </si>
  <si>
    <t xml:space="preserve">Housing &amp; Community Dev </t>
  </si>
  <si>
    <t xml:space="preserve">HR-Human Resources </t>
  </si>
  <si>
    <t xml:space="preserve">HR-Test Monitor </t>
  </si>
  <si>
    <t xml:space="preserve">Law Department </t>
  </si>
  <si>
    <t xml:space="preserve">Legislative Reference </t>
  </si>
  <si>
    <t xml:space="preserve">Liquor License Board </t>
  </si>
  <si>
    <t xml:space="preserve">M-R Cable &amp; Comm </t>
  </si>
  <si>
    <t xml:space="preserve">M-R Convention Center </t>
  </si>
  <si>
    <t xml:space="preserve">M-R Environmental Cntrl </t>
  </si>
  <si>
    <t>M-R Human Services</t>
  </si>
  <si>
    <t xml:space="preserve">M-R Human Services </t>
  </si>
  <si>
    <t xml:space="preserve">M-R Info Technology </t>
  </si>
  <si>
    <t xml:space="preserve">M-R Labor Commissioner </t>
  </si>
  <si>
    <t xml:space="preserve">Mayor's Office </t>
  </si>
  <si>
    <t xml:space="preserve">Mayors Office </t>
  </si>
  <si>
    <t>Municipal &amp; Zoning Appeals 001</t>
  </si>
  <si>
    <t xml:space="preserve">OED-Employment Dev </t>
  </si>
  <si>
    <t xml:space="preserve">Orphan's Court </t>
  </si>
  <si>
    <t xml:space="preserve">Planning Department </t>
  </si>
  <si>
    <t xml:space="preserve">Police Department </t>
  </si>
  <si>
    <t xml:space="preserve">R&amp;P-Administration </t>
  </si>
  <si>
    <t xml:space="preserve">R&amp;P-Parks </t>
  </si>
  <si>
    <t xml:space="preserve">R&amp;P-Recreation </t>
  </si>
  <si>
    <t xml:space="preserve">Sheriff's Office </t>
  </si>
  <si>
    <t xml:space="preserve">Special City Services </t>
  </si>
  <si>
    <t xml:space="preserve">States Attorneys Office </t>
  </si>
  <si>
    <t>TRANS-Cross Guard-Summer</t>
  </si>
  <si>
    <t xml:space="preserve">TRANS-Crossing Guards </t>
  </si>
  <si>
    <t xml:space="preserve">TRANS-Highways </t>
  </si>
  <si>
    <t xml:space="preserve">TRANS-Towing </t>
  </si>
  <si>
    <t xml:space="preserve">TRANS-Traffic </t>
  </si>
  <si>
    <t>Agency Name</t>
  </si>
  <si>
    <t>Average Annual Salary</t>
  </si>
  <si>
    <t>Average Gross Pay</t>
  </si>
  <si>
    <t>Average Years Worked</t>
  </si>
  <si>
    <t>Agency Number</t>
  </si>
  <si>
    <t>Mean</t>
  </si>
  <si>
    <t>Standard Deviation</t>
  </si>
  <si>
    <t>Anchor Number</t>
  </si>
  <si>
    <t>Column</t>
  </si>
  <si>
    <t>Cluster</t>
  </si>
  <si>
    <t>dist2_1</t>
  </si>
  <si>
    <t>dist2_2</t>
  </si>
  <si>
    <t>dist2_3</t>
  </si>
  <si>
    <t>min_dist2</t>
  </si>
  <si>
    <t>assigned_anchor</t>
  </si>
  <si>
    <t>z_GrossPay</t>
  </si>
  <si>
    <t>z_YearsWorked</t>
  </si>
  <si>
    <t>z_AnnualSalary</t>
  </si>
  <si>
    <t>Sum_mindist2</t>
  </si>
  <si>
    <t>dist2_4</t>
  </si>
  <si>
    <t>COMP - Controller's Office is a greater than average annual salary, greater than average gross pay, and much higher number of years worked cluster</t>
  </si>
  <si>
    <t>HLTH is a less than average annual salary, less than average gross pay, and lower number of years worked cluster</t>
  </si>
  <si>
    <t>HR - Human Resources is a greater than average annual salary, greater than average gross pay, and lower number of years worked cluster</t>
  </si>
  <si>
    <t>R&amp;P - Recreation is a much lower than average annual salary, much lower than average gross pay, and much lower number of years worked</t>
  </si>
  <si>
    <t>Cluster Nodes</t>
  </si>
  <si>
    <t>Agencies Grouped</t>
  </si>
  <si>
    <t>Municipal &amp; Zoning Appeals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</si>
</sst>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2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/>
    <xf numFmtId="2" fontId="0" fillId="0" borderId="0" xfId="1" applyNumberFormat="1" applyFont="1" applyFill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2" fontId="2" fillId="0" borderId="1" xfId="1" applyNumberFormat="1" applyFont="1" applyFill="1" applyBorder="1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FC37-9285-574C-AF79-F3FBD95FAA09}">
  <dimension ref="A1:D70"/>
  <sheetViews>
    <sheetView workbookViewId="0">
      <selection activeCell="E17" sqref="E17"/>
    </sheetView>
  </sheetViews>
  <sheetFormatPr baseColWidth="10" defaultRowHeight="16"/>
  <cols>
    <col min="1" max="1" width="23.6640625" customWidth="1"/>
    <col min="2" max="2" width="25.1640625" customWidth="1"/>
    <col min="3" max="3" width="26.6640625" customWidth="1"/>
    <col min="4" max="4" width="20.5" customWidth="1"/>
  </cols>
  <sheetData>
    <row r="1" spans="1:4" s="10" customFormat="1">
      <c r="A1" s="10" t="s">
        <v>67</v>
      </c>
      <c r="B1" s="10" t="s">
        <v>68</v>
      </c>
      <c r="C1" s="10" t="s">
        <v>69</v>
      </c>
      <c r="D1" s="10" t="s">
        <v>70</v>
      </c>
    </row>
    <row r="2" spans="1:4">
      <c r="A2" s="2" t="s">
        <v>0</v>
      </c>
      <c r="B2" s="3">
        <v>62957.418032786882</v>
      </c>
      <c r="C2" s="3">
        <v>59271.995655737701</v>
      </c>
      <c r="D2" s="1">
        <v>12.007478104648543</v>
      </c>
    </row>
    <row r="3" spans="1:4">
      <c r="A3" s="2" t="s">
        <v>1</v>
      </c>
      <c r="B3" s="3">
        <v>60085.558441558438</v>
      </c>
      <c r="C3" s="3">
        <v>47406.129863013717</v>
      </c>
      <c r="D3" s="1">
        <v>7.2729051770147617</v>
      </c>
    </row>
    <row r="4" spans="1:4">
      <c r="A4" s="2" t="s">
        <v>2</v>
      </c>
      <c r="B4" s="3">
        <v>67063.75</v>
      </c>
      <c r="C4" s="3">
        <v>49163.088000000003</v>
      </c>
      <c r="D4" s="1">
        <v>4.6435616438356169</v>
      </c>
    </row>
    <row r="5" spans="1:4">
      <c r="A5" s="2" t="s">
        <v>3</v>
      </c>
      <c r="B5" s="3">
        <v>78333.360256410248</v>
      </c>
      <c r="C5" s="3">
        <v>67654.802820512836</v>
      </c>
      <c r="D5" s="1">
        <v>11.722936424306283</v>
      </c>
    </row>
    <row r="6" spans="1:4">
      <c r="A6" s="2" t="s">
        <v>4</v>
      </c>
      <c r="B6" s="3">
        <v>53504.36</v>
      </c>
      <c r="C6" s="3">
        <v>45695.348399999995</v>
      </c>
      <c r="D6" s="1">
        <v>9.8670684931506862</v>
      </c>
    </row>
    <row r="7" spans="1:4">
      <c r="A7" s="2" t="s">
        <v>5</v>
      </c>
      <c r="B7" s="3">
        <v>76589.416666666672</v>
      </c>
      <c r="C7" s="3">
        <v>76011.006666666668</v>
      </c>
      <c r="D7" s="1">
        <v>16.796118721461188</v>
      </c>
    </row>
    <row r="8" spans="1:4">
      <c r="A8" s="2" t="s">
        <v>6</v>
      </c>
      <c r="B8" s="3">
        <v>68979.111111111109</v>
      </c>
      <c r="C8" s="3">
        <v>64747.845555555556</v>
      </c>
      <c r="D8" s="1">
        <v>26.680669710806697</v>
      </c>
    </row>
    <row r="9" spans="1:4">
      <c r="A9" s="2" t="s">
        <v>7</v>
      </c>
      <c r="B9" s="3">
        <v>86476.666666666672</v>
      </c>
      <c r="C9" s="3">
        <v>86554.151666666672</v>
      </c>
      <c r="D9" s="1">
        <v>16.254794520547943</v>
      </c>
    </row>
    <row r="10" spans="1:4">
      <c r="A10" s="2" t="s">
        <v>8</v>
      </c>
      <c r="B10" s="3">
        <v>68214.468965517241</v>
      </c>
      <c r="C10" s="3">
        <v>64935.871805555536</v>
      </c>
      <c r="D10" s="1">
        <v>11.83401039206424</v>
      </c>
    </row>
    <row r="11" spans="1:4">
      <c r="A11" s="2" t="s">
        <v>9</v>
      </c>
      <c r="B11" s="3">
        <v>36455.78603945372</v>
      </c>
      <c r="C11" s="3">
        <v>40708.116286594734</v>
      </c>
      <c r="D11" s="1">
        <v>11.674725091982431</v>
      </c>
    </row>
    <row r="12" spans="1:4">
      <c r="A12" s="2" t="s">
        <v>10</v>
      </c>
      <c r="B12" s="3">
        <v>47857.198774676654</v>
      </c>
      <c r="C12" s="3">
        <v>54031.674836289174</v>
      </c>
      <c r="D12" s="1">
        <v>16.122004532017847</v>
      </c>
    </row>
    <row r="13" spans="1:4">
      <c r="A13" s="2" t="s">
        <v>11</v>
      </c>
      <c r="B13" s="3">
        <v>13350.333333333334</v>
      </c>
      <c r="C13" s="3">
        <v>11761.555</v>
      </c>
      <c r="D13" s="1">
        <v>2.5904109589041098</v>
      </c>
    </row>
    <row r="14" spans="1:4">
      <c r="A14" s="2" t="s">
        <v>12</v>
      </c>
      <c r="B14" s="3">
        <v>45007.012048192773</v>
      </c>
      <c r="C14" s="3">
        <v>42395.791734693878</v>
      </c>
      <c r="D14" s="1">
        <v>11.808362215987239</v>
      </c>
    </row>
    <row r="15" spans="1:4">
      <c r="A15" s="2" t="s">
        <v>13</v>
      </c>
      <c r="B15" s="3">
        <v>66850.53333333334</v>
      </c>
      <c r="C15" s="3">
        <v>57833.916999999994</v>
      </c>
      <c r="D15" s="1">
        <v>12.992968036529678</v>
      </c>
    </row>
    <row r="16" spans="1:4">
      <c r="A16" s="2" t="s">
        <v>14</v>
      </c>
      <c r="B16" s="3">
        <v>65852.740000000005</v>
      </c>
      <c r="C16" s="3">
        <v>63464.967999999986</v>
      </c>
      <c r="D16" s="1">
        <v>11.356164383561643</v>
      </c>
    </row>
    <row r="17" spans="1:4">
      <c r="A17" s="2" t="s">
        <v>15</v>
      </c>
      <c r="B17" s="3">
        <v>94504.483870967742</v>
      </c>
      <c r="C17" s="3">
        <v>83520.394838709675</v>
      </c>
      <c r="D17" s="1">
        <v>5.94494034467521</v>
      </c>
    </row>
    <row r="18" spans="1:4">
      <c r="A18" s="2" t="s">
        <v>16</v>
      </c>
      <c r="B18" s="3">
        <v>42408.384615384617</v>
      </c>
      <c r="C18" s="3">
        <v>43220.344957264941</v>
      </c>
      <c r="D18" s="1">
        <v>12.839573820395739</v>
      </c>
    </row>
    <row r="19" spans="1:4">
      <c r="A19" s="2" t="s">
        <v>17</v>
      </c>
      <c r="B19" s="3">
        <v>38637</v>
      </c>
      <c r="C19" s="3">
        <v>38776.03</v>
      </c>
      <c r="D19" s="1">
        <v>11.726027397260275</v>
      </c>
    </row>
    <row r="20" spans="1:4">
      <c r="A20" s="2" t="s">
        <v>18</v>
      </c>
      <c r="B20" s="3">
        <v>66775.131578947374</v>
      </c>
      <c r="C20" s="3">
        <v>59522.520789473674</v>
      </c>
      <c r="D20" s="1">
        <v>15.241672674837778</v>
      </c>
    </row>
    <row r="21" spans="1:4">
      <c r="A21" s="2" t="s">
        <v>19</v>
      </c>
      <c r="B21" s="3">
        <v>74761.2</v>
      </c>
      <c r="C21" s="3">
        <v>74127.777000000002</v>
      </c>
      <c r="D21" s="1">
        <v>14.844931506849317</v>
      </c>
    </row>
    <row r="22" spans="1:4">
      <c r="A22" s="2" t="s">
        <v>20</v>
      </c>
      <c r="B22" s="3">
        <v>80327</v>
      </c>
      <c r="C22" s="3">
        <v>80829.670000000013</v>
      </c>
      <c r="D22" s="1">
        <v>10.358512720156554</v>
      </c>
    </row>
    <row r="23" spans="1:4">
      <c r="A23" s="2" t="s">
        <v>21</v>
      </c>
      <c r="B23" s="3">
        <v>72657.036287923853</v>
      </c>
      <c r="C23" s="3">
        <v>82595.620934523773</v>
      </c>
      <c r="D23" s="1">
        <v>15.086621629330216</v>
      </c>
    </row>
    <row r="24" spans="1:4">
      <c r="A24" s="2" t="s">
        <v>22</v>
      </c>
      <c r="B24" s="3">
        <v>75211.576923076922</v>
      </c>
      <c r="C24" s="3">
        <v>72365.255769230775</v>
      </c>
      <c r="D24" s="1">
        <v>14.961854583772391</v>
      </c>
    </row>
    <row r="25" spans="1:4">
      <c r="A25" s="2" t="s">
        <v>23</v>
      </c>
      <c r="B25" s="3">
        <v>50138.366197183095</v>
      </c>
      <c r="C25" s="3">
        <v>56048.842167630079</v>
      </c>
      <c r="D25" s="1">
        <v>13.779949836002309</v>
      </c>
    </row>
    <row r="26" spans="1:4">
      <c r="A26" s="2" t="s">
        <v>24</v>
      </c>
      <c r="B26" s="3">
        <v>47191.655104712045</v>
      </c>
      <c r="C26" s="3">
        <v>43950.401700960261</v>
      </c>
      <c r="D26" s="1">
        <v>10.225948504625963</v>
      </c>
    </row>
    <row r="27" spans="1:4">
      <c r="A27" s="2" t="s">
        <v>25</v>
      </c>
      <c r="B27" s="3">
        <v>37396</v>
      </c>
      <c r="C27" s="3">
        <v>2460.1475</v>
      </c>
      <c r="D27" s="1">
        <v>3.9135464231354646</v>
      </c>
    </row>
    <row r="28" spans="1:4">
      <c r="A28" s="2" t="s">
        <v>26</v>
      </c>
      <c r="B28" s="3">
        <v>40877.533333333333</v>
      </c>
      <c r="C28" s="3">
        <v>3952.7449999999999</v>
      </c>
      <c r="D28" s="1">
        <v>3.4199086757990869</v>
      </c>
    </row>
    <row r="29" spans="1:4">
      <c r="A29" s="2" t="s">
        <v>27</v>
      </c>
      <c r="B29" s="3">
        <v>44245.272727272728</v>
      </c>
      <c r="C29" s="3">
        <v>4351.4400000000005</v>
      </c>
      <c r="D29" s="1">
        <v>3.1063511830635111</v>
      </c>
    </row>
    <row r="30" spans="1:4">
      <c r="A30" s="2" t="s">
        <v>28</v>
      </c>
      <c r="B30" s="3">
        <v>41055.583333333336</v>
      </c>
      <c r="C30" s="3">
        <v>3907.8557142857139</v>
      </c>
      <c r="D30" s="1">
        <v>7.1015981735159812</v>
      </c>
    </row>
    <row r="31" spans="1:4">
      <c r="A31" s="2" t="s">
        <v>29</v>
      </c>
      <c r="B31" s="3">
        <v>60964.857142857145</v>
      </c>
      <c r="C31" s="3">
        <v>3429.2328571428575</v>
      </c>
      <c r="D31" s="1">
        <v>7.7424657534246579</v>
      </c>
    </row>
    <row r="32" spans="1:4">
      <c r="A32" s="2" t="s">
        <v>30</v>
      </c>
      <c r="B32" s="3">
        <v>29663.111111111109</v>
      </c>
      <c r="C32" s="3">
        <v>1658.7728571428572</v>
      </c>
      <c r="D32" s="1">
        <v>2.5683409436834093</v>
      </c>
    </row>
    <row r="33" spans="1:4">
      <c r="A33" s="2" t="s">
        <v>31</v>
      </c>
      <c r="B33" s="3">
        <v>36816.9</v>
      </c>
      <c r="C33" s="3">
        <v>2084.835</v>
      </c>
      <c r="D33" s="1">
        <v>3.7250684931506854</v>
      </c>
    </row>
    <row r="34" spans="1:4">
      <c r="A34" s="2" t="s">
        <v>32</v>
      </c>
      <c r="B34" s="3">
        <v>42702.2</v>
      </c>
      <c r="C34" s="3">
        <v>3853.3679999999999</v>
      </c>
      <c r="D34" s="1">
        <v>7.4120547945205484</v>
      </c>
    </row>
    <row r="35" spans="1:4">
      <c r="A35" s="2" t="s">
        <v>33</v>
      </c>
      <c r="B35" s="3">
        <v>37090.400000000001</v>
      </c>
      <c r="C35" s="3">
        <v>3945.7725</v>
      </c>
      <c r="D35" s="1">
        <v>5.2298630136986306</v>
      </c>
    </row>
    <row r="36" spans="1:4">
      <c r="A36" s="2" t="s">
        <v>34</v>
      </c>
      <c r="B36" s="3">
        <v>47877.25</v>
      </c>
      <c r="C36" s="3">
        <v>3384.2892857142856</v>
      </c>
      <c r="D36" s="1">
        <v>6.2231506849315066</v>
      </c>
    </row>
    <row r="37" spans="1:4">
      <c r="A37" s="2" t="s">
        <v>35</v>
      </c>
      <c r="B37" s="3">
        <v>58094.5</v>
      </c>
      <c r="C37" s="3">
        <v>2390.835</v>
      </c>
      <c r="D37" s="1">
        <v>8.2719178082191771</v>
      </c>
    </row>
    <row r="38" spans="1:4">
      <c r="A38" s="2" t="s">
        <v>36</v>
      </c>
      <c r="B38" s="3">
        <v>59073.408728179551</v>
      </c>
      <c r="C38" s="3">
        <v>55377.539795396428</v>
      </c>
      <c r="D38" s="1">
        <v>10.802234140675711</v>
      </c>
    </row>
    <row r="39" spans="1:4">
      <c r="A39" s="2" t="s">
        <v>37</v>
      </c>
      <c r="B39" s="3">
        <v>77252.951612903227</v>
      </c>
      <c r="C39" s="3">
        <v>70205.505833333344</v>
      </c>
      <c r="D39" s="1">
        <v>9.1805125939019003</v>
      </c>
    </row>
    <row r="40" spans="1:4">
      <c r="A40" s="2" t="s">
        <v>38</v>
      </c>
      <c r="B40" s="3">
        <v>21008</v>
      </c>
      <c r="C40" s="3">
        <v>4451.1725000000006</v>
      </c>
      <c r="D40" s="1">
        <v>3.1748858447488586</v>
      </c>
    </row>
    <row r="41" spans="1:4">
      <c r="A41" s="2" t="s">
        <v>39</v>
      </c>
      <c r="B41" s="3">
        <v>87720.457142857136</v>
      </c>
      <c r="C41" s="3">
        <v>78421.656634615385</v>
      </c>
      <c r="D41" s="1">
        <v>11.243992172211357</v>
      </c>
    </row>
    <row r="42" spans="1:4">
      <c r="A42" s="2" t="s">
        <v>40</v>
      </c>
      <c r="B42" s="3">
        <v>81349.166666666672</v>
      </c>
      <c r="C42" s="3">
        <v>76341.511666666673</v>
      </c>
      <c r="D42" s="1">
        <v>22.419634703196351</v>
      </c>
    </row>
    <row r="43" spans="1:4">
      <c r="A43" s="2" t="s">
        <v>41</v>
      </c>
      <c r="B43" s="3">
        <v>56102.318181818184</v>
      </c>
      <c r="C43" s="3">
        <v>52657.066818181804</v>
      </c>
      <c r="D43" s="1">
        <v>9.2310087173100879</v>
      </c>
    </row>
    <row r="44" spans="1:4">
      <c r="A44" s="2" t="s">
        <v>42</v>
      </c>
      <c r="B44" s="3">
        <v>48517.7</v>
      </c>
      <c r="C44" s="3">
        <v>87108.78</v>
      </c>
      <c r="D44" s="1">
        <v>5.1383561643835618</v>
      </c>
    </row>
    <row r="45" spans="1:4">
      <c r="A45" s="2" t="s">
        <v>43</v>
      </c>
      <c r="B45" s="3">
        <v>41929.845238095237</v>
      </c>
      <c r="C45" s="3">
        <v>37487.511249999981</v>
      </c>
      <c r="D45" s="1">
        <v>10.459311806914545</v>
      </c>
    </row>
    <row r="46" spans="1:4">
      <c r="A46" s="2" t="s">
        <v>44</v>
      </c>
      <c r="B46" s="3">
        <v>99295.8</v>
      </c>
      <c r="C46" s="3">
        <v>43900.275999999998</v>
      </c>
      <c r="D46" s="1">
        <v>6.2024657534246579</v>
      </c>
    </row>
    <row r="47" spans="1:4">
      <c r="A47" s="2" t="s">
        <v>45</v>
      </c>
      <c r="B47" s="3">
        <v>90000</v>
      </c>
      <c r="C47" s="3">
        <v>70413.850000000006</v>
      </c>
      <c r="D47" s="1">
        <v>10.698630136986301</v>
      </c>
    </row>
    <row r="48" spans="1:4">
      <c r="A48" s="2" t="s">
        <v>46</v>
      </c>
      <c r="B48" s="3">
        <v>51856.396694214876</v>
      </c>
      <c r="C48" s="3">
        <v>45215.006446280975</v>
      </c>
      <c r="D48" s="1">
        <v>10.511445714932636</v>
      </c>
    </row>
    <row r="49" spans="1:4">
      <c r="A49" s="2" t="s">
        <v>47</v>
      </c>
      <c r="B49" s="3">
        <v>67337.481196581197</v>
      </c>
      <c r="C49" s="3">
        <v>60253.379316239312</v>
      </c>
      <c r="D49" s="1">
        <v>9.1152324083830933</v>
      </c>
    </row>
    <row r="50" spans="1:4">
      <c r="A50" s="2" t="s">
        <v>48</v>
      </c>
      <c r="B50" s="3">
        <v>82051</v>
      </c>
      <c r="C50" s="3">
        <v>74514.006666666668</v>
      </c>
      <c r="D50" s="1">
        <v>20.775342465753422</v>
      </c>
    </row>
    <row r="51" spans="1:4">
      <c r="A51" s="2" t="s">
        <v>49</v>
      </c>
      <c r="B51" s="3">
        <v>120798.39999999999</v>
      </c>
      <c r="C51" s="3">
        <v>89707.762499999997</v>
      </c>
      <c r="D51" s="1">
        <v>11.633972602739727</v>
      </c>
    </row>
    <row r="52" spans="1:4">
      <c r="A52" s="2" t="s">
        <v>50</v>
      </c>
      <c r="B52" s="3">
        <v>69108.022972972976</v>
      </c>
      <c r="C52" s="3">
        <v>51391.258085106361</v>
      </c>
      <c r="D52" s="1">
        <v>5.5871158830062955</v>
      </c>
    </row>
    <row r="53" spans="1:4">
      <c r="A53" s="2" t="s">
        <v>51</v>
      </c>
      <c r="B53" s="3">
        <v>39974.1</v>
      </c>
      <c r="C53" s="3">
        <v>33914.362000000001</v>
      </c>
      <c r="D53" s="1">
        <v>8.6315068493150697</v>
      </c>
    </row>
    <row r="54" spans="1:4">
      <c r="A54" s="2" t="s">
        <v>52</v>
      </c>
      <c r="B54" s="3">
        <v>58009.280736196321</v>
      </c>
      <c r="C54" s="3">
        <v>55025.274999999994</v>
      </c>
      <c r="D54" s="1">
        <v>14.823565005462648</v>
      </c>
    </row>
    <row r="55" spans="1:4">
      <c r="A55" s="2" t="s">
        <v>53</v>
      </c>
      <c r="B55" s="3">
        <v>42642.5</v>
      </c>
      <c r="C55" s="3">
        <v>47478.357777777783</v>
      </c>
      <c r="D55" s="1">
        <v>16.534794520547944</v>
      </c>
    </row>
    <row r="56" spans="1:4">
      <c r="A56" s="2" t="s">
        <v>54</v>
      </c>
      <c r="B56" s="3">
        <v>70749.226415094337</v>
      </c>
      <c r="C56" s="3">
        <v>66218.376153846155</v>
      </c>
      <c r="D56" s="1">
        <v>8.00180925303696</v>
      </c>
    </row>
    <row r="57" spans="1:4">
      <c r="A57" s="2" t="s">
        <v>55</v>
      </c>
      <c r="B57" s="3">
        <v>78424.483282674773</v>
      </c>
      <c r="C57" s="3">
        <v>93172.674977928633</v>
      </c>
      <c r="D57" s="1">
        <v>13.785476953824386</v>
      </c>
    </row>
    <row r="58" spans="1:4">
      <c r="A58" s="2" t="s">
        <v>56</v>
      </c>
      <c r="B58" s="3">
        <v>46196.584541062803</v>
      </c>
      <c r="C58" s="3">
        <v>33196.15309278349</v>
      </c>
      <c r="D58" s="1">
        <v>7.6442723843557649</v>
      </c>
    </row>
    <row r="59" spans="1:4">
      <c r="A59" s="2" t="s">
        <v>57</v>
      </c>
      <c r="B59" s="3">
        <v>39284.506410256414</v>
      </c>
      <c r="C59" s="3">
        <v>38512.182875817001</v>
      </c>
      <c r="D59" s="1">
        <v>10.364120126448894</v>
      </c>
    </row>
    <row r="60" spans="1:4">
      <c r="A60" s="2" t="s">
        <v>58</v>
      </c>
      <c r="B60" s="3">
        <v>27006.482142857141</v>
      </c>
      <c r="C60" s="3">
        <v>13567.696015936241</v>
      </c>
      <c r="D60" s="1">
        <v>6.5448670906718593</v>
      </c>
    </row>
    <row r="61" spans="1:4">
      <c r="A61" s="2" t="s">
        <v>59</v>
      </c>
      <c r="B61" s="3">
        <v>58788.524324324324</v>
      </c>
      <c r="C61" s="3">
        <v>62046.536538461507</v>
      </c>
      <c r="D61" s="1">
        <v>15.466656793780086</v>
      </c>
    </row>
    <row r="62" spans="1:4">
      <c r="A62" s="2" t="s">
        <v>60</v>
      </c>
      <c r="B62" s="3">
        <v>20828</v>
      </c>
      <c r="C62" s="3">
        <v>13950.703333333333</v>
      </c>
      <c r="D62" s="1">
        <v>14.917808219178083</v>
      </c>
    </row>
    <row r="63" spans="1:4">
      <c r="A63" s="2" t="s">
        <v>61</v>
      </c>
      <c r="B63" s="3">
        <v>70583.687999999995</v>
      </c>
      <c r="C63" s="3">
        <v>62828.719251336901</v>
      </c>
      <c r="D63" s="1">
        <v>10.440474885844752</v>
      </c>
    </row>
    <row r="64" spans="1:4">
      <c r="A64" s="2" t="s">
        <v>62</v>
      </c>
      <c r="B64" s="3">
        <v>23941</v>
      </c>
      <c r="C64" s="3">
        <v>971.44400000000007</v>
      </c>
      <c r="D64" s="1">
        <v>11.234246575342466</v>
      </c>
    </row>
    <row r="65" spans="1:4">
      <c r="A65" s="2" t="s">
        <v>63</v>
      </c>
      <c r="B65" s="3">
        <v>11298.571428571429</v>
      </c>
      <c r="C65" s="3">
        <v>10581.479107142857</v>
      </c>
      <c r="D65" s="1">
        <v>14.03795254403131</v>
      </c>
    </row>
    <row r="66" spans="1:4">
      <c r="A66" s="2" t="s">
        <v>64</v>
      </c>
      <c r="B66" s="3">
        <v>49155.520827389446</v>
      </c>
      <c r="C66" s="3">
        <v>52633.438880918147</v>
      </c>
      <c r="D66" s="1">
        <v>17.101104097864109</v>
      </c>
    </row>
    <row r="67" spans="1:4">
      <c r="A67" s="2" t="s">
        <v>65</v>
      </c>
      <c r="B67" s="3">
        <v>37205.403225806454</v>
      </c>
      <c r="C67" s="3">
        <v>42323.732096774191</v>
      </c>
      <c r="D67" s="1">
        <v>11.634732655766683</v>
      </c>
    </row>
    <row r="68" spans="1:4">
      <c r="A68" s="2" t="s">
        <v>66</v>
      </c>
      <c r="B68" s="3">
        <v>42076.433609958505</v>
      </c>
      <c r="C68" s="3">
        <v>47765.990580912898</v>
      </c>
      <c r="D68" s="1">
        <v>14.236514522821583</v>
      </c>
    </row>
    <row r="69" spans="1:4">
      <c r="A69" s="4"/>
      <c r="B69" s="5"/>
      <c r="C69" s="5"/>
      <c r="D69" s="6"/>
    </row>
    <row r="70" spans="1:4">
      <c r="A70" s="7"/>
      <c r="B70" s="8"/>
      <c r="C70" s="8"/>
      <c r="D7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17BE-B645-3E4A-A36F-4EADC7FB319D}">
  <dimension ref="A1:Z66"/>
  <sheetViews>
    <sheetView zoomScale="92" workbookViewId="0">
      <selection activeCell="O65" sqref="O65"/>
    </sheetView>
  </sheetViews>
  <sheetFormatPr baseColWidth="10" defaultRowHeight="16"/>
  <cols>
    <col min="1" max="1" width="16.1640625" customWidth="1"/>
    <col min="2" max="2" width="26.83203125" customWidth="1"/>
    <col min="3" max="3" width="20.6640625" customWidth="1"/>
    <col min="4" max="4" width="24.5" customWidth="1"/>
    <col min="5" max="5" width="21.33203125" customWidth="1"/>
    <col min="6" max="6" width="15.33203125" customWidth="1"/>
    <col min="7" max="8" width="14" customWidth="1"/>
    <col min="13" max="13" width="13" customWidth="1"/>
    <col min="14" max="14" width="16.33203125" customWidth="1"/>
  </cols>
  <sheetData>
    <row r="1" spans="1:26">
      <c r="A1" t="s">
        <v>75</v>
      </c>
      <c r="D1">
        <v>2</v>
      </c>
      <c r="E1">
        <v>6</v>
      </c>
      <c r="F1">
        <v>7</v>
      </c>
      <c r="G1">
        <v>8</v>
      </c>
    </row>
    <row r="2" spans="1:26">
      <c r="A2" s="10"/>
      <c r="B2" s="10" t="s">
        <v>74</v>
      </c>
      <c r="C2" s="10" t="s">
        <v>76</v>
      </c>
      <c r="D2" s="10" t="s">
        <v>67</v>
      </c>
      <c r="E2" s="10" t="s">
        <v>84</v>
      </c>
      <c r="F2" s="10" t="s">
        <v>82</v>
      </c>
      <c r="G2" s="10" t="s">
        <v>83</v>
      </c>
    </row>
    <row r="3" spans="1:26">
      <c r="B3">
        <v>1</v>
      </c>
      <c r="C3">
        <v>25</v>
      </c>
      <c r="D3" t="str">
        <f t="shared" ref="D3:G6" si="0">VLOOKUP($C3,Cluster,D$1,0)</f>
        <v xml:space="preserve">HLTH-Health Department </v>
      </c>
      <c r="E3">
        <f t="shared" si="0"/>
        <v>-0.53286461234649163</v>
      </c>
      <c r="F3">
        <f t="shared" si="0"/>
        <v>-0.47033088646211674</v>
      </c>
      <c r="G3">
        <f t="shared" si="0"/>
        <v>-0.34761213342288205</v>
      </c>
      <c r="N3" s="5"/>
      <c r="O3" s="13" t="s">
        <v>88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>
      <c r="B4">
        <v>2</v>
      </c>
      <c r="C4">
        <v>6</v>
      </c>
      <c r="D4" t="str">
        <f t="shared" si="0"/>
        <v>COMP-Comptroller's Office</v>
      </c>
      <c r="E4">
        <f t="shared" si="0"/>
        <v>0.78229643120728543</v>
      </c>
      <c r="F4">
        <f t="shared" si="0"/>
        <v>0.99314102757369149</v>
      </c>
      <c r="G4">
        <f t="shared" si="0"/>
        <v>1.1131447272215051</v>
      </c>
      <c r="M4" s="10" t="s">
        <v>85</v>
      </c>
      <c r="N4" s="5"/>
      <c r="O4" s="16" t="s">
        <v>87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</row>
    <row r="5" spans="1:26">
      <c r="B5">
        <v>3</v>
      </c>
      <c r="C5">
        <v>27</v>
      </c>
      <c r="D5" t="str">
        <f t="shared" si="0"/>
        <v xml:space="preserve">HR-Human Resources </v>
      </c>
      <c r="E5">
        <f t="shared" si="0"/>
        <v>0.81198084478033183</v>
      </c>
      <c r="F5">
        <f t="shared" si="0"/>
        <v>0.72813706318865457</v>
      </c>
      <c r="G5">
        <f t="shared" si="0"/>
        <v>-0.58004563644554619</v>
      </c>
      <c r="M5">
        <f>SUM(M11:M66)</f>
        <v>58.546630318188214</v>
      </c>
      <c r="N5" s="5"/>
      <c r="O5" s="16" t="s">
        <v>89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</row>
    <row r="6" spans="1:26">
      <c r="B6">
        <v>4</v>
      </c>
      <c r="C6">
        <v>48</v>
      </c>
      <c r="D6" t="str">
        <f t="shared" si="0"/>
        <v xml:space="preserve">R&amp;P-Recreation </v>
      </c>
      <c r="E6">
        <f t="shared" si="0"/>
        <v>-1.4358841528268218</v>
      </c>
      <c r="F6">
        <f t="shared" si="0"/>
        <v>-1.8572116546201056</v>
      </c>
      <c r="G6">
        <f t="shared" si="0"/>
        <v>-1.1660330803027206</v>
      </c>
      <c r="N6" s="5"/>
      <c r="O6" s="19" t="s">
        <v>90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1"/>
    </row>
    <row r="8" spans="1:26">
      <c r="B8" s="10" t="s">
        <v>72</v>
      </c>
      <c r="C8" s="11">
        <f>AVERAGE(C11:C66)</f>
        <v>59102.76431475686</v>
      </c>
      <c r="D8" s="11">
        <f>AVERAGE(D11:D66)</f>
        <v>54254.045118652444</v>
      </c>
      <c r="E8" s="11">
        <f>AVERAGE(E11:E66)</f>
        <v>11.789433125206887</v>
      </c>
    </row>
    <row r="9" spans="1:26">
      <c r="B9" s="10" t="s">
        <v>73</v>
      </c>
      <c r="C9">
        <f>STDEV(C11:C66)</f>
        <v>22352.974722028823</v>
      </c>
      <c r="D9">
        <f>STDEV(D11:D66)</f>
        <v>21907.222583652499</v>
      </c>
      <c r="E9">
        <f>STDEV(E11:E66)</f>
        <v>4.4977849454952477</v>
      </c>
    </row>
    <row r="10" spans="1:26" s="10" customFormat="1" ht="30" customHeight="1">
      <c r="A10" s="10" t="s">
        <v>71</v>
      </c>
      <c r="B10" s="10" t="s">
        <v>67</v>
      </c>
      <c r="C10" s="10" t="s">
        <v>68</v>
      </c>
      <c r="D10" s="10" t="s">
        <v>69</v>
      </c>
      <c r="E10" s="10" t="s">
        <v>70</v>
      </c>
      <c r="F10" s="12" t="s">
        <v>84</v>
      </c>
      <c r="G10" s="12" t="s">
        <v>82</v>
      </c>
      <c r="H10" s="12" t="s">
        <v>83</v>
      </c>
      <c r="I10" s="12" t="s">
        <v>77</v>
      </c>
      <c r="J10" s="12" t="s">
        <v>78</v>
      </c>
      <c r="K10" s="12" t="s">
        <v>79</v>
      </c>
      <c r="L10" s="12" t="s">
        <v>86</v>
      </c>
      <c r="M10" s="12" t="s">
        <v>80</v>
      </c>
      <c r="N10" s="12" t="s">
        <v>81</v>
      </c>
    </row>
    <row r="11" spans="1:26">
      <c r="A11">
        <v>1</v>
      </c>
      <c r="B11" s="2" t="s">
        <v>0</v>
      </c>
      <c r="C11" s="11">
        <v>62957.418032786903</v>
      </c>
      <c r="D11" s="11">
        <v>59271.995655737701</v>
      </c>
      <c r="E11" s="1">
        <v>12.0074781046485</v>
      </c>
      <c r="F11">
        <f>STANDARDIZE(C11,$C$8,$C$9)</f>
        <v>0.17244477596224758</v>
      </c>
      <c r="G11">
        <f>STANDARDIZE(D11,$D$8,$D$9)</f>
        <v>0.22905461967733542</v>
      </c>
      <c r="H11">
        <f>STANDARDIZE(E11,$E$8,$E$9)</f>
        <v>4.8478302560907405E-2</v>
      </c>
      <c r="I11">
        <f>SUMXMY2($E$3:$G$3,F11:H11)</f>
        <v>1.1434890529122139</v>
      </c>
      <c r="J11">
        <f>SUMXMY2($E$4:$G$4,F11:H11)</f>
        <v>2.0892616759366494</v>
      </c>
      <c r="K11">
        <f>SUMXMY2($E$5:$G$5,F11:H11)</f>
        <v>1.0531320106447066</v>
      </c>
      <c r="L11">
        <f>SUMXMY2($E$6:$G$6,F11:H11)</f>
        <v>8.4142668095560431</v>
      </c>
      <c r="M11">
        <f>MIN(I11:L11)</f>
        <v>1.0531320106447066</v>
      </c>
      <c r="N11">
        <f>MATCH(M11,I11:L11,0)</f>
        <v>3</v>
      </c>
    </row>
    <row r="12" spans="1:26">
      <c r="A12">
        <v>2</v>
      </c>
      <c r="B12" s="2" t="s">
        <v>1</v>
      </c>
      <c r="C12" s="11">
        <v>60085.558441558438</v>
      </c>
      <c r="D12" s="11">
        <v>47406.129863013717</v>
      </c>
      <c r="E12" s="1">
        <v>7.2729051770147617</v>
      </c>
      <c r="F12">
        <f t="shared" ref="F12:F66" si="1">STANDARDIZE(C12,$C$8,$C$9)</f>
        <v>4.396703969038341E-2</v>
      </c>
      <c r="G12">
        <f>STANDARDIZE(D12,$D$8,$D$9)</f>
        <v>-0.31258710361343317</v>
      </c>
      <c r="H12">
        <f t="shared" ref="H12:H66" si="2">STANDARDIZE(E12,$E$8,$E$9)</f>
        <v>-1.0041671629310891</v>
      </c>
      <c r="I12">
        <f t="shared" ref="I12:I66" si="3">SUMXMY2($E$3:$G$3,F12:H12)</f>
        <v>0.78868236259152569</v>
      </c>
      <c r="J12">
        <f t="shared" ref="J12:J66" si="4">SUMXMY2($E$4:$G$4,F12:H12)</f>
        <v>6.7330658831326913</v>
      </c>
      <c r="K12">
        <f t="shared" ref="K12:K66" si="5">SUMXMY2($E$5:$G$5,F12:H12)</f>
        <v>1.852831065403068</v>
      </c>
      <c r="L12">
        <f t="shared" ref="L12:L66" si="6">SUMXMY2($E$6:$G$6,F12:H12)</f>
        <v>4.6020251307737192</v>
      </c>
      <c r="M12">
        <f t="shared" ref="M12:M66" si="7">MIN(I12:L12)</f>
        <v>0.78868236259152569</v>
      </c>
      <c r="N12">
        <f t="shared" ref="N12:N66" si="8">MATCH(M12,I12:L12,0)</f>
        <v>1</v>
      </c>
    </row>
    <row r="13" spans="1:26">
      <c r="A13">
        <v>3</v>
      </c>
      <c r="B13" s="2" t="s">
        <v>2</v>
      </c>
      <c r="C13" s="11">
        <v>67063.75</v>
      </c>
      <c r="D13" s="11">
        <v>49163.088000000003</v>
      </c>
      <c r="E13" s="1">
        <v>4.6435616438356169</v>
      </c>
      <c r="F13">
        <f>STANDARDIZE(C13,$C$8,$C$9)</f>
        <v>0.35614882512248364</v>
      </c>
      <c r="G13">
        <f t="shared" ref="G13:G66" si="9">STANDARDIZE(D13,$D$8,$D$9)</f>
        <v>-0.23238715447440561</v>
      </c>
      <c r="H13">
        <f t="shared" si="2"/>
        <v>-1.5887534793161269</v>
      </c>
      <c r="I13">
        <f t="shared" si="3"/>
        <v>2.3873939520783387</v>
      </c>
      <c r="J13">
        <f t="shared" si="4"/>
        <v>8.9837750256571951</v>
      </c>
      <c r="K13">
        <f t="shared" si="5"/>
        <v>2.1478811151312067</v>
      </c>
      <c r="L13">
        <f t="shared" si="6"/>
        <v>6.0301293860736322</v>
      </c>
      <c r="M13">
        <f t="shared" si="7"/>
        <v>2.1478811151312067</v>
      </c>
      <c r="N13">
        <f t="shared" si="8"/>
        <v>3</v>
      </c>
    </row>
    <row r="14" spans="1:26">
      <c r="A14">
        <v>4</v>
      </c>
      <c r="B14" s="2" t="s">
        <v>3</v>
      </c>
      <c r="C14" s="11">
        <v>78333.360256410248</v>
      </c>
      <c r="D14" s="11">
        <v>67654.802820512836</v>
      </c>
      <c r="E14" s="1">
        <v>11.722936424306283</v>
      </c>
      <c r="F14">
        <f t="shared" si="1"/>
        <v>0.86031484313815576</v>
      </c>
      <c r="G14">
        <f t="shared" si="9"/>
        <v>0.61170500508175962</v>
      </c>
      <c r="H14">
        <f t="shared" si="2"/>
        <v>-1.4784321995475533E-2</v>
      </c>
      <c r="I14">
        <f t="shared" si="3"/>
        <v>3.2225250178332066</v>
      </c>
      <c r="J14">
        <f t="shared" si="4"/>
        <v>1.4238042519222025</v>
      </c>
      <c r="K14">
        <f t="shared" si="5"/>
        <v>0.33541295316608311</v>
      </c>
      <c r="L14">
        <f t="shared" si="6"/>
        <v>12.69345300512796</v>
      </c>
      <c r="M14">
        <f t="shared" si="7"/>
        <v>0.33541295316608311</v>
      </c>
      <c r="N14">
        <f t="shared" si="8"/>
        <v>3</v>
      </c>
    </row>
    <row r="15" spans="1:26">
      <c r="A15">
        <v>5</v>
      </c>
      <c r="B15" s="2" t="s">
        <v>4</v>
      </c>
      <c r="C15" s="11">
        <v>53504.36</v>
      </c>
      <c r="D15" s="11">
        <v>45695.348399999995</v>
      </c>
      <c r="E15" s="1">
        <v>9.8670684931506862</v>
      </c>
      <c r="F15">
        <f t="shared" si="1"/>
        <v>-0.25045455400795674</v>
      </c>
      <c r="G15">
        <f t="shared" si="9"/>
        <v>-0.39067922398520194</v>
      </c>
      <c r="H15">
        <f t="shared" si="2"/>
        <v>-0.42740252265318812</v>
      </c>
      <c r="I15">
        <f t="shared" si="3"/>
        <v>9.2466334599634784E-2</v>
      </c>
      <c r="J15">
        <f t="shared" si="4"/>
        <v>5.3548189151840528</v>
      </c>
      <c r="K15">
        <f t="shared" si="5"/>
        <v>2.4038187812321499</v>
      </c>
      <c r="L15">
        <f t="shared" si="6"/>
        <v>4.1015358045534329</v>
      </c>
      <c r="M15">
        <f t="shared" si="7"/>
        <v>9.2466334599634784E-2</v>
      </c>
      <c r="N15">
        <f t="shared" si="8"/>
        <v>1</v>
      </c>
    </row>
    <row r="16" spans="1:26">
      <c r="A16">
        <v>6</v>
      </c>
      <c r="B16" s="2" t="s">
        <v>5</v>
      </c>
      <c r="C16" s="11">
        <v>76589.416666666672</v>
      </c>
      <c r="D16" s="11">
        <v>76011.006666666668</v>
      </c>
      <c r="E16" s="1">
        <v>16.796118721461188</v>
      </c>
      <c r="F16">
        <f t="shared" si="1"/>
        <v>0.78229643120728543</v>
      </c>
      <c r="G16">
        <f t="shared" si="9"/>
        <v>0.99314102757369149</v>
      </c>
      <c r="H16">
        <f t="shared" si="2"/>
        <v>1.1131447272215051</v>
      </c>
      <c r="I16">
        <f t="shared" si="3"/>
        <v>6.0052092195727376</v>
      </c>
      <c r="J16">
        <f t="shared" si="4"/>
        <v>0</v>
      </c>
      <c r="K16">
        <f t="shared" si="5"/>
        <v>2.9380018731639232</v>
      </c>
      <c r="L16">
        <f t="shared" si="6"/>
        <v>18.239486994586205</v>
      </c>
      <c r="M16">
        <f t="shared" si="7"/>
        <v>0</v>
      </c>
      <c r="N16">
        <f t="shared" si="8"/>
        <v>2</v>
      </c>
    </row>
    <row r="17" spans="1:14">
      <c r="A17">
        <v>7</v>
      </c>
      <c r="B17" s="2" t="s">
        <v>6</v>
      </c>
      <c r="C17" s="11">
        <v>68979.111111111109</v>
      </c>
      <c r="D17" s="11">
        <v>64747.845555555556</v>
      </c>
      <c r="E17" s="1">
        <v>26.680669710806697</v>
      </c>
      <c r="F17">
        <f t="shared" si="1"/>
        <v>0.44183590413230883</v>
      </c>
      <c r="G17">
        <f>STANDARDIZE(D17,$D$8,$D$9)</f>
        <v>0.47901099269122976</v>
      </c>
      <c r="H17">
        <f>STANDARDIZE(E17,$E$8,$E$9)</f>
        <v>3.3107933718605453</v>
      </c>
      <c r="I17">
        <f t="shared" si="3"/>
        <v>15.235221941426538</v>
      </c>
      <c r="J17">
        <f t="shared" si="4"/>
        <v>5.2099026285482219</v>
      </c>
      <c r="K17">
        <f t="shared" si="5"/>
        <v>15.337699264645147</v>
      </c>
      <c r="L17">
        <f t="shared" si="6"/>
        <v>29.025743952905721</v>
      </c>
      <c r="M17">
        <f t="shared" si="7"/>
        <v>5.2099026285482219</v>
      </c>
      <c r="N17">
        <f t="shared" si="8"/>
        <v>2</v>
      </c>
    </row>
    <row r="18" spans="1:14">
      <c r="A18">
        <v>8</v>
      </c>
      <c r="B18" s="2" t="s">
        <v>7</v>
      </c>
      <c r="C18" s="11">
        <v>86476.666666666672</v>
      </c>
      <c r="D18" s="11">
        <v>86554.151666666672</v>
      </c>
      <c r="E18" s="1">
        <v>16.254794520547943</v>
      </c>
      <c r="F18">
        <f t="shared" si="1"/>
        <v>1.2246201095075222</v>
      </c>
      <c r="G18">
        <f t="shared" si="9"/>
        <v>1.4744044538131937</v>
      </c>
      <c r="H18">
        <f t="shared" si="2"/>
        <v>0.99279121822250171</v>
      </c>
      <c r="I18">
        <f t="shared" si="3"/>
        <v>8.6674292363681857</v>
      </c>
      <c r="J18">
        <f t="shared" si="4"/>
        <v>0.44174968894920941</v>
      </c>
      <c r="K18">
        <f t="shared" si="5"/>
        <v>3.2010019525062332</v>
      </c>
      <c r="L18">
        <f t="shared" si="6"/>
        <v>22.838471175774373</v>
      </c>
      <c r="M18">
        <f t="shared" si="7"/>
        <v>0.44174968894920941</v>
      </c>
      <c r="N18">
        <f t="shared" si="8"/>
        <v>2</v>
      </c>
    </row>
    <row r="19" spans="1:14">
      <c r="A19">
        <v>9</v>
      </c>
      <c r="B19" s="2" t="s">
        <v>8</v>
      </c>
      <c r="C19" s="11">
        <v>68214.468965517241</v>
      </c>
      <c r="D19" s="11">
        <v>64935.871805555536</v>
      </c>
      <c r="E19" s="1">
        <v>11.83401039206424</v>
      </c>
      <c r="F19">
        <f t="shared" si="1"/>
        <v>0.40762828053399131</v>
      </c>
      <c r="G19">
        <f t="shared" si="9"/>
        <v>0.48759383559986436</v>
      </c>
      <c r="H19">
        <f>STANDARDIZE(E19,$E$8,$E$9)</f>
        <v>9.9109378055077645E-3</v>
      </c>
      <c r="I19">
        <f t="shared" si="3"/>
        <v>1.9299694011568038</v>
      </c>
      <c r="J19">
        <f t="shared" si="4"/>
        <v>1.6130789805507491</v>
      </c>
      <c r="K19">
        <f t="shared" si="5"/>
        <v>0.56941080005346278</v>
      </c>
      <c r="L19">
        <f t="shared" si="6"/>
        <v>10.279495212646145</v>
      </c>
      <c r="M19">
        <f t="shared" si="7"/>
        <v>0.56941080005346278</v>
      </c>
      <c r="N19">
        <f t="shared" si="8"/>
        <v>3</v>
      </c>
    </row>
    <row r="20" spans="1:14">
      <c r="A20">
        <v>10</v>
      </c>
      <c r="B20" s="2" t="s">
        <v>9</v>
      </c>
      <c r="C20" s="11">
        <v>36455.78603945372</v>
      </c>
      <c r="D20" s="11">
        <v>40708.116286594734</v>
      </c>
      <c r="E20" s="1">
        <v>11.674725091982431</v>
      </c>
      <c r="F20">
        <f t="shared" si="1"/>
        <v>-1.0131527708025625</v>
      </c>
      <c r="G20">
        <f t="shared" si="9"/>
        <v>-0.61833163835957405</v>
      </c>
      <c r="H20">
        <f t="shared" si="2"/>
        <v>-2.5503227614148617E-2</v>
      </c>
      <c r="I20">
        <f t="shared" si="3"/>
        <v>0.35633508491663607</v>
      </c>
      <c r="J20">
        <f t="shared" si="4"/>
        <v>7.1170011550992829</v>
      </c>
      <c r="K20">
        <f t="shared" si="5"/>
        <v>5.45160796217219</v>
      </c>
      <c r="L20">
        <f t="shared" si="6"/>
        <v>3.014333860911651</v>
      </c>
      <c r="M20">
        <f t="shared" si="7"/>
        <v>0.35633508491663607</v>
      </c>
      <c r="N20">
        <f t="shared" si="8"/>
        <v>1</v>
      </c>
    </row>
    <row r="21" spans="1:14">
      <c r="A21">
        <v>11</v>
      </c>
      <c r="B21" s="2" t="s">
        <v>10</v>
      </c>
      <c r="C21" s="11">
        <v>47857.198774676654</v>
      </c>
      <c r="D21" s="11">
        <v>54031.674836289174</v>
      </c>
      <c r="E21" s="1">
        <v>16.122004532017847</v>
      </c>
      <c r="F21">
        <f>STANDARDIZE(C21,$C$8,$C$9)</f>
        <v>-0.5030903349520508</v>
      </c>
      <c r="G21">
        <f t="shared" si="9"/>
        <v>-1.0150546538437341E-2</v>
      </c>
      <c r="H21">
        <f t="shared" si="2"/>
        <v>0.96326779944208818</v>
      </c>
      <c r="I21">
        <f t="shared" si="3"/>
        <v>1.9310586512347032</v>
      </c>
      <c r="J21">
        <f t="shared" si="4"/>
        <v>2.6812762147825469</v>
      </c>
      <c r="K21">
        <f t="shared" si="5"/>
        <v>4.6562971638305584</v>
      </c>
      <c r="L21">
        <f t="shared" si="6"/>
        <v>8.8156612801352878</v>
      </c>
      <c r="M21">
        <f t="shared" si="7"/>
        <v>1.9310586512347032</v>
      </c>
      <c r="N21">
        <f t="shared" si="8"/>
        <v>1</v>
      </c>
    </row>
    <row r="22" spans="1:14">
      <c r="A22">
        <v>12</v>
      </c>
      <c r="B22" s="2" t="s">
        <v>11</v>
      </c>
      <c r="C22" s="11">
        <v>13350.333333333334</v>
      </c>
      <c r="D22" s="11">
        <v>11761.555</v>
      </c>
      <c r="E22" s="1">
        <v>2.5904109589041098</v>
      </c>
      <c r="F22">
        <f t="shared" si="1"/>
        <v>-2.0468162090450797</v>
      </c>
      <c r="G22">
        <f t="shared" si="9"/>
        <v>-1.9396566569036908</v>
      </c>
      <c r="H22">
        <f t="shared" si="2"/>
        <v>-2.0452338824060607</v>
      </c>
      <c r="I22">
        <f t="shared" si="3"/>
        <v>7.3328872594506365</v>
      </c>
      <c r="J22">
        <f t="shared" si="4"/>
        <v>26.580536031064561</v>
      </c>
      <c r="K22">
        <f t="shared" si="5"/>
        <v>17.436620524025859</v>
      </c>
      <c r="L22">
        <f t="shared" si="6"/>
        <v>1.1530292061357656</v>
      </c>
      <c r="M22">
        <f t="shared" si="7"/>
        <v>1.1530292061357656</v>
      </c>
      <c r="N22">
        <f t="shared" si="8"/>
        <v>4</v>
      </c>
    </row>
    <row r="23" spans="1:14">
      <c r="A23">
        <v>13</v>
      </c>
      <c r="B23" s="2" t="s">
        <v>12</v>
      </c>
      <c r="C23" s="11">
        <v>45007.012048192773</v>
      </c>
      <c r="D23" s="11">
        <v>42395.791734693878</v>
      </c>
      <c r="E23" s="1">
        <v>11.808362215987239</v>
      </c>
      <c r="F23">
        <f t="shared" si="1"/>
        <v>-0.6305984971509293</v>
      </c>
      <c r="G23">
        <f t="shared" si="9"/>
        <v>-0.54129423931664322</v>
      </c>
      <c r="H23">
        <f t="shared" si="2"/>
        <v>4.2085362038730891E-3</v>
      </c>
      <c r="I23">
        <f t="shared" si="3"/>
        <v>0.13836549326394151</v>
      </c>
      <c r="J23">
        <f t="shared" si="4"/>
        <v>5.5805031426058722</v>
      </c>
      <c r="K23">
        <f t="shared" si="5"/>
        <v>4.0338439278053837</v>
      </c>
      <c r="L23">
        <f t="shared" si="6"/>
        <v>3.7495890721402629</v>
      </c>
      <c r="M23">
        <f t="shared" si="7"/>
        <v>0.13836549326394151</v>
      </c>
      <c r="N23">
        <f t="shared" si="8"/>
        <v>1</v>
      </c>
    </row>
    <row r="24" spans="1:14">
      <c r="A24">
        <v>14</v>
      </c>
      <c r="B24" s="2" t="s">
        <v>13</v>
      </c>
      <c r="C24" s="11">
        <v>66850.53333333334</v>
      </c>
      <c r="D24" s="11">
        <v>57833.916999999994</v>
      </c>
      <c r="E24" s="1">
        <v>12.992968036529678</v>
      </c>
      <c r="F24">
        <f t="shared" si="1"/>
        <v>0.34661019908643592</v>
      </c>
      <c r="G24">
        <f t="shared" si="9"/>
        <v>0.16341057693086591</v>
      </c>
      <c r="H24">
        <f t="shared" si="2"/>
        <v>0.26758391650721097</v>
      </c>
      <c r="I24">
        <f t="shared" si="3"/>
        <v>1.553570366218052</v>
      </c>
      <c r="J24">
        <f t="shared" si="4"/>
        <v>1.5932481981994238</v>
      </c>
      <c r="K24">
        <f t="shared" si="5"/>
        <v>1.2539617011935129</v>
      </c>
      <c r="L24">
        <f t="shared" si="6"/>
        <v>9.3154580107830203</v>
      </c>
      <c r="M24">
        <f t="shared" si="7"/>
        <v>1.2539617011935129</v>
      </c>
      <c r="N24">
        <f t="shared" si="8"/>
        <v>3</v>
      </c>
    </row>
    <row r="25" spans="1:14">
      <c r="A25">
        <v>15</v>
      </c>
      <c r="B25" s="2" t="s">
        <v>14</v>
      </c>
      <c r="C25" s="11">
        <v>65852.740000000005</v>
      </c>
      <c r="D25" s="11">
        <v>63464.967999999986</v>
      </c>
      <c r="E25" s="1">
        <v>11.356164383561643</v>
      </c>
      <c r="F25">
        <f t="shared" si="1"/>
        <v>0.301972143268746</v>
      </c>
      <c r="G25">
        <f t="shared" si="9"/>
        <v>0.42045142172522004</v>
      </c>
      <c r="H25">
        <f t="shared" si="2"/>
        <v>-9.6329359205843013E-2</v>
      </c>
      <c r="I25">
        <f t="shared" si="3"/>
        <v>1.5535885617239469</v>
      </c>
      <c r="J25">
        <f t="shared" si="4"/>
        <v>2.0215123719698109</v>
      </c>
      <c r="K25">
        <f t="shared" si="5"/>
        <v>0.58876076644693642</v>
      </c>
      <c r="L25">
        <f t="shared" si="6"/>
        <v>9.3521596461543641</v>
      </c>
      <c r="M25">
        <f t="shared" si="7"/>
        <v>0.58876076644693642</v>
      </c>
      <c r="N25">
        <f t="shared" si="8"/>
        <v>3</v>
      </c>
    </row>
    <row r="26" spans="1:14">
      <c r="A26">
        <v>16</v>
      </c>
      <c r="B26" s="2" t="s">
        <v>15</v>
      </c>
      <c r="C26" s="11">
        <v>94504.483870967742</v>
      </c>
      <c r="D26" s="11">
        <v>83520.394838709675</v>
      </c>
      <c r="E26" s="1">
        <v>5.94494034467521</v>
      </c>
      <c r="F26">
        <f t="shared" si="1"/>
        <v>1.5837587612588557</v>
      </c>
      <c r="G26">
        <f t="shared" si="9"/>
        <v>1.3359224159203196</v>
      </c>
      <c r="H26">
        <f t="shared" si="2"/>
        <v>-1.2994157905182246</v>
      </c>
      <c r="I26">
        <f t="shared" si="3"/>
        <v>8.6485756997200056</v>
      </c>
      <c r="J26">
        <f t="shared" si="4"/>
        <v>6.5802891984451275</v>
      </c>
      <c r="K26">
        <f t="shared" si="5"/>
        <v>1.4825376059296351</v>
      </c>
      <c r="L26">
        <f t="shared" si="6"/>
        <v>19.33213946841834</v>
      </c>
      <c r="M26">
        <f t="shared" si="7"/>
        <v>1.4825376059296351</v>
      </c>
      <c r="N26">
        <f t="shared" si="8"/>
        <v>3</v>
      </c>
    </row>
    <row r="27" spans="1:14">
      <c r="A27">
        <v>17</v>
      </c>
      <c r="B27" s="2" t="s">
        <v>16</v>
      </c>
      <c r="C27" s="11">
        <v>42408.384615384617</v>
      </c>
      <c r="D27" s="11">
        <v>43220.344957264941</v>
      </c>
      <c r="E27" s="1">
        <v>12.839573820395739</v>
      </c>
      <c r="F27">
        <f t="shared" si="1"/>
        <v>-0.74685270783758173</v>
      </c>
      <c r="G27">
        <f t="shared" si="9"/>
        <v>-0.503655820323888</v>
      </c>
      <c r="H27">
        <f t="shared" si="2"/>
        <v>0.23347952556971818</v>
      </c>
      <c r="I27">
        <f t="shared" si="3"/>
        <v>0.38456897237956778</v>
      </c>
      <c r="J27">
        <f t="shared" si="4"/>
        <v>5.3525087603148664</v>
      </c>
      <c r="K27">
        <f t="shared" si="5"/>
        <v>4.6090989418714923</v>
      </c>
      <c r="L27">
        <f t="shared" si="6"/>
        <v>4.2655132627371533</v>
      </c>
      <c r="M27">
        <f t="shared" si="7"/>
        <v>0.38456897237956778</v>
      </c>
      <c r="N27">
        <f t="shared" si="8"/>
        <v>1</v>
      </c>
    </row>
    <row r="28" spans="1:14">
      <c r="A28">
        <v>18</v>
      </c>
      <c r="B28" s="2" t="s">
        <v>17</v>
      </c>
      <c r="C28" s="11">
        <v>38637</v>
      </c>
      <c r="D28" s="11">
        <v>38776.03</v>
      </c>
      <c r="E28" s="1">
        <v>11.726027397260275</v>
      </c>
      <c r="F28">
        <f t="shared" si="1"/>
        <v>-0.91557229269301144</v>
      </c>
      <c r="G28">
        <f t="shared" si="9"/>
        <v>-0.70652567022358981</v>
      </c>
      <c r="H28">
        <f t="shared" si="2"/>
        <v>-1.4097100842964189E-2</v>
      </c>
      <c r="I28">
        <f t="shared" si="3"/>
        <v>0.31348542142912666</v>
      </c>
      <c r="J28">
        <f t="shared" si="4"/>
        <v>7.0422992261380637</v>
      </c>
      <c r="K28">
        <f t="shared" si="5"/>
        <v>5.3629947463865921</v>
      </c>
      <c r="L28">
        <f t="shared" si="6"/>
        <v>2.9217591672563925</v>
      </c>
      <c r="M28">
        <f t="shared" si="7"/>
        <v>0.31348542142912666</v>
      </c>
      <c r="N28">
        <f t="shared" si="8"/>
        <v>1</v>
      </c>
    </row>
    <row r="29" spans="1:14">
      <c r="A29">
        <v>19</v>
      </c>
      <c r="B29" s="2" t="s">
        <v>18</v>
      </c>
      <c r="C29" s="11">
        <v>66775.131578947374</v>
      </c>
      <c r="D29" s="11">
        <v>59522.520789473674</v>
      </c>
      <c r="E29" s="1">
        <v>15.241672674837778</v>
      </c>
      <c r="F29">
        <f t="shared" si="1"/>
        <v>0.34323696776829477</v>
      </c>
      <c r="G29">
        <f t="shared" si="9"/>
        <v>0.24049035201535068</v>
      </c>
      <c r="H29">
        <f t="shared" si="2"/>
        <v>0.76754215496418476</v>
      </c>
      <c r="I29">
        <f t="shared" si="3"/>
        <v>2.516389898658332</v>
      </c>
      <c r="J29">
        <f t="shared" si="4"/>
        <v>0.87869738980463774</v>
      </c>
      <c r="K29">
        <f t="shared" si="5"/>
        <v>2.2735129927109718</v>
      </c>
      <c r="L29">
        <f t="shared" si="6"/>
        <v>11.30433886082751</v>
      </c>
      <c r="M29">
        <f t="shared" si="7"/>
        <v>0.87869738980463774</v>
      </c>
      <c r="N29">
        <f t="shared" si="8"/>
        <v>2</v>
      </c>
    </row>
    <row r="30" spans="1:14">
      <c r="A30">
        <v>20</v>
      </c>
      <c r="B30" s="2" t="s">
        <v>19</v>
      </c>
      <c r="C30" s="11">
        <v>74761.2</v>
      </c>
      <c r="D30" s="11">
        <v>74127.777000000002</v>
      </c>
      <c r="E30" s="1">
        <v>14.844931506849317</v>
      </c>
      <c r="F30">
        <f t="shared" si="1"/>
        <v>0.70050791359826359</v>
      </c>
      <c r="G30">
        <f t="shared" si="9"/>
        <v>0.90717715609360894</v>
      </c>
      <c r="H30">
        <f t="shared" si="2"/>
        <v>0.67933403190000474</v>
      </c>
      <c r="I30">
        <f t="shared" si="3"/>
        <v>4.4733546215324349</v>
      </c>
      <c r="J30">
        <f t="shared" si="4"/>
        <v>0.20227086818784906</v>
      </c>
      <c r="K30">
        <f t="shared" si="5"/>
        <v>1.6305187182958867</v>
      </c>
      <c r="L30">
        <f t="shared" si="6"/>
        <v>15.611396337082656</v>
      </c>
      <c r="M30">
        <f t="shared" si="7"/>
        <v>0.20227086818784906</v>
      </c>
      <c r="N30">
        <f t="shared" si="8"/>
        <v>2</v>
      </c>
    </row>
    <row r="31" spans="1:14">
      <c r="A31">
        <v>21</v>
      </c>
      <c r="B31" s="2" t="s">
        <v>20</v>
      </c>
      <c r="C31" s="11">
        <v>80327</v>
      </c>
      <c r="D31" s="11">
        <v>80829.670000000013</v>
      </c>
      <c r="E31" s="1">
        <v>10.358512720156554</v>
      </c>
      <c r="F31">
        <f t="shared" si="1"/>
        <v>0.94950385571396401</v>
      </c>
      <c r="G31">
        <f t="shared" si="9"/>
        <v>1.2130987750669362</v>
      </c>
      <c r="H31">
        <f t="shared" si="2"/>
        <v>-0.31813891112857012</v>
      </c>
      <c r="I31">
        <f t="shared" si="3"/>
        <v>5.0322203712481333</v>
      </c>
      <c r="J31">
        <f t="shared" si="4"/>
        <v>2.1249125869010879</v>
      </c>
      <c r="K31">
        <f t="shared" si="5"/>
        <v>0.32269557329042731</v>
      </c>
      <c r="L31">
        <f t="shared" si="6"/>
        <v>15.835806608054725</v>
      </c>
      <c r="M31">
        <f t="shared" si="7"/>
        <v>0.32269557329042731</v>
      </c>
      <c r="N31">
        <f t="shared" si="8"/>
        <v>3</v>
      </c>
    </row>
    <row r="32" spans="1:14">
      <c r="A32">
        <v>22</v>
      </c>
      <c r="B32" s="2" t="s">
        <v>21</v>
      </c>
      <c r="C32" s="11">
        <v>72657.036287923853</v>
      </c>
      <c r="D32" s="11">
        <v>82595.620934523773</v>
      </c>
      <c r="E32" s="1">
        <v>15.086621629330216</v>
      </c>
      <c r="F32">
        <f t="shared" si="1"/>
        <v>0.60637441511573309</v>
      </c>
      <c r="G32">
        <f t="shared" si="9"/>
        <v>1.2937092188500536</v>
      </c>
      <c r="H32">
        <f t="shared" si="2"/>
        <v>0.73306939839923302</v>
      </c>
      <c r="I32">
        <f t="shared" si="3"/>
        <v>5.5775756280642419</v>
      </c>
      <c r="J32">
        <f t="shared" si="4"/>
        <v>0.26574704893221851</v>
      </c>
      <c r="K32">
        <f t="shared" si="5"/>
        <v>2.0864169619143116</v>
      </c>
      <c r="L32">
        <f t="shared" si="6"/>
        <v>17.705712633816631</v>
      </c>
      <c r="M32">
        <f t="shared" si="7"/>
        <v>0.26574704893221851</v>
      </c>
      <c r="N32">
        <f t="shared" si="8"/>
        <v>2</v>
      </c>
    </row>
    <row r="33" spans="1:14">
      <c r="A33">
        <v>23</v>
      </c>
      <c r="B33" s="2" t="s">
        <v>22</v>
      </c>
      <c r="C33" s="11">
        <v>75211.576923076922</v>
      </c>
      <c r="D33" s="11">
        <v>72365.255769230775</v>
      </c>
      <c r="E33" s="1">
        <v>14.961854583772391</v>
      </c>
      <c r="F33">
        <f t="shared" si="1"/>
        <v>0.72065632465663965</v>
      </c>
      <c r="G33">
        <f t="shared" si="9"/>
        <v>0.82672326815600938</v>
      </c>
      <c r="H33">
        <f t="shared" si="2"/>
        <v>0.70532973385996134</v>
      </c>
      <c r="I33">
        <f t="shared" si="3"/>
        <v>4.3623507953944305</v>
      </c>
      <c r="J33">
        <f t="shared" si="4"/>
        <v>0.19780744219565252</v>
      </c>
      <c r="K33">
        <f t="shared" si="5"/>
        <v>1.6702492503737085</v>
      </c>
      <c r="L33">
        <f t="shared" si="6"/>
        <v>15.356172282952697</v>
      </c>
      <c r="M33">
        <f t="shared" si="7"/>
        <v>0.19780744219565252</v>
      </c>
      <c r="N33">
        <f t="shared" si="8"/>
        <v>2</v>
      </c>
    </row>
    <row r="34" spans="1:14">
      <c r="A34">
        <v>24</v>
      </c>
      <c r="B34" s="2" t="s">
        <v>23</v>
      </c>
      <c r="C34" s="11">
        <v>50138.366197183095</v>
      </c>
      <c r="D34" s="11">
        <v>56048.842167630079</v>
      </c>
      <c r="E34" s="1">
        <v>13.779949836002309</v>
      </c>
      <c r="F34">
        <f t="shared" si="1"/>
        <v>-0.401038261307537</v>
      </c>
      <c r="G34">
        <f t="shared" si="9"/>
        <v>8.192718370045407E-2</v>
      </c>
      <c r="H34">
        <f t="shared" si="2"/>
        <v>0.44255488755393302</v>
      </c>
      <c r="I34">
        <f t="shared" si="3"/>
        <v>0.94673108392730709</v>
      </c>
      <c r="J34">
        <f t="shared" si="4"/>
        <v>2.6802823968407701</v>
      </c>
      <c r="K34">
        <f t="shared" si="5"/>
        <v>2.9347143917663763</v>
      </c>
      <c r="L34">
        <f t="shared" si="6"/>
        <v>7.4187207038107523</v>
      </c>
      <c r="M34">
        <f t="shared" si="7"/>
        <v>0.94673108392730709</v>
      </c>
      <c r="N34">
        <f t="shared" si="8"/>
        <v>1</v>
      </c>
    </row>
    <row r="35" spans="1:14">
      <c r="A35">
        <v>25</v>
      </c>
      <c r="B35" s="2" t="s">
        <v>24</v>
      </c>
      <c r="C35" s="11">
        <v>47191.655104712045</v>
      </c>
      <c r="D35" s="11">
        <v>43950.401700960261</v>
      </c>
      <c r="E35" s="1">
        <v>10.225948504625963</v>
      </c>
      <c r="F35">
        <f t="shared" si="1"/>
        <v>-0.53286461234649163</v>
      </c>
      <c r="G35">
        <f t="shared" si="9"/>
        <v>-0.47033088646211674</v>
      </c>
      <c r="H35">
        <f t="shared" si="2"/>
        <v>-0.34761213342288205</v>
      </c>
      <c r="I35">
        <f t="shared" si="3"/>
        <v>0</v>
      </c>
      <c r="J35">
        <f t="shared" si="4"/>
        <v>6.0052092195727376</v>
      </c>
      <c r="K35">
        <f t="shared" si="5"/>
        <v>3.298960063222165</v>
      </c>
      <c r="L35">
        <f t="shared" si="6"/>
        <v>3.4086954018674911</v>
      </c>
      <c r="M35">
        <f t="shared" si="7"/>
        <v>0</v>
      </c>
      <c r="N35">
        <f t="shared" si="8"/>
        <v>1</v>
      </c>
    </row>
    <row r="36" spans="1:14">
      <c r="A36">
        <v>26</v>
      </c>
      <c r="B36" s="2" t="s">
        <v>36</v>
      </c>
      <c r="C36" s="11">
        <v>59073.408728179551</v>
      </c>
      <c r="D36" s="11">
        <v>55377.539795396428</v>
      </c>
      <c r="E36" s="1">
        <v>10.802234140675711</v>
      </c>
      <c r="F36">
        <f t="shared" si="1"/>
        <v>-1.3132742707564031E-3</v>
      </c>
      <c r="G36">
        <f t="shared" si="9"/>
        <v>5.1284213343518591E-2</v>
      </c>
      <c r="H36">
        <f t="shared" si="2"/>
        <v>-0.21948559046156801</v>
      </c>
      <c r="I36">
        <f t="shared" si="3"/>
        <v>0.57104554836656496</v>
      </c>
      <c r="J36">
        <f t="shared" si="4"/>
        <v>3.2770419926392824</v>
      </c>
      <c r="K36">
        <f t="shared" si="5"/>
        <v>1.2495806511865364</v>
      </c>
      <c r="L36">
        <f t="shared" si="6"/>
        <v>6.5963022341599347</v>
      </c>
      <c r="M36">
        <f t="shared" si="7"/>
        <v>0.57104554836656496</v>
      </c>
      <c r="N36">
        <f t="shared" si="8"/>
        <v>1</v>
      </c>
    </row>
    <row r="37" spans="1:14">
      <c r="A37">
        <v>27</v>
      </c>
      <c r="B37" s="2" t="s">
        <v>37</v>
      </c>
      <c r="C37" s="11">
        <v>77252.951612903227</v>
      </c>
      <c r="D37" s="11">
        <v>70205.505833333344</v>
      </c>
      <c r="E37" s="1">
        <v>9.1805125939019003</v>
      </c>
      <c r="F37">
        <f t="shared" si="1"/>
        <v>0.81198084478033183</v>
      </c>
      <c r="G37">
        <f t="shared" si="9"/>
        <v>0.72813706318865457</v>
      </c>
      <c r="H37">
        <f t="shared" si="2"/>
        <v>-0.58004563644554619</v>
      </c>
      <c r="I37">
        <f t="shared" si="3"/>
        <v>3.298960063222165</v>
      </c>
      <c r="J37">
        <f t="shared" si="4"/>
        <v>2.9380018731639232</v>
      </c>
      <c r="K37">
        <f t="shared" si="5"/>
        <v>0</v>
      </c>
      <c r="L37">
        <f t="shared" si="6"/>
        <v>12.080306324501073</v>
      </c>
      <c r="M37">
        <f t="shared" si="7"/>
        <v>0</v>
      </c>
      <c r="N37">
        <f t="shared" si="8"/>
        <v>3</v>
      </c>
    </row>
    <row r="38" spans="1:14">
      <c r="A38">
        <v>28</v>
      </c>
      <c r="B38" s="2" t="s">
        <v>38</v>
      </c>
      <c r="C38" s="11">
        <v>21008</v>
      </c>
      <c r="D38" s="11">
        <v>4451.1725000000006</v>
      </c>
      <c r="E38" s="1">
        <v>3.1748858447488586</v>
      </c>
      <c r="F38">
        <f t="shared" si="1"/>
        <v>-1.7042368986001011</v>
      </c>
      <c r="G38">
        <f t="shared" si="9"/>
        <v>-2.2733540241571335</v>
      </c>
      <c r="H38">
        <f t="shared" si="2"/>
        <v>-1.9152866099313886</v>
      </c>
      <c r="I38">
        <f t="shared" si="3"/>
        <v>7.080608732362812</v>
      </c>
      <c r="J38">
        <f t="shared" si="4"/>
        <v>26.024234287074634</v>
      </c>
      <c r="K38">
        <f t="shared" si="5"/>
        <v>17.123168936794141</v>
      </c>
      <c r="L38">
        <f t="shared" si="6"/>
        <v>0.8065685195489678</v>
      </c>
      <c r="M38">
        <f t="shared" si="7"/>
        <v>0.8065685195489678</v>
      </c>
      <c r="N38">
        <f t="shared" si="8"/>
        <v>4</v>
      </c>
    </row>
    <row r="39" spans="1:14">
      <c r="A39">
        <v>29</v>
      </c>
      <c r="B39" s="2" t="s">
        <v>39</v>
      </c>
      <c r="C39" s="11">
        <v>87720.457142857136</v>
      </c>
      <c r="D39" s="11">
        <v>78421.656634615385</v>
      </c>
      <c r="E39" s="1">
        <v>11.243992172211357</v>
      </c>
      <c r="F39">
        <f t="shared" si="1"/>
        <v>1.2802632841479298</v>
      </c>
      <c r="G39">
        <f t="shared" si="9"/>
        <v>1.1031800778797571</v>
      </c>
      <c r="H39">
        <f t="shared" si="2"/>
        <v>-0.1212687933294402</v>
      </c>
      <c r="I39">
        <f t="shared" si="3"/>
        <v>5.8146008315550342</v>
      </c>
      <c r="J39">
        <f t="shared" si="4"/>
        <v>1.7838563189388497</v>
      </c>
      <c r="K39">
        <f t="shared" si="5"/>
        <v>0.57042189766823881</v>
      </c>
      <c r="L39">
        <f t="shared" si="6"/>
        <v>17.232908524572839</v>
      </c>
      <c r="M39">
        <f t="shared" si="7"/>
        <v>0.57042189766823881</v>
      </c>
      <c r="N39">
        <f t="shared" si="8"/>
        <v>3</v>
      </c>
    </row>
    <row r="40" spans="1:14">
      <c r="A40">
        <v>30</v>
      </c>
      <c r="B40" s="2" t="s">
        <v>40</v>
      </c>
      <c r="C40" s="11">
        <v>81349.166666666672</v>
      </c>
      <c r="D40" s="11">
        <v>76341.511666666673</v>
      </c>
      <c r="E40" s="1">
        <v>22.419634703196351</v>
      </c>
      <c r="F40">
        <f t="shared" si="1"/>
        <v>0.99523229586020223</v>
      </c>
      <c r="G40">
        <f t="shared" si="9"/>
        <v>1.0082276045570573</v>
      </c>
      <c r="H40">
        <f t="shared" si="2"/>
        <v>2.3634303789104307</v>
      </c>
      <c r="I40">
        <f t="shared" si="3"/>
        <v>11.870966875914274</v>
      </c>
      <c r="J40">
        <f t="shared" si="4"/>
        <v>1.6087834980797617</v>
      </c>
      <c r="K40">
        <f t="shared" si="5"/>
        <v>8.7760828586628232</v>
      </c>
      <c r="L40">
        <f t="shared" si="6"/>
        <v>26.578181645031236</v>
      </c>
      <c r="M40">
        <f t="shared" si="7"/>
        <v>1.6087834980797617</v>
      </c>
      <c r="N40">
        <f t="shared" si="8"/>
        <v>2</v>
      </c>
    </row>
    <row r="41" spans="1:14">
      <c r="A41">
        <v>31</v>
      </c>
      <c r="B41" s="2" t="s">
        <v>41</v>
      </c>
      <c r="C41" s="11">
        <v>56102.318181818184</v>
      </c>
      <c r="D41" s="11">
        <v>52657.066818181804</v>
      </c>
      <c r="E41" s="1">
        <v>9.2310087173100879</v>
      </c>
      <c r="F41">
        <f t="shared" si="1"/>
        <v>-0.13423028345223961</v>
      </c>
      <c r="G41">
        <f t="shared" si="9"/>
        <v>-7.2897342160677628E-2</v>
      </c>
      <c r="H41">
        <f t="shared" si="2"/>
        <v>-0.5688187494289132</v>
      </c>
      <c r="I41">
        <f t="shared" si="3"/>
        <v>0.36579511727381431</v>
      </c>
      <c r="J41">
        <f t="shared" si="4"/>
        <v>4.8054601612164562</v>
      </c>
      <c r="K41">
        <f t="shared" si="5"/>
        <v>1.5370976607365983</v>
      </c>
      <c r="L41">
        <f t="shared" si="6"/>
        <v>5.234745318306433</v>
      </c>
      <c r="M41">
        <f t="shared" si="7"/>
        <v>0.36579511727381431</v>
      </c>
      <c r="N41">
        <f t="shared" si="8"/>
        <v>1</v>
      </c>
    </row>
    <row r="42" spans="1:14">
      <c r="A42">
        <v>32</v>
      </c>
      <c r="B42" s="2" t="s">
        <v>42</v>
      </c>
      <c r="C42" s="11">
        <v>48517.7</v>
      </c>
      <c r="D42" s="11">
        <v>87108.78</v>
      </c>
      <c r="E42" s="1">
        <v>5.1383561643835618</v>
      </c>
      <c r="F42">
        <f t="shared" si="1"/>
        <v>-0.4735416402688139</v>
      </c>
      <c r="G42">
        <f t="shared" si="9"/>
        <v>1.4997215989335066</v>
      </c>
      <c r="H42">
        <f t="shared" si="2"/>
        <v>-1.4787449914617874</v>
      </c>
      <c r="I42">
        <f t="shared" si="3"/>
        <v>5.1640875527648635</v>
      </c>
      <c r="J42">
        <f t="shared" si="4"/>
        <v>8.5516454508642017</v>
      </c>
      <c r="K42">
        <f t="shared" si="5"/>
        <v>3.0555712860741382</v>
      </c>
      <c r="L42">
        <f t="shared" si="6"/>
        <v>12.292892719671258</v>
      </c>
      <c r="M42">
        <f t="shared" si="7"/>
        <v>3.0555712860741382</v>
      </c>
      <c r="N42">
        <f t="shared" si="8"/>
        <v>3</v>
      </c>
    </row>
    <row r="43" spans="1:14">
      <c r="A43">
        <v>33</v>
      </c>
      <c r="B43" s="2" t="s">
        <v>43</v>
      </c>
      <c r="C43" s="11">
        <v>41929.845238095237</v>
      </c>
      <c r="D43" s="11">
        <v>37487.511249999981</v>
      </c>
      <c r="E43" s="1">
        <v>10.459311806914545</v>
      </c>
      <c r="F43">
        <f t="shared" si="1"/>
        <v>-0.76826101627260091</v>
      </c>
      <c r="G43">
        <f t="shared" si="9"/>
        <v>-0.76534274505267064</v>
      </c>
      <c r="H43">
        <f t="shared" si="2"/>
        <v>-0.29572808269202017</v>
      </c>
      <c r="I43">
        <f t="shared" si="3"/>
        <v>0.14513541841063959</v>
      </c>
      <c r="J43">
        <f t="shared" si="4"/>
        <v>7.481416171039216</v>
      </c>
      <c r="K43">
        <f t="shared" si="5"/>
        <v>4.8084827484209702</v>
      </c>
      <c r="L43">
        <f t="shared" si="6"/>
        <v>2.3953291570086366</v>
      </c>
      <c r="M43">
        <f t="shared" si="7"/>
        <v>0.14513541841063959</v>
      </c>
      <c r="N43">
        <f t="shared" si="8"/>
        <v>1</v>
      </c>
    </row>
    <row r="44" spans="1:14">
      <c r="A44">
        <v>34</v>
      </c>
      <c r="B44" s="2" t="s">
        <v>44</v>
      </c>
      <c r="C44" s="11">
        <v>99295.8</v>
      </c>
      <c r="D44" s="11">
        <v>43900.275999999998</v>
      </c>
      <c r="E44" s="1">
        <v>6.2024657534246579</v>
      </c>
      <c r="F44">
        <f t="shared" si="1"/>
        <v>1.7981067927228929</v>
      </c>
      <c r="G44">
        <f t="shared" si="9"/>
        <v>-0.47261897664647756</v>
      </c>
      <c r="H44">
        <f t="shared" si="2"/>
        <v>-1.2421597385125875</v>
      </c>
      <c r="I44">
        <f t="shared" si="3"/>
        <v>6.2336483443795601</v>
      </c>
      <c r="J44">
        <f t="shared" si="4"/>
        <v>8.7277822068409385</v>
      </c>
      <c r="K44">
        <f t="shared" si="5"/>
        <v>2.8526545365622091</v>
      </c>
      <c r="L44">
        <f t="shared" si="6"/>
        <v>12.381589587885919</v>
      </c>
      <c r="M44">
        <f t="shared" si="7"/>
        <v>2.8526545365622091</v>
      </c>
      <c r="N44">
        <f t="shared" si="8"/>
        <v>3</v>
      </c>
    </row>
    <row r="45" spans="1:14">
      <c r="A45">
        <v>35</v>
      </c>
      <c r="B45" s="2" t="s">
        <v>45</v>
      </c>
      <c r="C45" s="11">
        <v>90000</v>
      </c>
      <c r="D45" s="11">
        <v>70413.850000000006</v>
      </c>
      <c r="E45" s="1">
        <v>10.698630136986301</v>
      </c>
      <c r="F45">
        <f t="shared" si="1"/>
        <v>1.3822426799773526</v>
      </c>
      <c r="G45">
        <f t="shared" si="9"/>
        <v>0.73764735897677203</v>
      </c>
      <c r="H45">
        <f t="shared" si="2"/>
        <v>-0.24252004073984884</v>
      </c>
      <c r="I45">
        <f t="shared" si="3"/>
        <v>5.1378917305100815</v>
      </c>
      <c r="J45">
        <f t="shared" si="4"/>
        <v>2.2630394791980999</v>
      </c>
      <c r="K45">
        <f t="shared" si="5"/>
        <v>0.43921253416473743</v>
      </c>
      <c r="L45">
        <f t="shared" si="6"/>
        <v>15.528008480458503</v>
      </c>
      <c r="M45">
        <f t="shared" si="7"/>
        <v>0.43921253416473743</v>
      </c>
      <c r="N45">
        <f t="shared" si="8"/>
        <v>3</v>
      </c>
    </row>
    <row r="46" spans="1:14">
      <c r="A46">
        <v>36</v>
      </c>
      <c r="B46" s="2" t="s">
        <v>46</v>
      </c>
      <c r="C46" s="11">
        <v>51856.396694214876</v>
      </c>
      <c r="D46" s="11">
        <v>45215.006446280975</v>
      </c>
      <c r="E46" s="1">
        <v>10.511445714932636</v>
      </c>
      <c r="F46">
        <f t="shared" si="1"/>
        <v>-0.32417911757403362</v>
      </c>
      <c r="G46">
        <f t="shared" si="9"/>
        <v>-0.41260541530794215</v>
      </c>
      <c r="H46">
        <f t="shared" si="2"/>
        <v>-0.28413706430188901</v>
      </c>
      <c r="I46">
        <f t="shared" si="3"/>
        <v>5.0910950148311887E-2</v>
      </c>
      <c r="J46">
        <f t="shared" si="4"/>
        <v>5.1528076066481141</v>
      </c>
      <c r="K46">
        <f t="shared" si="5"/>
        <v>2.6797147453717294</v>
      </c>
      <c r="L46">
        <f t="shared" si="6"/>
        <v>4.1005158551041738</v>
      </c>
      <c r="M46">
        <f t="shared" si="7"/>
        <v>5.0910950148311887E-2</v>
      </c>
      <c r="N46">
        <f t="shared" si="8"/>
        <v>1</v>
      </c>
    </row>
    <row r="47" spans="1:14">
      <c r="A47">
        <v>37</v>
      </c>
      <c r="B47" s="2" t="s">
        <v>47</v>
      </c>
      <c r="C47" s="11">
        <v>67337.481196581197</v>
      </c>
      <c r="D47" s="11">
        <v>60253.379316239312</v>
      </c>
      <c r="E47" s="1">
        <v>9.1152324083830933</v>
      </c>
      <c r="F47">
        <f t="shared" si="1"/>
        <v>0.36839467606559928</v>
      </c>
      <c r="G47">
        <f t="shared" si="9"/>
        <v>0.27385188490592421</v>
      </c>
      <c r="H47">
        <f t="shared" si="2"/>
        <v>-0.59455948855494689</v>
      </c>
      <c r="I47">
        <f t="shared" si="3"/>
        <v>1.4270592983568084</v>
      </c>
      <c r="J47">
        <f t="shared" si="4"/>
        <v>3.6049452222497664</v>
      </c>
      <c r="K47">
        <f t="shared" si="5"/>
        <v>0.40335436418544091</v>
      </c>
      <c r="L47">
        <f t="shared" si="6"/>
        <v>8.1234359679517176</v>
      </c>
      <c r="M47">
        <f t="shared" si="7"/>
        <v>0.40335436418544091</v>
      </c>
      <c r="N47">
        <f t="shared" si="8"/>
        <v>3</v>
      </c>
    </row>
    <row r="48" spans="1:14">
      <c r="A48">
        <v>38</v>
      </c>
      <c r="B48" s="2" t="s">
        <v>48</v>
      </c>
      <c r="C48" s="11">
        <v>82051</v>
      </c>
      <c r="D48" s="11">
        <v>74514.006666666668</v>
      </c>
      <c r="E48" s="1">
        <v>20.775342465753422</v>
      </c>
      <c r="F48">
        <f t="shared" si="1"/>
        <v>1.026630055758426</v>
      </c>
      <c r="G48">
        <f t="shared" si="9"/>
        <v>0.92480739950725266</v>
      </c>
      <c r="H48">
        <f t="shared" si="2"/>
        <v>1.9978521537687932</v>
      </c>
      <c r="I48">
        <f t="shared" si="3"/>
        <v>9.8796371793167701</v>
      </c>
      <c r="J48">
        <f t="shared" si="4"/>
        <v>0.84707563539894526</v>
      </c>
      <c r="K48">
        <f t="shared" si="5"/>
        <v>6.7303105217531627</v>
      </c>
      <c r="L48">
        <f t="shared" si="6"/>
        <v>23.813776019387667</v>
      </c>
      <c r="M48">
        <f t="shared" si="7"/>
        <v>0.84707563539894526</v>
      </c>
      <c r="N48">
        <f t="shared" si="8"/>
        <v>2</v>
      </c>
    </row>
    <row r="49" spans="1:14">
      <c r="A49">
        <v>39</v>
      </c>
      <c r="B49" s="2" t="s">
        <v>49</v>
      </c>
      <c r="C49" s="11">
        <v>120798.39999999999</v>
      </c>
      <c r="D49" s="11">
        <v>89707.762499999997</v>
      </c>
      <c r="E49" s="1">
        <v>11.633972602739727</v>
      </c>
      <c r="F49">
        <f t="shared" si="1"/>
        <v>2.7600637701451958</v>
      </c>
      <c r="G49">
        <f t="shared" si="9"/>
        <v>1.6183574730191335</v>
      </c>
      <c r="H49">
        <f t="shared" si="2"/>
        <v>-3.4563796257725071E-2</v>
      </c>
      <c r="I49">
        <f t="shared" si="3"/>
        <v>15.303995656653669</v>
      </c>
      <c r="J49">
        <f t="shared" si="4"/>
        <v>5.6196941054918508</v>
      </c>
      <c r="K49">
        <f t="shared" si="5"/>
        <v>4.8850699001515627</v>
      </c>
      <c r="L49">
        <f t="shared" si="6"/>
        <v>30.96578247402946</v>
      </c>
      <c r="M49">
        <f t="shared" si="7"/>
        <v>4.8850699001515627</v>
      </c>
      <c r="N49">
        <f t="shared" si="8"/>
        <v>3</v>
      </c>
    </row>
    <row r="50" spans="1:14">
      <c r="A50">
        <v>40</v>
      </c>
      <c r="B50" s="2" t="s">
        <v>50</v>
      </c>
      <c r="C50" s="11">
        <v>69108.022972972976</v>
      </c>
      <c r="D50" s="11">
        <v>51391.258085106361</v>
      </c>
      <c r="E50" s="1">
        <v>5.5871158830062955</v>
      </c>
      <c r="F50">
        <f t="shared" si="1"/>
        <v>0.44760300508710144</v>
      </c>
      <c r="G50">
        <f t="shared" si="9"/>
        <v>-0.13067777179944015</v>
      </c>
      <c r="H50">
        <f t="shared" si="2"/>
        <v>-1.3789714976062866</v>
      </c>
      <c r="I50">
        <f t="shared" si="3"/>
        <v>2.1403831252247603</v>
      </c>
      <c r="J50">
        <f t="shared" si="4"/>
        <v>7.5856316613624593</v>
      </c>
      <c r="K50">
        <f t="shared" si="5"/>
        <v>1.5086166624865645</v>
      </c>
      <c r="L50">
        <f t="shared" si="6"/>
        <v>6.5737858921182193</v>
      </c>
      <c r="M50">
        <f t="shared" si="7"/>
        <v>1.5086166624865645</v>
      </c>
      <c r="N50">
        <f t="shared" si="8"/>
        <v>3</v>
      </c>
    </row>
    <row r="51" spans="1:14">
      <c r="A51">
        <v>41</v>
      </c>
      <c r="B51" s="2" t="s">
        <v>51</v>
      </c>
      <c r="C51" s="11">
        <v>39974.1</v>
      </c>
      <c r="D51" s="11">
        <v>33914.362000000001</v>
      </c>
      <c r="E51" s="1">
        <v>8.6315068493150697</v>
      </c>
      <c r="F51">
        <f t="shared" si="1"/>
        <v>-0.85575475088358555</v>
      </c>
      <c r="G51">
        <f t="shared" si="9"/>
        <v>-0.92844645372025492</v>
      </c>
      <c r="H51">
        <f t="shared" si="2"/>
        <v>-0.70210699581238001</v>
      </c>
      <c r="I51">
        <f t="shared" si="3"/>
        <v>0.43979452198929853</v>
      </c>
      <c r="J51">
        <f t="shared" si="4"/>
        <v>9.6708489413923999</v>
      </c>
      <c r="K51">
        <f t="shared" si="5"/>
        <v>5.5405099409892511</v>
      </c>
      <c r="L51">
        <f t="shared" si="6"/>
        <v>1.4143823332720955</v>
      </c>
      <c r="M51">
        <f t="shared" si="7"/>
        <v>0.43979452198929853</v>
      </c>
      <c r="N51">
        <f t="shared" si="8"/>
        <v>1</v>
      </c>
    </row>
    <row r="52" spans="1:14">
      <c r="A52">
        <v>42</v>
      </c>
      <c r="B52" s="2" t="s">
        <v>52</v>
      </c>
      <c r="C52" s="11">
        <v>58009.280736196321</v>
      </c>
      <c r="D52" s="11">
        <v>55025.274999999994</v>
      </c>
      <c r="E52" s="1">
        <v>14.823565005462648</v>
      </c>
      <c r="F52">
        <f t="shared" si="1"/>
        <v>-4.8918928785031582E-2</v>
      </c>
      <c r="G52">
        <f t="shared" si="9"/>
        <v>3.5204365975769716E-2</v>
      </c>
      <c r="H52">
        <f t="shared" si="2"/>
        <v>0.67458358214627223</v>
      </c>
      <c r="I52">
        <f t="shared" si="3"/>
        <v>1.5346533970231417</v>
      </c>
      <c r="J52">
        <f t="shared" si="4"/>
        <v>1.8008975002902279</v>
      </c>
      <c r="K52">
        <f t="shared" si="5"/>
        <v>2.7953986191359346</v>
      </c>
      <c r="L52">
        <f t="shared" si="6"/>
        <v>8.8927806257940922</v>
      </c>
      <c r="M52">
        <f t="shared" si="7"/>
        <v>1.5346533970231417</v>
      </c>
      <c r="N52">
        <f t="shared" si="8"/>
        <v>1</v>
      </c>
    </row>
    <row r="53" spans="1:14">
      <c r="A53">
        <v>43</v>
      </c>
      <c r="B53" s="2" t="s">
        <v>53</v>
      </c>
      <c r="C53" s="11">
        <v>42642.5</v>
      </c>
      <c r="D53" s="11">
        <v>47478.357777777783</v>
      </c>
      <c r="E53" s="1">
        <v>16.534794520547944</v>
      </c>
      <c r="F53">
        <f t="shared" si="1"/>
        <v>-0.73637914055954679</v>
      </c>
      <c r="G53">
        <f t="shared" si="9"/>
        <v>-0.30929011265584994</v>
      </c>
      <c r="H53">
        <f t="shared" si="2"/>
        <v>1.0550440834423995</v>
      </c>
      <c r="I53">
        <f t="shared" si="3"/>
        <v>2.0347967567327276</v>
      </c>
      <c r="J53">
        <f t="shared" si="4"/>
        <v>4.0060780521284842</v>
      </c>
      <c r="K53">
        <f t="shared" si="5"/>
        <v>6.1471921814656536</v>
      </c>
      <c r="L53">
        <f t="shared" si="6"/>
        <v>7.8185521295741056</v>
      </c>
      <c r="M53">
        <f t="shared" si="7"/>
        <v>2.0347967567327276</v>
      </c>
      <c r="N53">
        <f t="shared" si="8"/>
        <v>1</v>
      </c>
    </row>
    <row r="54" spans="1:14">
      <c r="A54">
        <v>44</v>
      </c>
      <c r="B54" s="2" t="s">
        <v>54</v>
      </c>
      <c r="C54" s="11">
        <v>70749.226415094337</v>
      </c>
      <c r="D54" s="11">
        <v>66218.376153846155</v>
      </c>
      <c r="E54" s="1">
        <v>8.00180925303696</v>
      </c>
      <c r="F54">
        <f t="shared" si="1"/>
        <v>0.5210251541536397</v>
      </c>
      <c r="G54">
        <f t="shared" si="9"/>
        <v>0.54613637075663235</v>
      </c>
      <c r="H54">
        <f t="shared" si="2"/>
        <v>-0.84210870863521803</v>
      </c>
      <c r="I54">
        <f t="shared" si="3"/>
        <v>2.3884161878282368</v>
      </c>
      <c r="J54">
        <f t="shared" si="4"/>
        <v>4.0910918418589004</v>
      </c>
      <c r="K54">
        <f t="shared" si="5"/>
        <v>0.18645651975928007</v>
      </c>
      <c r="L54">
        <f t="shared" si="6"/>
        <v>9.7105027653892027</v>
      </c>
      <c r="M54">
        <f t="shared" si="7"/>
        <v>0.18645651975928007</v>
      </c>
      <c r="N54">
        <f t="shared" si="8"/>
        <v>3</v>
      </c>
    </row>
    <row r="55" spans="1:14">
      <c r="A55">
        <v>45</v>
      </c>
      <c r="B55" s="2" t="s">
        <v>55</v>
      </c>
      <c r="C55" s="11">
        <v>78424.483282674773</v>
      </c>
      <c r="D55" s="11">
        <v>93172.674977928633</v>
      </c>
      <c r="E55" s="1">
        <v>13.785476953824386</v>
      </c>
      <c r="F55">
        <f t="shared" si="1"/>
        <v>0.86439139345853544</v>
      </c>
      <c r="G55">
        <f t="shared" si="9"/>
        <v>1.7765204927583043</v>
      </c>
      <c r="H55">
        <f t="shared" si="2"/>
        <v>0.44378374084261951</v>
      </c>
      <c r="I55">
        <f t="shared" si="3"/>
        <v>7.6269728958673833</v>
      </c>
      <c r="J55">
        <f t="shared" si="4"/>
        <v>1.0684670993860788</v>
      </c>
      <c r="K55">
        <f t="shared" si="5"/>
        <v>2.1500812748072438</v>
      </c>
      <c r="L55">
        <f t="shared" si="6"/>
        <v>21.086787105372199</v>
      </c>
      <c r="M55">
        <f t="shared" si="7"/>
        <v>1.0684670993860788</v>
      </c>
      <c r="N55">
        <f t="shared" si="8"/>
        <v>2</v>
      </c>
    </row>
    <row r="56" spans="1:14">
      <c r="A56">
        <v>46</v>
      </c>
      <c r="B56" s="2" t="s">
        <v>56</v>
      </c>
      <c r="C56" s="11">
        <v>46196.584541062803</v>
      </c>
      <c r="D56" s="11">
        <v>33196.15309278349</v>
      </c>
      <c r="E56" s="1">
        <v>7.6442723843557649</v>
      </c>
      <c r="F56">
        <f t="shared" si="1"/>
        <v>-0.57738086022953516</v>
      </c>
      <c r="G56">
        <f t="shared" si="9"/>
        <v>-0.96123056884365943</v>
      </c>
      <c r="H56">
        <f t="shared" si="2"/>
        <v>-0.92160047469648465</v>
      </c>
      <c r="I56">
        <f t="shared" si="3"/>
        <v>0.57242681040590582</v>
      </c>
      <c r="J56">
        <f t="shared" si="4"/>
        <v>9.8084787104601556</v>
      </c>
      <c r="K56">
        <f t="shared" si="5"/>
        <v>4.900948651039017</v>
      </c>
      <c r="L56">
        <f t="shared" si="6"/>
        <v>1.5995573081529755</v>
      </c>
      <c r="M56">
        <f t="shared" si="7"/>
        <v>0.57242681040590582</v>
      </c>
      <c r="N56">
        <f t="shared" si="8"/>
        <v>1</v>
      </c>
    </row>
    <row r="57" spans="1:14">
      <c r="A57">
        <v>47</v>
      </c>
      <c r="B57" s="2" t="s">
        <v>57</v>
      </c>
      <c r="C57" s="11">
        <v>39284.506410256414</v>
      </c>
      <c r="D57" s="11">
        <v>38512.182875817001</v>
      </c>
      <c r="E57" s="1">
        <v>10.364120126448894</v>
      </c>
      <c r="F57">
        <f t="shared" si="1"/>
        <v>-0.88660494412717172</v>
      </c>
      <c r="G57">
        <f t="shared" si="9"/>
        <v>-0.7185695120741713</v>
      </c>
      <c r="H57">
        <f t="shared" si="2"/>
        <v>-0.31689220717089073</v>
      </c>
      <c r="I57">
        <f t="shared" si="3"/>
        <v>0.18769835144299518</v>
      </c>
      <c r="J57">
        <f t="shared" si="4"/>
        <v>7.7601904058612217</v>
      </c>
      <c r="K57">
        <f t="shared" si="5"/>
        <v>5.0474033245262326</v>
      </c>
      <c r="L57">
        <f t="shared" si="6"/>
        <v>2.3192538003143959</v>
      </c>
      <c r="M57">
        <f t="shared" si="7"/>
        <v>0.18769835144299518</v>
      </c>
      <c r="N57">
        <f t="shared" si="8"/>
        <v>1</v>
      </c>
    </row>
    <row r="58" spans="1:14">
      <c r="A58">
        <v>48</v>
      </c>
      <c r="B58" s="2" t="s">
        <v>58</v>
      </c>
      <c r="C58" s="11">
        <v>27006.482142857141</v>
      </c>
      <c r="D58" s="11">
        <v>13567.696015936241</v>
      </c>
      <c r="E58" s="1">
        <v>6.5448670906718593</v>
      </c>
      <c r="F58">
        <f t="shared" si="1"/>
        <v>-1.4358841528268218</v>
      </c>
      <c r="G58">
        <f t="shared" si="9"/>
        <v>-1.8572116546201056</v>
      </c>
      <c r="H58">
        <f t="shared" si="2"/>
        <v>-1.1660330803027206</v>
      </c>
      <c r="I58">
        <f t="shared" si="3"/>
        <v>3.4086954018674911</v>
      </c>
      <c r="J58">
        <f t="shared" si="4"/>
        <v>18.239486994586205</v>
      </c>
      <c r="K58">
        <f t="shared" si="5"/>
        <v>12.080306324501073</v>
      </c>
      <c r="L58">
        <f t="shared" si="6"/>
        <v>0</v>
      </c>
      <c r="M58">
        <f t="shared" si="7"/>
        <v>0</v>
      </c>
      <c r="N58">
        <f t="shared" si="8"/>
        <v>4</v>
      </c>
    </row>
    <row r="59" spans="1:14">
      <c r="A59">
        <v>49</v>
      </c>
      <c r="B59" s="2" t="s">
        <v>59</v>
      </c>
      <c r="C59" s="11">
        <v>58788.524324324324</v>
      </c>
      <c r="D59" s="11">
        <v>62046.536538461507</v>
      </c>
      <c r="E59" s="1">
        <v>15.466656793780086</v>
      </c>
      <c r="F59">
        <f t="shared" si="1"/>
        <v>-1.4058083737859403E-2</v>
      </c>
      <c r="G59">
        <f t="shared" si="9"/>
        <v>0.35570421535881674</v>
      </c>
      <c r="H59">
        <f t="shared" si="2"/>
        <v>0.81756324793965929</v>
      </c>
      <c r="I59">
        <f t="shared" si="3"/>
        <v>2.3091278729006035</v>
      </c>
      <c r="J59">
        <f t="shared" si="4"/>
        <v>1.127874613934623</v>
      </c>
      <c r="K59">
        <f t="shared" si="5"/>
        <v>2.7743571312825832</v>
      </c>
      <c r="L59">
        <f t="shared" si="6"/>
        <v>10.853240411762194</v>
      </c>
      <c r="M59">
        <f t="shared" si="7"/>
        <v>1.127874613934623</v>
      </c>
      <c r="N59">
        <f t="shared" si="8"/>
        <v>2</v>
      </c>
    </row>
    <row r="60" spans="1:14">
      <c r="A60">
        <v>50</v>
      </c>
      <c r="B60" s="2" t="s">
        <v>60</v>
      </c>
      <c r="C60" s="11">
        <v>20828</v>
      </c>
      <c r="D60" s="11">
        <v>13950.703333333333</v>
      </c>
      <c r="E60" s="1">
        <v>14.917808219178083</v>
      </c>
      <c r="F60">
        <f t="shared" si="1"/>
        <v>-1.7122895180943025</v>
      </c>
      <c r="G60">
        <f t="shared" si="9"/>
        <v>-1.8397285019322382</v>
      </c>
      <c r="H60">
        <f t="shared" si="2"/>
        <v>0.69553683243669007</v>
      </c>
      <c r="I60">
        <f t="shared" si="3"/>
        <v>4.3544527025273823</v>
      </c>
      <c r="J60">
        <f t="shared" si="4"/>
        <v>14.422505183442658</v>
      </c>
      <c r="K60">
        <f t="shared" si="5"/>
        <v>14.592985060340579</v>
      </c>
      <c r="L60">
        <f t="shared" si="6"/>
        <v>3.5421481265931734</v>
      </c>
      <c r="M60">
        <f t="shared" si="7"/>
        <v>3.5421481265931734</v>
      </c>
      <c r="N60">
        <f t="shared" si="8"/>
        <v>4</v>
      </c>
    </row>
    <row r="61" spans="1:14">
      <c r="A61">
        <v>51</v>
      </c>
      <c r="B61" s="2" t="s">
        <v>61</v>
      </c>
      <c r="C61" s="11">
        <v>70583.687999999995</v>
      </c>
      <c r="D61" s="11">
        <v>62828.719251336901</v>
      </c>
      <c r="E61" s="1">
        <v>10.440474885844752</v>
      </c>
      <c r="F61">
        <f t="shared" si="1"/>
        <v>0.51361949932904016</v>
      </c>
      <c r="G61">
        <f t="shared" si="9"/>
        <v>0.39140854574066403</v>
      </c>
      <c r="H61">
        <f t="shared" si="2"/>
        <v>-0.29991612665100476</v>
      </c>
      <c r="I61">
        <f t="shared" si="3"/>
        <v>1.8399987540644809</v>
      </c>
      <c r="J61">
        <f t="shared" si="4"/>
        <v>2.4310102501633484</v>
      </c>
      <c r="K61">
        <f t="shared" si="5"/>
        <v>0.28087812917995675</v>
      </c>
      <c r="L61">
        <f t="shared" si="6"/>
        <v>9.6070158726424797</v>
      </c>
      <c r="M61">
        <f t="shared" si="7"/>
        <v>0.28087812917995675</v>
      </c>
      <c r="N61">
        <f t="shared" si="8"/>
        <v>3</v>
      </c>
    </row>
    <row r="62" spans="1:14">
      <c r="A62">
        <v>52</v>
      </c>
      <c r="B62" s="2" t="s">
        <v>62</v>
      </c>
      <c r="C62" s="11">
        <v>23941</v>
      </c>
      <c r="D62" s="11">
        <v>971.44400000000007</v>
      </c>
      <c r="E62" s="1">
        <v>11.234246575342466</v>
      </c>
      <c r="F62">
        <f t="shared" si="1"/>
        <v>-1.5730239376195865</v>
      </c>
      <c r="G62">
        <f t="shared" si="9"/>
        <v>-2.4321933515393561</v>
      </c>
      <c r="H62">
        <f t="shared" si="2"/>
        <v>-0.12343554807360634</v>
      </c>
      <c r="I62">
        <f t="shared" si="3"/>
        <v>4.9810908952503832</v>
      </c>
      <c r="J62">
        <f t="shared" si="4"/>
        <v>18.809580425793452</v>
      </c>
      <c r="K62">
        <f t="shared" si="5"/>
        <v>15.884428915128433</v>
      </c>
      <c r="L62">
        <f t="shared" si="6"/>
        <v>1.4364208865753856</v>
      </c>
      <c r="M62">
        <f t="shared" si="7"/>
        <v>1.4364208865753856</v>
      </c>
      <c r="N62">
        <f t="shared" si="8"/>
        <v>4</v>
      </c>
    </row>
    <row r="63" spans="1:14">
      <c r="A63">
        <v>53</v>
      </c>
      <c r="B63" s="2" t="s">
        <v>63</v>
      </c>
      <c r="C63" s="11">
        <v>11298.571428571429</v>
      </c>
      <c r="D63" s="11">
        <v>10581.479107142857</v>
      </c>
      <c r="E63" s="1">
        <v>14.03795254403131</v>
      </c>
      <c r="F63">
        <f t="shared" si="1"/>
        <v>-2.1386054196658879</v>
      </c>
      <c r="G63">
        <f t="shared" si="9"/>
        <v>-1.99352363562959</v>
      </c>
      <c r="H63">
        <f t="shared" si="2"/>
        <v>0.49991705830142563</v>
      </c>
      <c r="I63">
        <f t="shared" si="3"/>
        <v>5.6168254222319698</v>
      </c>
      <c r="J63">
        <f t="shared" si="4"/>
        <v>17.827881606790655</v>
      </c>
      <c r="K63">
        <f t="shared" si="5"/>
        <v>17.279715685475654</v>
      </c>
      <c r="L63">
        <f t="shared" si="6"/>
        <v>3.2877879993498058</v>
      </c>
      <c r="M63">
        <f t="shared" si="7"/>
        <v>3.2877879993498058</v>
      </c>
      <c r="N63">
        <f t="shared" si="8"/>
        <v>4</v>
      </c>
    </row>
    <row r="64" spans="1:14">
      <c r="A64">
        <v>54</v>
      </c>
      <c r="B64" s="2" t="s">
        <v>64</v>
      </c>
      <c r="C64" s="11">
        <v>49155.520827389446</v>
      </c>
      <c r="D64" s="11">
        <v>52633.438880918147</v>
      </c>
      <c r="E64" s="1">
        <v>17.101104097864109</v>
      </c>
      <c r="F64">
        <f t="shared" si="1"/>
        <v>-0.44500759344412538</v>
      </c>
      <c r="G64">
        <f t="shared" si="9"/>
        <v>-7.3975887703063639E-2</v>
      </c>
      <c r="H64">
        <f t="shared" si="2"/>
        <v>1.1809526326902582</v>
      </c>
      <c r="I64">
        <f t="shared" si="3"/>
        <v>2.5013263850142189</v>
      </c>
      <c r="J64">
        <f t="shared" si="4"/>
        <v>2.6496115918393879</v>
      </c>
      <c r="K64">
        <f t="shared" si="5"/>
        <v>5.3245200237174792</v>
      </c>
      <c r="L64">
        <f t="shared" si="6"/>
        <v>9.6701080933394614</v>
      </c>
      <c r="M64">
        <f t="shared" si="7"/>
        <v>2.5013263850142189</v>
      </c>
      <c r="N64">
        <f t="shared" si="8"/>
        <v>1</v>
      </c>
    </row>
    <row r="65" spans="1:14">
      <c r="A65">
        <v>55</v>
      </c>
      <c r="B65" s="2" t="s">
        <v>65</v>
      </c>
      <c r="C65" s="11">
        <v>37205.403225806454</v>
      </c>
      <c r="D65" s="11">
        <v>42323.732096774191</v>
      </c>
      <c r="E65" s="1">
        <v>11.634732655766683</v>
      </c>
      <c r="F65">
        <f t="shared" si="1"/>
        <v>-0.97961731542471564</v>
      </c>
      <c r="G65">
        <f t="shared" si="9"/>
        <v>-0.54458354893334737</v>
      </c>
      <c r="H65">
        <f t="shared" si="2"/>
        <v>-3.4394812405413963E-2</v>
      </c>
      <c r="I65">
        <f t="shared" si="3"/>
        <v>0.30320652577712592</v>
      </c>
      <c r="J65">
        <f t="shared" si="4"/>
        <v>6.7857839187717275</v>
      </c>
      <c r="K65">
        <f t="shared" si="5"/>
        <v>5.1273765459459897</v>
      </c>
      <c r="L65">
        <f t="shared" si="6"/>
        <v>3.2117771401213435</v>
      </c>
      <c r="M65">
        <f t="shared" si="7"/>
        <v>0.30320652577712592</v>
      </c>
      <c r="N65">
        <f t="shared" si="8"/>
        <v>1</v>
      </c>
    </row>
    <row r="66" spans="1:14">
      <c r="A66">
        <v>56</v>
      </c>
      <c r="B66" s="2" t="s">
        <v>66</v>
      </c>
      <c r="C66" s="11">
        <v>42076.433609958505</v>
      </c>
      <c r="D66" s="11">
        <v>47765.990580912898</v>
      </c>
      <c r="E66" s="1">
        <v>14.236514522821583</v>
      </c>
      <c r="F66">
        <f t="shared" si="1"/>
        <v>-0.76170312526765982</v>
      </c>
      <c r="G66">
        <f t="shared" si="9"/>
        <v>-0.29616052482075161</v>
      </c>
      <c r="H66">
        <f t="shared" si="2"/>
        <v>0.54406367295652225</v>
      </c>
      <c r="I66">
        <f t="shared" si="3"/>
        <v>0.87778812355261659</v>
      </c>
      <c r="J66">
        <f t="shared" si="4"/>
        <v>4.3700863697248931</v>
      </c>
      <c r="K66">
        <f t="shared" si="5"/>
        <v>4.7892885258722906</v>
      </c>
      <c r="L66">
        <f t="shared" si="6"/>
        <v>5.8158315932763696</v>
      </c>
      <c r="M66">
        <f t="shared" si="7"/>
        <v>0.87778812355261659</v>
      </c>
      <c r="N66">
        <f t="shared" si="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720-19C8-6E41-B758-F79CC8E7BA89}">
  <dimension ref="A1:I30"/>
  <sheetViews>
    <sheetView tabSelected="1" workbookViewId="0">
      <selection activeCell="D32" sqref="D32"/>
    </sheetView>
  </sheetViews>
  <sheetFormatPr baseColWidth="10" defaultRowHeight="16"/>
  <cols>
    <col min="1" max="1" width="16.83203125" customWidth="1"/>
    <col min="2" max="2" width="27.1640625" customWidth="1"/>
    <col min="3" max="3" width="27.33203125" customWidth="1"/>
    <col min="4" max="4" width="24.5" customWidth="1"/>
    <col min="5" max="5" width="25" customWidth="1"/>
    <col min="6" max="6" width="25.6640625" customWidth="1"/>
  </cols>
  <sheetData>
    <row r="1" spans="1:9" ht="30" customHeight="1">
      <c r="A1" s="33"/>
      <c r="B1" s="34"/>
      <c r="C1" s="34"/>
      <c r="D1" s="34"/>
      <c r="E1" s="34"/>
      <c r="F1" s="26"/>
      <c r="G1" s="26"/>
      <c r="H1" s="26"/>
      <c r="I1" s="26"/>
    </row>
    <row r="2" spans="1:9" ht="16" customHeight="1">
      <c r="A2" s="33"/>
      <c r="B2" s="22" t="s">
        <v>91</v>
      </c>
      <c r="C2" s="23">
        <v>1</v>
      </c>
      <c r="D2" s="23">
        <v>2</v>
      </c>
      <c r="E2" s="23">
        <v>3</v>
      </c>
      <c r="F2" s="30">
        <v>4</v>
      </c>
    </row>
    <row r="3" spans="1:9" ht="16" customHeight="1">
      <c r="A3" s="26"/>
      <c r="B3" s="35" t="s">
        <v>92</v>
      </c>
      <c r="C3" s="28" t="s">
        <v>1</v>
      </c>
      <c r="D3" s="28" t="s">
        <v>5</v>
      </c>
      <c r="E3" s="28" t="s">
        <v>0</v>
      </c>
      <c r="F3" s="24" t="s">
        <v>11</v>
      </c>
    </row>
    <row r="4" spans="1:9">
      <c r="A4" s="26"/>
      <c r="B4" s="31"/>
      <c r="C4" s="28" t="s">
        <v>4</v>
      </c>
      <c r="D4" s="28" t="s">
        <v>6</v>
      </c>
      <c r="E4" s="28" t="s">
        <v>2</v>
      </c>
      <c r="F4" s="24" t="s">
        <v>38</v>
      </c>
    </row>
    <row r="5" spans="1:9">
      <c r="A5" s="26"/>
      <c r="B5" s="31"/>
      <c r="C5" s="28" t="s">
        <v>9</v>
      </c>
      <c r="D5" s="28" t="s">
        <v>7</v>
      </c>
      <c r="E5" s="28" t="s">
        <v>3</v>
      </c>
      <c r="F5" s="24" t="s">
        <v>58</v>
      </c>
    </row>
    <row r="6" spans="1:9">
      <c r="A6" s="26"/>
      <c r="B6" s="31"/>
      <c r="C6" s="28" t="s">
        <v>10</v>
      </c>
      <c r="D6" s="28" t="s">
        <v>18</v>
      </c>
      <c r="E6" s="28" t="s">
        <v>8</v>
      </c>
      <c r="F6" s="24" t="s">
        <v>60</v>
      </c>
    </row>
    <row r="7" spans="1:9">
      <c r="A7" s="26"/>
      <c r="B7" s="31"/>
      <c r="C7" s="28" t="s">
        <v>12</v>
      </c>
      <c r="D7" s="28" t="s">
        <v>19</v>
      </c>
      <c r="E7" s="28" t="s">
        <v>13</v>
      </c>
      <c r="F7" s="24" t="s">
        <v>62</v>
      </c>
    </row>
    <row r="8" spans="1:9">
      <c r="A8" s="26"/>
      <c r="B8" s="31"/>
      <c r="C8" s="28" t="s">
        <v>16</v>
      </c>
      <c r="D8" s="28" t="s">
        <v>21</v>
      </c>
      <c r="E8" s="28" t="s">
        <v>14</v>
      </c>
      <c r="F8" s="24" t="s">
        <v>63</v>
      </c>
    </row>
    <row r="9" spans="1:9">
      <c r="A9" s="26"/>
      <c r="B9" s="31"/>
      <c r="C9" s="28" t="s">
        <v>17</v>
      </c>
      <c r="D9" s="28" t="s">
        <v>22</v>
      </c>
      <c r="E9" s="28" t="s">
        <v>15</v>
      </c>
      <c r="F9" s="25"/>
    </row>
    <row r="10" spans="1:9">
      <c r="A10" s="26"/>
      <c r="B10" s="31"/>
      <c r="C10" s="28" t="s">
        <v>23</v>
      </c>
      <c r="D10" s="28" t="s">
        <v>40</v>
      </c>
      <c r="E10" s="28" t="s">
        <v>20</v>
      </c>
      <c r="F10" s="25"/>
    </row>
    <row r="11" spans="1:9">
      <c r="A11" s="26"/>
      <c r="B11" s="31"/>
      <c r="C11" s="28" t="s">
        <v>24</v>
      </c>
      <c r="D11" s="28" t="s">
        <v>48</v>
      </c>
      <c r="E11" s="28" t="s">
        <v>37</v>
      </c>
      <c r="F11" s="25"/>
    </row>
    <row r="12" spans="1:9">
      <c r="A12" s="26"/>
      <c r="B12" s="31"/>
      <c r="C12" s="28" t="s">
        <v>36</v>
      </c>
      <c r="D12" s="28" t="s">
        <v>55</v>
      </c>
      <c r="E12" s="28" t="s">
        <v>39</v>
      </c>
      <c r="F12" s="25"/>
    </row>
    <row r="13" spans="1:9">
      <c r="A13" s="26"/>
      <c r="B13" s="31"/>
      <c r="C13" s="28" t="s">
        <v>41</v>
      </c>
      <c r="D13" s="28" t="s">
        <v>59</v>
      </c>
      <c r="E13" s="28" t="s">
        <v>42</v>
      </c>
      <c r="F13" s="25"/>
    </row>
    <row r="14" spans="1:9">
      <c r="A14" s="26"/>
      <c r="B14" s="31"/>
      <c r="C14" s="28" t="s">
        <v>43</v>
      </c>
      <c r="D14" s="31"/>
      <c r="E14" s="28" t="s">
        <v>44</v>
      </c>
      <c r="F14" s="25"/>
    </row>
    <row r="15" spans="1:9">
      <c r="A15" s="26"/>
      <c r="B15" s="31"/>
      <c r="C15" s="28" t="s">
        <v>46</v>
      </c>
      <c r="D15" s="31"/>
      <c r="E15" s="28" t="s">
        <v>45</v>
      </c>
      <c r="F15" s="25"/>
    </row>
    <row r="16" spans="1:9">
      <c r="A16" s="26"/>
      <c r="B16" s="31"/>
      <c r="C16" s="28" t="s">
        <v>93</v>
      </c>
      <c r="D16" s="31"/>
      <c r="E16" s="28" t="s">
        <v>47</v>
      </c>
      <c r="F16" s="25"/>
    </row>
    <row r="17" spans="1:6">
      <c r="A17" s="26"/>
      <c r="B17" s="31"/>
      <c r="C17" s="28" t="s">
        <v>52</v>
      </c>
      <c r="D17" s="31"/>
      <c r="E17" s="28" t="s">
        <v>49</v>
      </c>
      <c r="F17" s="25"/>
    </row>
    <row r="18" spans="1:6">
      <c r="A18" s="26"/>
      <c r="B18" s="31"/>
      <c r="C18" s="28" t="s">
        <v>53</v>
      </c>
      <c r="D18" s="31"/>
      <c r="E18" s="28" t="s">
        <v>50</v>
      </c>
      <c r="F18" s="25"/>
    </row>
    <row r="19" spans="1:6">
      <c r="A19" s="26"/>
      <c r="B19" s="31"/>
      <c r="C19" s="28" t="s">
        <v>56</v>
      </c>
      <c r="D19" s="31"/>
      <c r="E19" s="28" t="s">
        <v>54</v>
      </c>
      <c r="F19" s="25"/>
    </row>
    <row r="20" spans="1:6">
      <c r="A20" s="26"/>
      <c r="B20" s="31"/>
      <c r="C20" s="28" t="s">
        <v>57</v>
      </c>
      <c r="D20" s="31"/>
      <c r="E20" s="28" t="s">
        <v>61</v>
      </c>
      <c r="F20" s="25"/>
    </row>
    <row r="21" spans="1:6">
      <c r="A21" s="26"/>
      <c r="B21" s="31"/>
      <c r="C21" s="28" t="s">
        <v>64</v>
      </c>
      <c r="D21" s="31"/>
      <c r="E21" s="31"/>
      <c r="F21" s="25"/>
    </row>
    <row r="22" spans="1:6">
      <c r="A22" s="26"/>
      <c r="B22" s="31"/>
      <c r="C22" s="28" t="s">
        <v>65</v>
      </c>
      <c r="D22" s="31"/>
      <c r="E22" s="31"/>
      <c r="F22" s="25"/>
    </row>
    <row r="23" spans="1:6">
      <c r="A23" s="26"/>
      <c r="B23" s="32"/>
      <c r="C23" s="29" t="s">
        <v>66</v>
      </c>
      <c r="D23" s="32"/>
      <c r="E23" s="32"/>
      <c r="F23" s="27"/>
    </row>
    <row r="24" spans="1:6">
      <c r="A24" s="26"/>
    </row>
    <row r="25" spans="1:6">
      <c r="A25" s="26"/>
    </row>
    <row r="26" spans="1:6">
      <c r="A26" s="26"/>
    </row>
    <row r="27" spans="1:6">
      <c r="A27" s="26"/>
    </row>
    <row r="28" spans="1:6">
      <c r="A28" s="26"/>
    </row>
    <row r="29" spans="1:6">
      <c r="A29" s="26"/>
    </row>
    <row r="30" spans="1:6">
      <c r="A3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Balti_Employees_Data</vt:lpstr>
      <vt:lpstr>Balti_Employees_Work</vt:lpstr>
      <vt:lpstr>Clustering_Table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Sun</dc:creator>
  <cp:lastModifiedBy>Katherine Sun</cp:lastModifiedBy>
  <dcterms:created xsi:type="dcterms:W3CDTF">2020-10-19T09:53:40Z</dcterms:created>
  <dcterms:modified xsi:type="dcterms:W3CDTF">2020-10-19T14:35:22Z</dcterms:modified>
</cp:coreProperties>
</file>