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46060" windowHeight="21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9" i="1"/>
  <c r="T11" i="1"/>
  <c r="U12" i="1"/>
  <c r="U13" i="1"/>
  <c r="U14" i="1"/>
  <c r="U15" i="1"/>
  <c r="U16" i="1"/>
  <c r="U17" i="1"/>
  <c r="U18" i="1"/>
  <c r="U19" i="1"/>
  <c r="U11" i="1"/>
  <c r="AE19" i="1"/>
  <c r="AF19" i="1"/>
  <c r="AG19" i="1"/>
  <c r="AE18" i="1"/>
  <c r="AF18" i="1"/>
  <c r="AG18" i="1"/>
  <c r="AC17" i="1"/>
  <c r="AE17" i="1"/>
  <c r="AD17" i="1"/>
  <c r="AF17" i="1"/>
  <c r="AG17" i="1"/>
  <c r="AC16" i="1"/>
  <c r="AE16" i="1"/>
  <c r="AD16" i="1"/>
  <c r="AF16" i="1"/>
  <c r="AG16" i="1"/>
  <c r="AC15" i="1"/>
  <c r="AE15" i="1"/>
  <c r="AD15" i="1"/>
  <c r="AF15" i="1"/>
  <c r="AG15" i="1"/>
  <c r="AC14" i="1"/>
  <c r="AE14" i="1"/>
  <c r="AD14" i="1"/>
  <c r="AF14" i="1"/>
  <c r="AG14" i="1"/>
  <c r="AC13" i="1"/>
  <c r="AE13" i="1"/>
  <c r="AD13" i="1"/>
  <c r="AF13" i="1"/>
  <c r="AG13" i="1"/>
  <c r="AC12" i="1"/>
  <c r="AE12" i="1"/>
  <c r="AD12" i="1"/>
  <c r="AF12" i="1"/>
  <c r="AG12" i="1"/>
  <c r="AC11" i="1"/>
  <c r="AE11" i="1"/>
  <c r="AD11" i="1"/>
  <c r="AF11" i="1"/>
  <c r="AG11" i="1"/>
  <c r="V12" i="1"/>
  <c r="W12" i="1"/>
  <c r="Y12" i="1"/>
  <c r="X12" i="1"/>
  <c r="Z12" i="1"/>
  <c r="AA12" i="1"/>
  <c r="V13" i="1"/>
  <c r="W13" i="1"/>
  <c r="Y13" i="1"/>
  <c r="X13" i="1"/>
  <c r="Z13" i="1"/>
  <c r="AA13" i="1"/>
  <c r="V14" i="1"/>
  <c r="W14" i="1"/>
  <c r="Y14" i="1"/>
  <c r="X14" i="1"/>
  <c r="Z14" i="1"/>
  <c r="AA14" i="1"/>
  <c r="V15" i="1"/>
  <c r="W15" i="1"/>
  <c r="Y15" i="1"/>
  <c r="X15" i="1"/>
  <c r="Z15" i="1"/>
  <c r="AA15" i="1"/>
  <c r="V16" i="1"/>
  <c r="W16" i="1"/>
  <c r="Y16" i="1"/>
  <c r="X16" i="1"/>
  <c r="Z16" i="1"/>
  <c r="AA16" i="1"/>
  <c r="V17" i="1"/>
  <c r="W17" i="1"/>
  <c r="Y17" i="1"/>
  <c r="X17" i="1"/>
  <c r="Z17" i="1"/>
  <c r="AA17" i="1"/>
  <c r="V18" i="1"/>
  <c r="W18" i="1"/>
  <c r="Y18" i="1"/>
  <c r="X18" i="1"/>
  <c r="Z18" i="1"/>
  <c r="AA18" i="1"/>
  <c r="V19" i="1"/>
  <c r="W19" i="1"/>
  <c r="Y19" i="1"/>
  <c r="X19" i="1"/>
  <c r="Z19" i="1"/>
  <c r="AA19" i="1"/>
  <c r="V11" i="1"/>
  <c r="W11" i="1"/>
  <c r="Y11" i="1"/>
  <c r="X11" i="1"/>
  <c r="Z11" i="1"/>
  <c r="AA11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X2" i="1"/>
  <c r="X3" i="1"/>
  <c r="X4" i="1"/>
  <c r="X5" i="1"/>
  <c r="X6" i="1"/>
  <c r="X7" i="1"/>
  <c r="X8" i="1"/>
  <c r="X9" i="1"/>
  <c r="X10" i="1"/>
  <c r="X20" i="1"/>
  <c r="X21" i="1"/>
  <c r="X22" i="1"/>
  <c r="X23" i="1"/>
  <c r="X24" i="1"/>
  <c r="X25" i="1"/>
  <c r="X26" i="1"/>
  <c r="X27" i="1"/>
  <c r="X28" i="1"/>
  <c r="W2" i="1"/>
  <c r="W3" i="1"/>
  <c r="W4" i="1"/>
  <c r="W5" i="1"/>
  <c r="W6" i="1"/>
  <c r="W7" i="1"/>
  <c r="W8" i="1"/>
  <c r="W9" i="1"/>
  <c r="W10" i="1"/>
  <c r="W20" i="1"/>
  <c r="W21" i="1"/>
  <c r="W22" i="1"/>
  <c r="W23" i="1"/>
  <c r="W24" i="1"/>
  <c r="W25" i="1"/>
  <c r="W26" i="1"/>
  <c r="W27" i="1"/>
  <c r="W28" i="1"/>
  <c r="V3" i="1"/>
  <c r="V4" i="1"/>
  <c r="V5" i="1"/>
  <c r="V6" i="1"/>
  <c r="V7" i="1"/>
  <c r="V8" i="1"/>
  <c r="V9" i="1"/>
  <c r="V10" i="1"/>
  <c r="V20" i="1"/>
  <c r="V21" i="1"/>
  <c r="V22" i="1"/>
  <c r="V23" i="1"/>
  <c r="V24" i="1"/>
  <c r="V25" i="1"/>
  <c r="V26" i="1"/>
  <c r="V27" i="1"/>
  <c r="V28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</calcChain>
</file>

<file path=xl/sharedStrings.xml><?xml version="1.0" encoding="utf-8"?>
<sst xmlns="http://schemas.openxmlformats.org/spreadsheetml/2006/main" count="61" uniqueCount="39">
  <si>
    <t>outcome</t>
  </si>
  <si>
    <t>agecat</t>
  </si>
  <si>
    <t>&lt;1yr</t>
  </si>
  <si>
    <t>1yr</t>
  </si>
  <si>
    <t>2yrs</t>
  </si>
  <si>
    <t>3yrs</t>
  </si>
  <si>
    <t>4yrs</t>
  </si>
  <si>
    <t>5-14yrs</t>
  </si>
  <si>
    <t>15-44yrs</t>
  </si>
  <si>
    <t>45-64yrs</t>
  </si>
  <si>
    <t>65+yrs</t>
  </si>
  <si>
    <t>irr_13_14</t>
  </si>
  <si>
    <t>lb95_13_14</t>
  </si>
  <si>
    <t>ub95_13_14</t>
  </si>
  <si>
    <t>p_val_13_14</t>
  </si>
  <si>
    <t>irr_14_15</t>
  </si>
  <si>
    <t>lb95_14_15</t>
  </si>
  <si>
    <t>ub95_14_15</t>
  </si>
  <si>
    <t>pval_14_15</t>
  </si>
  <si>
    <t>pyrs13_14</t>
  </si>
  <si>
    <t>pyrs14_15</t>
  </si>
  <si>
    <t>pred_cases13_14</t>
  </si>
  <si>
    <t>pred_cases14_15</t>
  </si>
  <si>
    <t>regressed var 2013/14</t>
  </si>
  <si>
    <t>regressed var 2014/15</t>
  </si>
  <si>
    <t xml:space="preserve">lb95_pred_cases13_14 </t>
  </si>
  <si>
    <t xml:space="preserve">ub95_pred_cases13_14 </t>
  </si>
  <si>
    <t xml:space="preserve">lb95_pred_cases14_15 </t>
  </si>
  <si>
    <t xml:space="preserve">ub95_pred_cases14_15 </t>
  </si>
  <si>
    <t>LOW regressed var 2013/14</t>
  </si>
  <si>
    <t>HIGH regressed var 2013/14</t>
  </si>
  <si>
    <t>LOW regressed var 2014/15</t>
  </si>
  <si>
    <t>HIGH regressed var 2014/15</t>
  </si>
  <si>
    <t xml:space="preserve">The regressed variable is assumed to maintain Normal errors </t>
  </si>
  <si>
    <t>AVE STDEV</t>
  </si>
  <si>
    <t>STDEV 1</t>
  </si>
  <si>
    <t>STDEV 2</t>
  </si>
  <si>
    <t>Actual Cases 14_15</t>
  </si>
  <si>
    <t>Actual Cases 13_14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</si>
</sst>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1"/>
    <xf numFmtId="0" fontId="2" fillId="0" borderId="0" xfId="1" applyFill="1"/>
    <xf numFmtId="0" fontId="1" fillId="0" borderId="0" xfId="2"/>
    <xf numFmtId="0" fontId="0" fillId="2" borderId="0" xfId="0" applyFill="1"/>
    <xf numFmtId="0" fontId="2" fillId="2" borderId="0" xfId="1" applyFill="1"/>
    <xf numFmtId="0" fontId="1" fillId="2" borderId="0" xfId="2" applyFill="1"/>
    <xf numFmtId="0" fontId="1" fillId="0" borderId="0" xfId="1" applyFont="1"/>
    <xf numFmtId="0" fontId="2" fillId="3" borderId="0" xfId="1" applyFill="1"/>
    <xf numFmtId="0" fontId="0" fillId="0" borderId="0" xfId="0" applyFill="1"/>
    <xf numFmtId="0" fontId="6" fillId="0" borderId="0" xfId="0" applyFont="1"/>
    <xf numFmtId="0" fontId="0" fillId="3" borderId="0" xfId="0" applyFill="1"/>
    <xf numFmtId="0" fontId="1" fillId="4" borderId="0" xfId="2" applyFill="1"/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U11" sqref="U11:U19"/>
    </sheetView>
  </sheetViews>
  <sheetFormatPr baseColWidth="10" defaultColWidth="8.83203125" defaultRowHeight="14" x14ac:dyDescent="0"/>
  <cols>
    <col min="13" max="13" width="16" bestFit="1" customWidth="1"/>
    <col min="14" max="15" width="16" customWidth="1"/>
    <col min="16" max="16" width="15" customWidth="1"/>
    <col min="17" max="17" width="19.5" customWidth="1"/>
    <col min="18" max="18" width="17.33203125" customWidth="1"/>
    <col min="20" max="20" width="19.5" customWidth="1"/>
    <col min="21" max="21" width="29.33203125" customWidth="1"/>
    <col min="22" max="22" width="19.1640625" customWidth="1"/>
    <col min="23" max="23" width="18.83203125" customWidth="1"/>
    <col min="24" max="24" width="19.1640625" customWidth="1"/>
    <col min="25" max="27" width="15.83203125" customWidth="1"/>
    <col min="28" max="28" width="18.5" customWidth="1"/>
    <col min="29" max="29" width="22" customWidth="1"/>
    <col min="30" max="30" width="21.83203125" customWidth="1"/>
    <col min="31" max="31" width="15" customWidth="1"/>
    <col min="32" max="33" width="12.83203125" customWidth="1"/>
  </cols>
  <sheetData>
    <row r="1" spans="1: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s="1" t="s">
        <v>19</v>
      </c>
      <c r="L1" s="1" t="s">
        <v>20</v>
      </c>
      <c r="M1" s="11" t="s">
        <v>21</v>
      </c>
      <c r="N1" s="11" t="s">
        <v>25</v>
      </c>
      <c r="O1" s="11" t="s">
        <v>26</v>
      </c>
      <c r="P1" s="1" t="s">
        <v>22</v>
      </c>
      <c r="Q1" s="11" t="s">
        <v>27</v>
      </c>
      <c r="R1" s="11" t="s">
        <v>28</v>
      </c>
      <c r="T1" s="11" t="s">
        <v>38</v>
      </c>
      <c r="U1" s="11" t="s">
        <v>37</v>
      </c>
      <c r="V1" t="s">
        <v>23</v>
      </c>
      <c r="W1" t="s">
        <v>29</v>
      </c>
      <c r="X1" t="s">
        <v>30</v>
      </c>
      <c r="Y1" s="8" t="s">
        <v>35</v>
      </c>
      <c r="Z1" s="8" t="s">
        <v>36</v>
      </c>
      <c r="AA1" s="8" t="s">
        <v>34</v>
      </c>
      <c r="AB1" s="8" t="s">
        <v>24</v>
      </c>
      <c r="AC1" t="s">
        <v>31</v>
      </c>
      <c r="AD1" t="s">
        <v>32</v>
      </c>
      <c r="AE1" s="8" t="s">
        <v>35</v>
      </c>
      <c r="AF1" s="8" t="s">
        <v>36</v>
      </c>
      <c r="AG1" s="8" t="s">
        <v>34</v>
      </c>
      <c r="AH1" s="3"/>
      <c r="AI1" s="3"/>
    </row>
    <row r="2" spans="1:35">
      <c r="A2">
        <v>1</v>
      </c>
      <c r="B2" t="s">
        <v>2</v>
      </c>
      <c r="C2">
        <v>0.87781745195388794</v>
      </c>
      <c r="D2">
        <v>0.7771638035774231</v>
      </c>
      <c r="E2">
        <v>0.99150717258453369</v>
      </c>
      <c r="F2">
        <v>3.5970181226730347E-2</v>
      </c>
      <c r="G2">
        <v>0.89339417219161987</v>
      </c>
      <c r="H2">
        <v>0.76268774271011353</v>
      </c>
      <c r="I2">
        <v>1.046500563621521</v>
      </c>
      <c r="J2">
        <v>0.16247169673442841</v>
      </c>
      <c r="K2" s="2">
        <v>40877.763356536627</v>
      </c>
      <c r="L2" s="2">
        <v>28212.435424804688</v>
      </c>
      <c r="M2" s="2">
        <v>10842.573852539062</v>
      </c>
      <c r="N2" s="2">
        <f>C2*M2/E2</f>
        <v>9599.3259706310637</v>
      </c>
      <c r="O2" s="2">
        <f>C2*M2/D2</f>
        <v>12246.839737061302</v>
      </c>
      <c r="P2" s="2">
        <v>7239.6947631835938</v>
      </c>
      <c r="Q2">
        <f>G2*P2/I2</f>
        <v>6180.5041819486332</v>
      </c>
      <c r="R2">
        <f>G2*P2/H2</f>
        <v>8480.4052139235264</v>
      </c>
      <c r="V2">
        <f>LN(M2/$K2)</f>
        <v>-1.3271058238870312</v>
      </c>
      <c r="W2">
        <f>LN(N2/$K2)</f>
        <v>-1.4488933473689249</v>
      </c>
      <c r="X2">
        <f>LN(O2/$K2)</f>
        <v>-1.2053183089252353</v>
      </c>
      <c r="Y2" s="2"/>
      <c r="Z2" s="2"/>
      <c r="AA2" s="2"/>
      <c r="AB2">
        <f>LN(P2/$L2)</f>
        <v>-1.3601838075274639</v>
      </c>
      <c r="AC2">
        <f>LN(Q2/$L2)</f>
        <v>-1.5183630022735835</v>
      </c>
      <c r="AD2">
        <f>LN(R2/$L2)</f>
        <v>-1.2020046199321144</v>
      </c>
      <c r="AF2" s="2"/>
      <c r="AG2" s="2"/>
      <c r="AH2" s="2"/>
      <c r="AI2" s="2"/>
    </row>
    <row r="3" spans="1:35">
      <c r="A3">
        <v>1</v>
      </c>
      <c r="B3" t="s">
        <v>3</v>
      </c>
      <c r="C3">
        <v>0.82550656795501709</v>
      </c>
      <c r="D3">
        <v>0.71829962730407715</v>
      </c>
      <c r="E3">
        <v>0.94871425628662109</v>
      </c>
      <c r="F3">
        <v>6.8969298154115677E-3</v>
      </c>
      <c r="G3">
        <v>0.85834610462188721</v>
      </c>
      <c r="H3">
        <v>0.71638762950897217</v>
      </c>
      <c r="I3">
        <v>1.0284348726272583</v>
      </c>
      <c r="J3">
        <v>9.7717143595218658E-2</v>
      </c>
      <c r="K3" s="2">
        <v>46710.647668387741</v>
      </c>
      <c r="L3" s="2">
        <v>31299.381103515625</v>
      </c>
      <c r="M3" s="2">
        <v>8072.3257751464844</v>
      </c>
      <c r="N3" s="2">
        <f t="shared" ref="N3:N28" si="0">C3*M3/E3</f>
        <v>7023.9884157941588</v>
      </c>
      <c r="O3" s="2">
        <f t="shared" ref="O3:O28" si="1">C3*M3/D3</f>
        <v>9277.128502859483</v>
      </c>
      <c r="P3" s="2">
        <v>5111.2444763183594</v>
      </c>
      <c r="Q3">
        <f t="shared" ref="Q3:Q28" si="2">G3*P3/I3</f>
        <v>4265.9160077004572</v>
      </c>
      <c r="R3">
        <f t="shared" ref="R3:R28" si="3">G3*P3/H3</f>
        <v>6124.0822779492946</v>
      </c>
      <c r="V3">
        <f>LN(M3/$K3)</f>
        <v>-1.755530499248632</v>
      </c>
      <c r="W3">
        <f>LN(N3/$K3)</f>
        <v>-1.8946409330514569</v>
      </c>
      <c r="X3">
        <f>LN(O3/$K3)</f>
        <v>-1.6164200698068389</v>
      </c>
      <c r="Y3" s="2"/>
      <c r="Z3" s="2"/>
      <c r="AA3" s="2"/>
      <c r="AB3">
        <f t="shared" ref="AB3:AB28" si="4">LN(P3/$L3)</f>
        <v>-1.8121554122948225</v>
      </c>
      <c r="AC3">
        <f>LN(Q3/$L3)</f>
        <v>-1.9929413932162425</v>
      </c>
      <c r="AD3">
        <f>LN(R3/$L3)</f>
        <v>-1.6313694112667134</v>
      </c>
      <c r="AF3" s="2"/>
      <c r="AG3" s="2"/>
      <c r="AH3" s="2"/>
      <c r="AI3" s="2"/>
    </row>
    <row r="4" spans="1:35">
      <c r="A4">
        <v>1</v>
      </c>
      <c r="B4" t="s">
        <v>4</v>
      </c>
      <c r="C4">
        <v>0.89428079128265381</v>
      </c>
      <c r="D4">
        <v>0.79944127798080444</v>
      </c>
      <c r="E4">
        <v>1.0003713369369507</v>
      </c>
      <c r="F4">
        <v>5.0759211182594299E-2</v>
      </c>
      <c r="G4">
        <v>0.98907470703125</v>
      </c>
      <c r="H4">
        <v>0.8550758957862854</v>
      </c>
      <c r="I4">
        <v>1.144072413444519</v>
      </c>
      <c r="J4">
        <v>0.88242036104202271</v>
      </c>
      <c r="K4" s="2">
        <v>47559.526377502829</v>
      </c>
      <c r="L4" s="2">
        <v>33047.99453118071</v>
      </c>
      <c r="M4" s="2">
        <v>3680.2243194580078</v>
      </c>
      <c r="N4" s="2">
        <f t="shared" si="0"/>
        <v>3289.9322431406304</v>
      </c>
      <c r="O4" s="2">
        <f t="shared" si="1"/>
        <v>4116.8175914248923</v>
      </c>
      <c r="P4" s="2">
        <v>2371.5353698730469</v>
      </c>
      <c r="Q4">
        <f t="shared" si="2"/>
        <v>2050.2422955111138</v>
      </c>
      <c r="R4">
        <f t="shared" si="3"/>
        <v>2743.1783105223776</v>
      </c>
      <c r="V4">
        <f>LN(M4/$K4)</f>
        <v>-2.5590084066545793</v>
      </c>
      <c r="W4">
        <f>LN(N4/$K4)</f>
        <v>-2.6711151435769902</v>
      </c>
      <c r="X4">
        <f>LN(O4/$K4)</f>
        <v>-2.4469016777336781</v>
      </c>
      <c r="Y4" s="2"/>
      <c r="Z4" s="2"/>
      <c r="AA4" s="2"/>
      <c r="AB4">
        <f t="shared" si="4"/>
        <v>-2.6344233038316016</v>
      </c>
      <c r="AC4">
        <f>LN(Q4/$L4)</f>
        <v>-2.7800029055150199</v>
      </c>
      <c r="AD4">
        <f>LN(R4/$L4)</f>
        <v>-2.4888436691117573</v>
      </c>
      <c r="AF4" s="2"/>
      <c r="AG4" s="2"/>
      <c r="AH4" s="2"/>
      <c r="AI4" s="2"/>
    </row>
    <row r="5" spans="1:35">
      <c r="A5">
        <v>1</v>
      </c>
      <c r="B5" t="s">
        <v>5</v>
      </c>
      <c r="C5">
        <v>0.8949284553527832</v>
      </c>
      <c r="D5">
        <v>0.79747474193572998</v>
      </c>
      <c r="E5">
        <v>1.004291296005249</v>
      </c>
      <c r="F5">
        <v>5.9132855385541916E-2</v>
      </c>
      <c r="G5">
        <v>0.9381822943687439</v>
      </c>
      <c r="H5">
        <v>0.8071441650390625</v>
      </c>
      <c r="I5">
        <v>1.0904941558837891</v>
      </c>
      <c r="J5">
        <v>0.4057772159576416</v>
      </c>
      <c r="K5" s="2">
        <v>48026.576464109123</v>
      </c>
      <c r="L5" s="2">
        <v>33457.215632926673</v>
      </c>
      <c r="M5" s="2">
        <v>2312.1585311889648</v>
      </c>
      <c r="N5" s="2">
        <f t="shared" si="0"/>
        <v>2060.3747847645245</v>
      </c>
      <c r="O5" s="2">
        <f t="shared" si="1"/>
        <v>2594.7109720679559</v>
      </c>
      <c r="P5" s="2">
        <v>1515.1298294067383</v>
      </c>
      <c r="Q5">
        <f t="shared" si="2"/>
        <v>1303.5081132253397</v>
      </c>
      <c r="R5">
        <f t="shared" si="3"/>
        <v>1761.1079175063403</v>
      </c>
      <c r="V5">
        <f>LN(M5/$K5)</f>
        <v>-3.0335730167085568</v>
      </c>
      <c r="W5">
        <f>LN(N5/$K5)</f>
        <v>-3.1488666334161564</v>
      </c>
      <c r="X5">
        <f>LN(O5/$K5)</f>
        <v>-2.9182794023857421</v>
      </c>
      <c r="Y5" s="2"/>
      <c r="Z5" s="2"/>
      <c r="AA5" s="2"/>
      <c r="AB5">
        <f t="shared" si="4"/>
        <v>-3.0947663460324728</v>
      </c>
      <c r="AC5">
        <f>LN(Q5/$L5)</f>
        <v>-3.2452082987429627</v>
      </c>
      <c r="AD5">
        <f>LN(R5/$L5)</f>
        <v>-2.9443243677180737</v>
      </c>
      <c r="AF5" s="2"/>
      <c r="AG5" s="2"/>
      <c r="AH5" s="2"/>
      <c r="AI5" s="2"/>
    </row>
    <row r="6" spans="1:35">
      <c r="A6">
        <v>1</v>
      </c>
      <c r="B6" t="s">
        <v>6</v>
      </c>
      <c r="C6">
        <v>0.90847855806350708</v>
      </c>
      <c r="D6">
        <v>0.80426180362701416</v>
      </c>
      <c r="E6">
        <v>1.0261998176574707</v>
      </c>
      <c r="F6">
        <v>0.12259296327829361</v>
      </c>
      <c r="G6">
        <v>0.9383702278137207</v>
      </c>
      <c r="H6">
        <v>0.80011314153671265</v>
      </c>
      <c r="I6">
        <v>1.1005176305770874</v>
      </c>
      <c r="J6">
        <v>0.434093177318573</v>
      </c>
      <c r="K6" s="2">
        <v>48004.218872070312</v>
      </c>
      <c r="L6" s="2">
        <v>33806.981590293348</v>
      </c>
      <c r="M6" s="2">
        <v>1731.2672958374023</v>
      </c>
      <c r="N6" s="2">
        <f t="shared" si="0"/>
        <v>1532.6637068940238</v>
      </c>
      <c r="O6" s="2">
        <f t="shared" si="1"/>
        <v>1955.6060096996521</v>
      </c>
      <c r="P6" s="2">
        <v>1161.7584381103516</v>
      </c>
      <c r="Q6">
        <f t="shared" si="2"/>
        <v>990.58797419035182</v>
      </c>
      <c r="R6">
        <f t="shared" si="3"/>
        <v>1362.5067176628816</v>
      </c>
      <c r="V6">
        <f>LN(M6/$K6)</f>
        <v>-3.3224352189346411</v>
      </c>
      <c r="W6">
        <f>LN(N6/$K6)</f>
        <v>-3.444281693668755</v>
      </c>
      <c r="X6">
        <f>LN(O6/$K6)</f>
        <v>-3.2005887754239875</v>
      </c>
      <c r="Y6" s="2"/>
      <c r="Z6" s="2"/>
      <c r="AA6" s="2"/>
      <c r="AB6">
        <f t="shared" si="4"/>
        <v>-3.3707325848529663</v>
      </c>
      <c r="AC6">
        <f>LN(Q6/$L6)</f>
        <v>-3.5301239359117056</v>
      </c>
      <c r="AD6">
        <f>LN(R6/$L6)</f>
        <v>-3.2113411591471905</v>
      </c>
      <c r="AF6" s="2"/>
      <c r="AG6" s="2"/>
      <c r="AH6" s="2"/>
      <c r="AI6" s="2"/>
    </row>
    <row r="7" spans="1:35">
      <c r="A7">
        <v>1</v>
      </c>
      <c r="B7" t="s">
        <v>7</v>
      </c>
      <c r="C7">
        <v>0.9354168176651001</v>
      </c>
      <c r="D7">
        <v>0.85789114236831665</v>
      </c>
      <c r="E7">
        <v>1.0199482440948486</v>
      </c>
      <c r="F7">
        <v>0.13040173053741455</v>
      </c>
      <c r="G7">
        <v>0.94117015600204468</v>
      </c>
      <c r="H7">
        <v>0.84083700180053711</v>
      </c>
      <c r="I7">
        <v>1.0534756183624268</v>
      </c>
      <c r="J7">
        <v>0.29178526997566223</v>
      </c>
      <c r="K7" s="2">
        <v>454309.28479534388</v>
      </c>
      <c r="L7" s="2">
        <v>319098.55290277675</v>
      </c>
      <c r="M7" s="2">
        <v>7938.4786987304688</v>
      </c>
      <c r="N7" s="2">
        <f t="shared" si="0"/>
        <v>7280.5522480786676</v>
      </c>
      <c r="O7" s="2">
        <f t="shared" si="1"/>
        <v>8655.8609999968303</v>
      </c>
      <c r="P7" s="2">
        <v>5357.0457458496094</v>
      </c>
      <c r="Q7">
        <f t="shared" si="2"/>
        <v>4785.9594398290164</v>
      </c>
      <c r="R7">
        <f t="shared" si="3"/>
        <v>5996.2770067621277</v>
      </c>
      <c r="V7">
        <f>LN(M7/$K7)</f>
        <v>-4.0470565528971925</v>
      </c>
      <c r="W7">
        <f>LN(N7/$K7)</f>
        <v>-4.1335714925584988</v>
      </c>
      <c r="X7">
        <f>LN(O7/$K7)</f>
        <v>-3.9605415463932494</v>
      </c>
      <c r="Y7" s="4"/>
      <c r="Z7" s="4"/>
      <c r="AA7" s="4"/>
      <c r="AB7">
        <f t="shared" si="4"/>
        <v>-4.0870873420252511</v>
      </c>
      <c r="AC7">
        <f>LN(Q7/$L7)</f>
        <v>-4.1998134836439744</v>
      </c>
      <c r="AD7">
        <f>LN(R7/$L7)</f>
        <v>-3.9743612205746133</v>
      </c>
      <c r="AF7" s="2"/>
      <c r="AG7" s="2"/>
      <c r="AH7" s="2"/>
      <c r="AI7" s="2"/>
    </row>
    <row r="8" spans="1:35">
      <c r="A8">
        <v>1</v>
      </c>
      <c r="B8" t="s">
        <v>8</v>
      </c>
      <c r="C8">
        <v>0.99697071313858032</v>
      </c>
      <c r="D8">
        <v>0.93675506114959717</v>
      </c>
      <c r="E8">
        <v>1.0610569715499878</v>
      </c>
      <c r="F8">
        <v>0.92395764589309692</v>
      </c>
      <c r="G8">
        <v>1.0353116989135742</v>
      </c>
      <c r="H8">
        <v>0.95466703176498413</v>
      </c>
      <c r="I8">
        <v>1.122768759727478</v>
      </c>
      <c r="J8">
        <v>0.40162047743797302</v>
      </c>
      <c r="K8" s="2">
        <v>1507825.2663068771</v>
      </c>
      <c r="L8" s="2">
        <v>1031372.0729646683</v>
      </c>
      <c r="M8" s="2">
        <v>26456.908935546875</v>
      </c>
      <c r="N8" s="2">
        <f t="shared" si="0"/>
        <v>24858.951098906193</v>
      </c>
      <c r="O8" s="2">
        <f t="shared" si="1"/>
        <v>28157.588320414048</v>
      </c>
      <c r="P8" s="2">
        <v>16955.902221679688</v>
      </c>
      <c r="Q8">
        <f t="shared" si="2"/>
        <v>15635.137497057331</v>
      </c>
      <c r="R8">
        <f t="shared" si="3"/>
        <v>18388.237313783316</v>
      </c>
      <c r="V8">
        <f>LN(M8/$K8)</f>
        <v>-4.042906339116362</v>
      </c>
      <c r="W8">
        <f>LN(N8/$K8)</f>
        <v>-4.1052057778333397</v>
      </c>
      <c r="X8">
        <f>LN(O8/$K8)</f>
        <v>-3.9806067851134328</v>
      </c>
      <c r="Y8" s="4"/>
      <c r="Z8" s="4"/>
      <c r="AA8" s="4"/>
      <c r="AB8">
        <f t="shared" si="4"/>
        <v>-4.1080293175446201</v>
      </c>
      <c r="AC8">
        <f>LN(Q8/$L8)</f>
        <v>-4.1891245193726601</v>
      </c>
      <c r="AD8">
        <f>LN(R8/$L8)</f>
        <v>-4.0269341206613687</v>
      </c>
      <c r="AF8" s="2"/>
      <c r="AG8" s="2"/>
      <c r="AH8" s="2"/>
      <c r="AI8" s="2"/>
    </row>
    <row r="9" spans="1:35">
      <c r="A9">
        <v>1</v>
      </c>
      <c r="B9" t="s">
        <v>9</v>
      </c>
      <c r="C9">
        <v>0.99694925546646118</v>
      </c>
      <c r="D9">
        <v>0.93560254573822021</v>
      </c>
      <c r="E9">
        <v>1.0623184442520142</v>
      </c>
      <c r="F9">
        <v>0.92487478256225586</v>
      </c>
      <c r="G9">
        <v>1.0142185688018799</v>
      </c>
      <c r="H9">
        <v>0.93362772464752197</v>
      </c>
      <c r="I9">
        <v>1.1017661094665527</v>
      </c>
      <c r="J9">
        <v>0.7382127046585083</v>
      </c>
      <c r="K9" s="2">
        <v>1065563.9497882426</v>
      </c>
      <c r="L9" s="2">
        <v>739965.60877892375</v>
      </c>
      <c r="M9" s="2">
        <v>19061.600708007812</v>
      </c>
      <c r="N9" s="2">
        <f t="shared" si="0"/>
        <v>17888.655456065077</v>
      </c>
      <c r="O9" s="2">
        <f t="shared" si="1"/>
        <v>20311.454602609094</v>
      </c>
      <c r="P9" s="2">
        <v>12308.799194335938</v>
      </c>
      <c r="Q9">
        <f t="shared" si="2"/>
        <v>11330.728541462828</v>
      </c>
      <c r="R9">
        <f t="shared" si="3"/>
        <v>13371.296045500592</v>
      </c>
      <c r="V9">
        <f>LN(M9/$K9)</f>
        <v>-4.0235835910279709</v>
      </c>
      <c r="W9">
        <f>LN(N9/$K9)</f>
        <v>-4.0870927297861561</v>
      </c>
      <c r="X9">
        <f>LN(O9/$K9)</f>
        <v>-3.9600744752615751</v>
      </c>
      <c r="Y9" s="4"/>
      <c r="Z9" s="4"/>
      <c r="AA9" s="4"/>
      <c r="AB9">
        <f t="shared" si="4"/>
        <v>-4.0962893222269443</v>
      </c>
      <c r="AC9">
        <f>LN(Q9/$L9)</f>
        <v>-4.1790853355399324</v>
      </c>
      <c r="AD9">
        <f>LN(R9/$L9)</f>
        <v>-4.0134933872431358</v>
      </c>
      <c r="AF9" s="2"/>
      <c r="AG9" s="2"/>
      <c r="AH9" s="2"/>
      <c r="AI9" s="2"/>
    </row>
    <row r="10" spans="1:35">
      <c r="A10">
        <v>1</v>
      </c>
      <c r="B10" t="s">
        <v>10</v>
      </c>
      <c r="C10">
        <v>1.0272185802459717</v>
      </c>
      <c r="D10">
        <v>0.96463334560394287</v>
      </c>
      <c r="E10">
        <v>1.0938642024993896</v>
      </c>
      <c r="F10">
        <v>0.40241584181785583</v>
      </c>
      <c r="G10">
        <v>1.102455735206604</v>
      </c>
      <c r="H10">
        <v>1.0158395767211914</v>
      </c>
      <c r="I10">
        <v>1.1964571475982666</v>
      </c>
      <c r="J10">
        <v>1.9468287006020546E-2</v>
      </c>
      <c r="K10" s="2">
        <v>716828.99117814004</v>
      </c>
      <c r="L10" s="2">
        <v>504331.92674851045</v>
      </c>
      <c r="M10" s="2">
        <v>23075.1044921875</v>
      </c>
      <c r="N10" s="2">
        <f t="shared" si="0"/>
        <v>21669.212706049326</v>
      </c>
      <c r="O10" s="2">
        <f t="shared" si="1"/>
        <v>24572.21304189114</v>
      </c>
      <c r="P10" s="2">
        <v>14728.479125976562</v>
      </c>
      <c r="Q10">
        <f t="shared" si="2"/>
        <v>13571.314539679328</v>
      </c>
      <c r="R10">
        <f t="shared" si="3"/>
        <v>15984.311554106909</v>
      </c>
      <c r="V10">
        <f>LN(M10/$K10)</f>
        <v>-3.436082997374017</v>
      </c>
      <c r="W10">
        <f>LN(N10/$K10)</f>
        <v>-3.4989448222910409</v>
      </c>
      <c r="X10">
        <f>LN(O10/$K10)</f>
        <v>-3.3732210527528474</v>
      </c>
      <c r="Y10" s="4"/>
      <c r="Z10" s="4"/>
      <c r="AA10" s="4"/>
      <c r="AB10">
        <f t="shared" si="4"/>
        <v>-3.5334516610775739</v>
      </c>
      <c r="AC10">
        <f>LN(Q10/$L10)</f>
        <v>-3.6152762959475204</v>
      </c>
      <c r="AD10">
        <f>LN(R10/$L10)</f>
        <v>-3.4516269227784862</v>
      </c>
      <c r="AF10" s="2"/>
      <c r="AG10" s="2"/>
      <c r="AH10" s="2"/>
      <c r="AI10" s="2"/>
    </row>
    <row r="11" spans="1:35">
      <c r="A11" s="5">
        <v>2</v>
      </c>
      <c r="B11" s="5" t="s">
        <v>2</v>
      </c>
      <c r="C11" s="5">
        <v>0.87949180603027344</v>
      </c>
      <c r="D11" s="5">
        <v>0.77869278192520142</v>
      </c>
      <c r="E11" s="5">
        <v>0.99333888292312622</v>
      </c>
      <c r="F11" s="5">
        <v>3.8676399737596512E-2</v>
      </c>
      <c r="G11" s="5">
        <v>0.89554232358932495</v>
      </c>
      <c r="H11" s="5">
        <v>0.76457881927490234</v>
      </c>
      <c r="I11" s="5">
        <v>1.0489383935928345</v>
      </c>
      <c r="J11" s="5">
        <v>0.17140768468379974</v>
      </c>
      <c r="K11" s="6">
        <v>40877.763356536627</v>
      </c>
      <c r="L11" s="6">
        <v>28212.435424804688</v>
      </c>
      <c r="M11" s="7">
        <v>10833.161682128906</v>
      </c>
      <c r="N11" s="9">
        <f t="shared" si="0"/>
        <v>9591.5674868139104</v>
      </c>
      <c r="O11" s="9">
        <f t="shared" si="1"/>
        <v>12235.476113285333</v>
      </c>
      <c r="P11" s="6">
        <v>7225.7954711914062</v>
      </c>
      <c r="Q11" s="12">
        <f t="shared" si="2"/>
        <v>6169.0998304365794</v>
      </c>
      <c r="R11" s="12">
        <f t="shared" si="3"/>
        <v>8463.4906211354773</v>
      </c>
      <c r="S11" s="10"/>
      <c r="T11" s="12">
        <f>C11*M11</f>
        <v>9527.6769328335067</v>
      </c>
      <c r="U11" s="12">
        <f>G11*P11</f>
        <v>6471.0056660519731</v>
      </c>
      <c r="V11" s="12">
        <f>LN(M11/$K11)</f>
        <v>-1.3279742761696922</v>
      </c>
      <c r="W11" s="12">
        <f>LN(N11/$K11)</f>
        <v>-1.4497019063093457</v>
      </c>
      <c r="X11" s="12">
        <f>LN(O11/$K11)</f>
        <v>-1.2062466218071946</v>
      </c>
      <c r="Y11" s="4">
        <f>(V11-W11)/1.96</f>
        <v>6.2105933744721169E-2</v>
      </c>
      <c r="Z11" s="4">
        <f>(X11-V11)/1.96</f>
        <v>6.2105946103315136E-2</v>
      </c>
      <c r="AA11" s="13">
        <f>AVERAGE(Y11:Z11)</f>
        <v>6.2105939924018153E-2</v>
      </c>
      <c r="AB11" s="12">
        <f t="shared" si="4"/>
        <v>-1.3621055254982333</v>
      </c>
      <c r="AC11" s="12">
        <f>LN(Q11/$L11)</f>
        <v>-1.5202099205622031</v>
      </c>
      <c r="AD11" s="12">
        <f>LN(R11/$L11)</f>
        <v>-1.2040011617630393</v>
      </c>
      <c r="AE11" s="4">
        <f>(AB11-AC11)/1.96</f>
        <v>8.066550768569887E-2</v>
      </c>
      <c r="AF11" s="4">
        <f>(AD11-AB11)/1.96</f>
        <v>8.066549170162958E-2</v>
      </c>
      <c r="AG11" s="13">
        <f>AVERAGE(AE11:AF11)</f>
        <v>8.0665499693664225E-2</v>
      </c>
      <c r="AI11" s="2"/>
    </row>
    <row r="12" spans="1:35">
      <c r="A12" s="5">
        <v>2</v>
      </c>
      <c r="B12" s="5" t="s">
        <v>3</v>
      </c>
      <c r="C12" s="5">
        <v>0.82606911659240723</v>
      </c>
      <c r="D12" s="5">
        <v>0.71879810094833374</v>
      </c>
      <c r="E12" s="5">
        <v>0.94934886693954468</v>
      </c>
      <c r="F12" s="5">
        <v>7.0934598334133625E-3</v>
      </c>
      <c r="G12" s="5">
        <v>0.8600919246673584</v>
      </c>
      <c r="H12" s="5">
        <v>0.7178570032119751</v>
      </c>
      <c r="I12" s="5">
        <v>1.0305091142654419</v>
      </c>
      <c r="J12" s="5">
        <v>0.1022275984287262</v>
      </c>
      <c r="K12" s="6">
        <v>46710.647668387741</v>
      </c>
      <c r="L12" s="6">
        <v>31299.381103515625</v>
      </c>
      <c r="M12" s="7">
        <v>8066.8941955566406</v>
      </c>
      <c r="N12" s="9">
        <f t="shared" si="0"/>
        <v>7019.3502028925359</v>
      </c>
      <c r="O12" s="9">
        <f t="shared" si="1"/>
        <v>9270.7704054533642</v>
      </c>
      <c r="P12" s="6">
        <v>5103.9715881347656</v>
      </c>
      <c r="Q12" s="12">
        <f t="shared" si="2"/>
        <v>4259.9184091792358</v>
      </c>
      <c r="R12" s="12">
        <f t="shared" si="3"/>
        <v>6115.263523298192</v>
      </c>
      <c r="S12" s="10"/>
      <c r="T12" s="12">
        <f t="shared" ref="T12:T19" si="5">C12*M12</f>
        <v>6663.8121617678917</v>
      </c>
      <c r="U12" s="12">
        <f>G12*P12</f>
        <v>4389.8847466863444</v>
      </c>
      <c r="V12" s="12">
        <f>LN(M12/$K12)</f>
        <v>-1.7562035899933854</v>
      </c>
      <c r="W12" s="12">
        <f>LN(N12/$K12)</f>
        <v>-1.8953014900879586</v>
      </c>
      <c r="X12" s="12">
        <f>LN(O12/$K12)</f>
        <v>-1.6171056566419397</v>
      </c>
      <c r="Y12" s="4">
        <f t="shared" ref="Y12:Y19" si="6">(V12-W12)/1.96</f>
        <v>7.0968316374782209E-2</v>
      </c>
      <c r="Z12" s="4">
        <f t="shared" ref="Z12:Z19" si="7">(X12-V12)/1.96</f>
        <v>7.0968333342574338E-2</v>
      </c>
      <c r="AA12" s="13">
        <f t="shared" ref="AA12:AA19" si="8">AVERAGE(Y12:Z12)</f>
        <v>7.0968324858678267E-2</v>
      </c>
      <c r="AB12" s="12">
        <f t="shared" si="4"/>
        <v>-1.8135793448610202</v>
      </c>
      <c r="AC12" s="12">
        <f>LN(Q12/$L12)</f>
        <v>-1.9943483169769642</v>
      </c>
      <c r="AD12" s="12">
        <f>LN(R12/$L12)</f>
        <v>-1.6328104615189758</v>
      </c>
      <c r="AE12" s="4">
        <f t="shared" ref="AE12:AE19" si="9">(AB12-AC12)/1.96</f>
        <v>9.2229067406093879E-2</v>
      </c>
      <c r="AF12" s="4">
        <f t="shared" ref="AF12:AF19" si="10">(AD12-AB12)/1.96</f>
        <v>9.2229022113287984E-2</v>
      </c>
      <c r="AG12" s="13">
        <f t="shared" ref="AG12:AG19" si="11">AVERAGE(AE12:AF12)</f>
        <v>9.2229044759690931E-2</v>
      </c>
      <c r="AI12" s="2"/>
    </row>
    <row r="13" spans="1:35">
      <c r="A13" s="5">
        <v>2</v>
      </c>
      <c r="B13" s="5" t="s">
        <v>4</v>
      </c>
      <c r="C13" s="5">
        <v>0.89438712596893311</v>
      </c>
      <c r="D13" s="5">
        <v>0.79954397678375244</v>
      </c>
      <c r="E13" s="5">
        <v>1.0004807710647583</v>
      </c>
      <c r="F13" s="5">
        <v>5.0986096262931824E-2</v>
      </c>
      <c r="G13" s="5">
        <v>0.98834031820297241</v>
      </c>
      <c r="H13" s="5">
        <v>0.85445427894592285</v>
      </c>
      <c r="I13" s="5">
        <v>1.1432051658630371</v>
      </c>
      <c r="J13" s="5">
        <v>0.87452077865600586</v>
      </c>
      <c r="K13" s="6">
        <v>47559.526377502829</v>
      </c>
      <c r="L13" s="6">
        <v>33047.99453118071</v>
      </c>
      <c r="M13" s="7">
        <v>3684.6160888671875</v>
      </c>
      <c r="N13" s="9">
        <f t="shared" si="0"/>
        <v>3293.8895872167723</v>
      </c>
      <c r="O13" s="9">
        <f t="shared" si="1"/>
        <v>4121.6909759950831</v>
      </c>
      <c r="P13" s="6">
        <v>2374.8642883300781</v>
      </c>
      <c r="Q13" s="12">
        <f t="shared" si="2"/>
        <v>2053.1521344596781</v>
      </c>
      <c r="R13" s="12">
        <f t="shared" si="3"/>
        <v>2746.9862159418999</v>
      </c>
      <c r="S13" s="10"/>
      <c r="T13" s="12">
        <f t="shared" si="5"/>
        <v>3295.4731940208148</v>
      </c>
      <c r="U13" s="12">
        <f>G13*P13</f>
        <v>2347.174126417025</v>
      </c>
      <c r="V13" s="12">
        <f>LN(M13/$K13)</f>
        <v>-2.5578157752637414</v>
      </c>
      <c r="W13" s="12">
        <f>LN(N13/$K13)</f>
        <v>-2.6699130015219081</v>
      </c>
      <c r="X13" s="12">
        <f>LN(O13/$K13)</f>
        <v>-2.4457186031277014</v>
      </c>
      <c r="Y13" s="4">
        <f t="shared" si="6"/>
        <v>5.7192462376615696E-2</v>
      </c>
      <c r="Z13" s="4">
        <f t="shared" si="7"/>
        <v>5.7192434763285706E-2</v>
      </c>
      <c r="AA13" s="13">
        <f t="shared" si="8"/>
        <v>5.7192448569950705E-2</v>
      </c>
      <c r="AB13" s="12">
        <f t="shared" si="4"/>
        <v>-2.6330205905151574</v>
      </c>
      <c r="AC13" s="12">
        <f>LN(Q13/$L13)</f>
        <v>-2.7785846458346617</v>
      </c>
      <c r="AD13" s="12">
        <f>LN(R13/$L13)</f>
        <v>-2.487456495371597</v>
      </c>
      <c r="AE13" s="4">
        <f t="shared" si="9"/>
        <v>7.426737516301242E-2</v>
      </c>
      <c r="AF13" s="4">
        <f t="shared" si="10"/>
        <v>7.4267395481408358E-2</v>
      </c>
      <c r="AG13" s="13">
        <f t="shared" si="11"/>
        <v>7.4267385322210389E-2</v>
      </c>
      <c r="AI13" s="2"/>
    </row>
    <row r="14" spans="1:35">
      <c r="A14" s="5">
        <v>2</v>
      </c>
      <c r="B14" s="5" t="s">
        <v>5</v>
      </c>
      <c r="C14" s="5">
        <v>0.89567309617996216</v>
      </c>
      <c r="D14" s="5">
        <v>0.79811817407608032</v>
      </c>
      <c r="E14" s="5">
        <v>1.0051522254943848</v>
      </c>
      <c r="F14" s="5">
        <v>6.1115916818380356E-2</v>
      </c>
      <c r="G14" s="5">
        <v>0.93965089321136475</v>
      </c>
      <c r="H14" s="5">
        <v>0.80838847160339355</v>
      </c>
      <c r="I14" s="5">
        <v>1.0922271013259888</v>
      </c>
      <c r="J14" s="5">
        <v>0.41745680570602417</v>
      </c>
      <c r="K14" s="6">
        <v>48026.576464109123</v>
      </c>
      <c r="L14" s="6">
        <v>33457.215632926673</v>
      </c>
      <c r="M14" s="7">
        <v>2311.3302688598633</v>
      </c>
      <c r="N14" s="9">
        <f t="shared" si="0"/>
        <v>2059.5848924136349</v>
      </c>
      <c r="O14" s="9">
        <f t="shared" si="1"/>
        <v>2593.8468831394352</v>
      </c>
      <c r="P14" s="6">
        <v>1513.9520263671875</v>
      </c>
      <c r="Q14" s="12">
        <f t="shared" si="2"/>
        <v>1302.4639034574686</v>
      </c>
      <c r="R14" s="12">
        <f t="shared" si="3"/>
        <v>1759.7806300150007</v>
      </c>
      <c r="S14" s="10"/>
      <c r="T14" s="12">
        <f t="shared" si="5"/>
        <v>2070.1963382041781</v>
      </c>
      <c r="U14" s="12">
        <f>G14*P14</f>
        <v>1422.5863738550834</v>
      </c>
      <c r="V14" s="12">
        <f>LN(M14/$K14)</f>
        <v>-3.033931301274079</v>
      </c>
      <c r="W14" s="12">
        <f>LN(N14/$K14)</f>
        <v>-3.1492500800624637</v>
      </c>
      <c r="X14" s="12">
        <f>LN(O14/$K14)</f>
        <v>-2.9186124771863411</v>
      </c>
      <c r="Y14" s="4">
        <f t="shared" si="6"/>
        <v>5.8836111626726889E-2</v>
      </c>
      <c r="Z14" s="4">
        <f t="shared" si="7"/>
        <v>5.8836134738641764E-2</v>
      </c>
      <c r="AA14" s="13">
        <f t="shared" si="8"/>
        <v>5.883612318268433E-2</v>
      </c>
      <c r="AB14" s="12">
        <f t="shared" si="4"/>
        <v>-3.0955440094664688</v>
      </c>
      <c r="AC14" s="12">
        <f>LN(Q14/$L14)</f>
        <v>-3.2460096963152103</v>
      </c>
      <c r="AD14" s="12">
        <f>LN(R14/$L14)</f>
        <v>-2.9450783180554949</v>
      </c>
      <c r="AE14" s="4">
        <f t="shared" si="9"/>
        <v>7.6768207575888522E-2</v>
      </c>
      <c r="AF14" s="4">
        <f t="shared" si="10"/>
        <v>7.6768209903558107E-2</v>
      </c>
      <c r="AG14" s="13">
        <f t="shared" si="11"/>
        <v>7.6768208739723315E-2</v>
      </c>
      <c r="AI14" s="2"/>
    </row>
    <row r="15" spans="1:35">
      <c r="A15" s="5">
        <v>2</v>
      </c>
      <c r="B15" s="5" t="s">
        <v>6</v>
      </c>
      <c r="C15" s="5">
        <v>0.90992617607116699</v>
      </c>
      <c r="D15" s="5">
        <v>0.80546766519546509</v>
      </c>
      <c r="E15" s="5">
        <v>1.0279314517974854</v>
      </c>
      <c r="F15" s="5">
        <v>0.12921600043773651</v>
      </c>
      <c r="G15" s="5">
        <v>0.94052702188491821</v>
      </c>
      <c r="H15" s="5">
        <v>0.80186456441879272</v>
      </c>
      <c r="I15" s="5">
        <v>1.1031677722930908</v>
      </c>
      <c r="J15" s="5">
        <v>0.45117449760437012</v>
      </c>
      <c r="K15" s="6">
        <v>48004.218872070312</v>
      </c>
      <c r="L15" s="6">
        <v>33806.981590293348</v>
      </c>
      <c r="M15" s="7">
        <v>1729.9540023803711</v>
      </c>
      <c r="N15" s="9">
        <f t="shared" si="0"/>
        <v>1531.3573949044842</v>
      </c>
      <c r="O15" s="9">
        <f t="shared" si="1"/>
        <v>1954.306172902649</v>
      </c>
      <c r="P15" s="6">
        <v>1160.1919174194336</v>
      </c>
      <c r="Q15" s="12">
        <f t="shared" si="2"/>
        <v>989.14405978091224</v>
      </c>
      <c r="R15" s="12">
        <f t="shared" si="3"/>
        <v>1360.8181447653449</v>
      </c>
      <c r="S15" s="10"/>
      <c r="T15" s="12">
        <f t="shared" si="5"/>
        <v>1574.1304301649816</v>
      </c>
      <c r="U15" s="12">
        <f>G15*P15</f>
        <v>1091.1918489054528</v>
      </c>
      <c r="V15" s="12">
        <f>LN(M15/$K15)</f>
        <v>-3.3231940802768682</v>
      </c>
      <c r="W15" s="12">
        <f>LN(N15/$K15)</f>
        <v>-3.4451343719142935</v>
      </c>
      <c r="X15" s="12">
        <f>LN(O15/$K15)</f>
        <v>-3.2012536685388118</v>
      </c>
      <c r="Y15" s="4">
        <f t="shared" si="6"/>
        <v>6.2214434508890436E-2</v>
      </c>
      <c r="Z15" s="4">
        <f t="shared" si="7"/>
        <v>6.2214495784722691E-2</v>
      </c>
      <c r="AA15" s="13">
        <f t="shared" si="8"/>
        <v>6.2214465146806563E-2</v>
      </c>
      <c r="AB15" s="12">
        <f t="shared" si="4"/>
        <v>-3.3720818996002531</v>
      </c>
      <c r="AC15" s="12">
        <f>LN(Q15/$L15)</f>
        <v>-3.5315826329885751</v>
      </c>
      <c r="AD15" s="12">
        <f>LN(R15/$L15)</f>
        <v>-3.2125812411786985</v>
      </c>
      <c r="AE15" s="4">
        <f t="shared" si="9"/>
        <v>8.1377925198123494E-2</v>
      </c>
      <c r="AF15" s="4">
        <f t="shared" si="10"/>
        <v>8.1377886949772743E-2</v>
      </c>
      <c r="AG15" s="13">
        <f t="shared" si="11"/>
        <v>8.1377906073948125E-2</v>
      </c>
      <c r="AI15" s="2"/>
    </row>
    <row r="16" spans="1:35">
      <c r="A16" s="5">
        <v>2</v>
      </c>
      <c r="B16" s="5" t="s">
        <v>7</v>
      </c>
      <c r="C16" s="5">
        <v>0.93670874834060669</v>
      </c>
      <c r="D16" s="5">
        <v>0.85918581485748291</v>
      </c>
      <c r="E16" s="5">
        <v>1.0212264060974121</v>
      </c>
      <c r="F16" s="5">
        <v>0.13795684278011322</v>
      </c>
      <c r="G16" s="5">
        <v>0.94310146570205688</v>
      </c>
      <c r="H16" s="5">
        <v>0.84270399808883667</v>
      </c>
      <c r="I16" s="5">
        <v>1.0554599761962891</v>
      </c>
      <c r="J16" s="5">
        <v>0.30768507719039917</v>
      </c>
      <c r="K16" s="6">
        <v>454309.28479534388</v>
      </c>
      <c r="L16" s="6">
        <v>319098.55290277675</v>
      </c>
      <c r="M16" s="7">
        <v>7933.9859313964844</v>
      </c>
      <c r="N16" s="9">
        <f t="shared" si="0"/>
        <v>7277.3617943849758</v>
      </c>
      <c r="O16" s="9">
        <f t="shared" si="1"/>
        <v>8649.8565300256214</v>
      </c>
      <c r="P16" s="6">
        <v>5350.3467102050781</v>
      </c>
      <c r="Q16" s="12">
        <f t="shared" si="2"/>
        <v>4780.777990837023</v>
      </c>
      <c r="R16" s="12">
        <f t="shared" si="3"/>
        <v>5987.7724988278196</v>
      </c>
      <c r="S16" s="10"/>
      <c r="T16" s="12">
        <f t="shared" si="5"/>
        <v>7431.8340311503835</v>
      </c>
      <c r="U16" s="12">
        <f>G16*P16</f>
        <v>5045.9198244085874</v>
      </c>
      <c r="V16" s="12">
        <f>LN(M16/$K16)</f>
        <v>-4.0476226612563755</v>
      </c>
      <c r="W16" s="12">
        <f>LN(N16/$K16)</f>
        <v>-4.1340098044945996</v>
      </c>
      <c r="X16" s="12">
        <f>LN(O16/$K16)</f>
        <v>-3.9612354754605348</v>
      </c>
      <c r="Y16" s="4">
        <f t="shared" si="6"/>
        <v>4.4075073080726612E-2</v>
      </c>
      <c r="Z16" s="4">
        <f t="shared" si="7"/>
        <v>4.4075094793796281E-2</v>
      </c>
      <c r="AA16" s="13">
        <f t="shared" si="8"/>
        <v>4.407508393726145E-2</v>
      </c>
      <c r="AB16" s="12">
        <f t="shared" si="4"/>
        <v>-4.0883386338866634</v>
      </c>
      <c r="AC16" s="12">
        <f>LN(Q16/$L16)</f>
        <v>-4.2008967054917976</v>
      </c>
      <c r="AD16" s="12">
        <f>LN(R16/$L16)</f>
        <v>-3.9757805253526826</v>
      </c>
      <c r="AE16" s="4">
        <f t="shared" si="9"/>
        <v>5.74275875536399E-2</v>
      </c>
      <c r="AF16" s="4">
        <f t="shared" si="10"/>
        <v>5.7427606394888191E-2</v>
      </c>
      <c r="AG16" s="13">
        <f t="shared" si="11"/>
        <v>5.7427596974264042E-2</v>
      </c>
      <c r="AI16" s="2"/>
    </row>
    <row r="17" spans="1:35">
      <c r="A17" s="5">
        <v>2</v>
      </c>
      <c r="B17" s="5" t="s">
        <v>8</v>
      </c>
      <c r="C17" s="5">
        <v>0.99755299091339111</v>
      </c>
      <c r="D17" s="5">
        <v>0.93725091218948364</v>
      </c>
      <c r="E17" s="5">
        <v>1.0617349147796631</v>
      </c>
      <c r="F17" s="5">
        <v>0.9386146068572998</v>
      </c>
      <c r="G17" s="5">
        <v>1.0360336303710938</v>
      </c>
      <c r="H17" s="5">
        <v>0.95526635646820068</v>
      </c>
      <c r="I17" s="5">
        <v>1.1236298084259033</v>
      </c>
      <c r="J17" s="5">
        <v>0.39263659715652466</v>
      </c>
      <c r="K17" s="6">
        <v>1507825.2663068771</v>
      </c>
      <c r="L17" s="6">
        <v>1031372.0729646683</v>
      </c>
      <c r="M17" s="7">
        <v>26467.889404296875</v>
      </c>
      <c r="N17" s="9">
        <f t="shared" si="0"/>
        <v>24867.904286542671</v>
      </c>
      <c r="O17" s="9">
        <f t="shared" si="1"/>
        <v>28170.815194771763</v>
      </c>
      <c r="P17" s="6">
        <v>16955.793518066406</v>
      </c>
      <c r="Q17" s="12">
        <f t="shared" si="2"/>
        <v>15633.950063103388</v>
      </c>
      <c r="R17" s="12">
        <f t="shared" si="3"/>
        <v>18389.397046591967</v>
      </c>
      <c r="S17" s="10"/>
      <c r="T17" s="12">
        <f t="shared" si="5"/>
        <v>26403.122238421201</v>
      </c>
      <c r="U17" s="12">
        <f>G17*P17</f>
        <v>17566.772314344998</v>
      </c>
      <c r="V17" s="12">
        <f>LN(M17/$K17)</f>
        <v>-4.0424913930324093</v>
      </c>
      <c r="W17" s="12">
        <f>LN(N17/$K17)</f>
        <v>-4.1048456831656264</v>
      </c>
      <c r="X17" s="12">
        <f>LN(O17/$K17)</f>
        <v>-3.9801371508339081</v>
      </c>
      <c r="Y17" s="4">
        <f t="shared" si="6"/>
        <v>3.1813413333273997E-2</v>
      </c>
      <c r="Z17" s="4">
        <f t="shared" si="7"/>
        <v>3.1813388876786364E-2</v>
      </c>
      <c r="AA17" s="13">
        <f t="shared" si="8"/>
        <v>3.1813401105030184E-2</v>
      </c>
      <c r="AB17" s="12">
        <f t="shared" si="4"/>
        <v>-4.1080357285253104</v>
      </c>
      <c r="AC17" s="12">
        <f>LN(Q17/$L17)</f>
        <v>-4.1892004687557201</v>
      </c>
      <c r="AD17" s="12">
        <f>LN(R17/$L17)</f>
        <v>-4.0268710533744585</v>
      </c>
      <c r="AE17" s="4">
        <f t="shared" si="9"/>
        <v>4.1410581750209008E-2</v>
      </c>
      <c r="AF17" s="4">
        <f t="shared" si="10"/>
        <v>4.1410548546353017E-2</v>
      </c>
      <c r="AG17" s="13">
        <f t="shared" si="11"/>
        <v>4.1410565148281009E-2</v>
      </c>
      <c r="AI17" s="2"/>
    </row>
    <row r="18" spans="1:35">
      <c r="A18" s="5">
        <v>2</v>
      </c>
      <c r="B18" s="5" t="s">
        <v>9</v>
      </c>
      <c r="C18" s="5">
        <v>0.99841886758804321</v>
      </c>
      <c r="D18" s="5">
        <v>0.93703514337539673</v>
      </c>
      <c r="E18" s="5">
        <v>1.0638236999511719</v>
      </c>
      <c r="F18" s="5">
        <v>0.96101516485214233</v>
      </c>
      <c r="G18" s="5">
        <v>1.0165526866912842</v>
      </c>
      <c r="H18" s="5">
        <v>0.93584728240966797</v>
      </c>
      <c r="I18" s="5">
        <v>1.1042180061340332</v>
      </c>
      <c r="J18" s="5">
        <v>0.69727998971939087</v>
      </c>
      <c r="K18" s="6">
        <v>1065563.9497882426</v>
      </c>
      <c r="L18" s="6">
        <v>739965.60877892375</v>
      </c>
      <c r="M18" s="7">
        <v>19064.73583984375</v>
      </c>
      <c r="N18" s="9">
        <f t="shared" si="0"/>
        <v>17892.618832383261</v>
      </c>
      <c r="O18" s="9">
        <f t="shared" si="1"/>
        <v>20313.637223376056</v>
      </c>
      <c r="P18" s="6">
        <v>12306.2626953125</v>
      </c>
      <c r="Q18" s="12">
        <f t="shared" si="2"/>
        <v>11329.252318432264</v>
      </c>
      <c r="R18" s="12">
        <f t="shared" si="3"/>
        <v>13367.527631043969</v>
      </c>
      <c r="S18" s="10"/>
      <c r="T18" s="12">
        <f t="shared" si="5"/>
        <v>19034.591968081979</v>
      </c>
      <c r="U18" s="12">
        <f>G18*P18</f>
        <v>12509.964406048646</v>
      </c>
      <c r="V18" s="12">
        <f>LN(M18/$K18)</f>
        <v>-4.0234191308607024</v>
      </c>
      <c r="W18" s="12">
        <f>LN(N18/$K18)</f>
        <v>-4.0868711962374933</v>
      </c>
      <c r="X18" s="12">
        <f>LN(O18/$K18)</f>
        <v>-3.9599670234050519</v>
      </c>
      <c r="Y18" s="4">
        <f t="shared" si="6"/>
        <v>3.2373502743260681E-2</v>
      </c>
      <c r="Z18" s="4">
        <f t="shared" si="7"/>
        <v>3.2373524212066553E-2</v>
      </c>
      <c r="AA18" s="13">
        <f t="shared" si="8"/>
        <v>3.2373513477663617E-2</v>
      </c>
      <c r="AB18" s="12">
        <f t="shared" si="4"/>
        <v>-4.0964954154753608</v>
      </c>
      <c r="AC18" s="12">
        <f t="shared" ref="AC18:AC28" si="12">LN(Q18/$L18)</f>
        <v>-4.1792156289450135</v>
      </c>
      <c r="AD18" s="12">
        <f t="shared" ref="AD18:AD28" si="13">LN(R18/$L18)</f>
        <v>-4.0137752556250179</v>
      </c>
      <c r="AE18" s="4">
        <f t="shared" si="9"/>
        <v>4.2204190545741198E-2</v>
      </c>
      <c r="AF18" s="4">
        <f t="shared" si="10"/>
        <v>4.2204163188950441E-2</v>
      </c>
      <c r="AG18" s="13">
        <f t="shared" si="11"/>
        <v>4.2204176867345816E-2</v>
      </c>
      <c r="AI18" s="2"/>
    </row>
    <row r="19" spans="1:35">
      <c r="A19" s="5">
        <v>2</v>
      </c>
      <c r="B19" s="5" t="s">
        <v>10</v>
      </c>
      <c r="C19" s="5">
        <v>1.0268334150314331</v>
      </c>
      <c r="D19" s="5">
        <v>0.96433573961257935</v>
      </c>
      <c r="E19" s="5">
        <v>1.093381404876709</v>
      </c>
      <c r="F19" s="5">
        <v>0.40852323174476624</v>
      </c>
      <c r="G19" s="5">
        <v>1.1021543741226196</v>
      </c>
      <c r="H19" s="5">
        <v>1.0156515836715698</v>
      </c>
      <c r="I19" s="5">
        <v>1.1960246562957764</v>
      </c>
      <c r="J19" s="5">
        <v>1.9679073244333267E-2</v>
      </c>
      <c r="K19" s="6">
        <v>716828.99117814004</v>
      </c>
      <c r="L19" s="6">
        <v>504331.92674851045</v>
      </c>
      <c r="M19" s="7">
        <v>23104.9921875</v>
      </c>
      <c r="N19" s="9">
        <f t="shared" si="0"/>
        <v>21698.720982766728</v>
      </c>
      <c r="O19" s="9">
        <f t="shared" si="1"/>
        <v>24602.404595827473</v>
      </c>
      <c r="P19" s="6">
        <v>14749.214538574219</v>
      </c>
      <c r="Q19" s="12">
        <f t="shared" si="2"/>
        <v>13591.618895975695</v>
      </c>
      <c r="R19" s="12">
        <f t="shared" si="3"/>
        <v>16005.4014387469</v>
      </c>
      <c r="S19" s="10"/>
      <c r="T19" s="12">
        <f t="shared" si="5"/>
        <v>23724.978032165207</v>
      </c>
      <c r="U19" s="12">
        <f>G19*P19</f>
        <v>16255.91131856251</v>
      </c>
      <c r="V19" s="12">
        <f>LN(M19/$K19)</f>
        <v>-3.4347885999329382</v>
      </c>
      <c r="W19" s="12">
        <f>LN(N19/$K19)</f>
        <v>-3.4975839882018303</v>
      </c>
      <c r="X19" s="12">
        <f>LN(O19/$K19)</f>
        <v>-3.3719931201656586</v>
      </c>
      <c r="Y19" s="4">
        <f t="shared" si="6"/>
        <v>3.2038463402495963E-2</v>
      </c>
      <c r="Z19" s="4">
        <f t="shared" si="7"/>
        <v>3.2038510085346743E-2</v>
      </c>
      <c r="AA19" s="13">
        <f t="shared" si="8"/>
        <v>3.2038486743921353E-2</v>
      </c>
      <c r="AB19" s="12">
        <f t="shared" si="4"/>
        <v>-3.5320448063722059</v>
      </c>
      <c r="AC19" s="12">
        <f t="shared" si="12"/>
        <v>-3.6137812909896634</v>
      </c>
      <c r="AD19" s="12">
        <f t="shared" si="13"/>
        <v>-3.4503083809272237</v>
      </c>
      <c r="AE19" s="4">
        <f t="shared" si="9"/>
        <v>4.1702288070131391E-2</v>
      </c>
      <c r="AF19" s="4">
        <f t="shared" si="10"/>
        <v>4.1702257880092942E-2</v>
      </c>
      <c r="AG19" s="13">
        <f t="shared" si="11"/>
        <v>4.170227297511217E-2</v>
      </c>
      <c r="AI19" s="2"/>
    </row>
    <row r="20" spans="1:35">
      <c r="A20">
        <v>3</v>
      </c>
      <c r="B20" t="s">
        <v>2</v>
      </c>
      <c r="C20">
        <v>0.87899500131607056</v>
      </c>
      <c r="D20">
        <v>0.77831339836120605</v>
      </c>
      <c r="E20">
        <v>0.99270063638687134</v>
      </c>
      <c r="F20">
        <v>3.7705950438976288E-2</v>
      </c>
      <c r="G20">
        <v>0.8956369161605835</v>
      </c>
      <c r="H20">
        <v>0.76473838090896606</v>
      </c>
      <c r="I20">
        <v>1.0489410161972046</v>
      </c>
      <c r="J20">
        <v>0.17153841257095337</v>
      </c>
      <c r="K20" s="2">
        <v>40877.763356536627</v>
      </c>
      <c r="L20" s="2">
        <v>28212.435424804688</v>
      </c>
      <c r="M20" s="2">
        <v>10839.864624023438</v>
      </c>
      <c r="N20" s="2">
        <f t="shared" si="0"/>
        <v>9598.2479210844594</v>
      </c>
      <c r="O20" s="2">
        <f t="shared" si="1"/>
        <v>12242.095330135367</v>
      </c>
      <c r="P20" s="2">
        <v>7231.1453552246094</v>
      </c>
      <c r="Q20">
        <f t="shared" si="2"/>
        <v>6174.3040135296751</v>
      </c>
      <c r="R20">
        <f t="shared" si="3"/>
        <v>8468.8841150673888</v>
      </c>
      <c r="V20">
        <f>LN(M20/$K20)</f>
        <v>-1.3273557246103886</v>
      </c>
      <c r="W20">
        <f>LN(N20/$K20)</f>
        <v>-1.449005658388413</v>
      </c>
      <c r="X20">
        <f>LN(O20/$K20)</f>
        <v>-1.2057057824492801</v>
      </c>
      <c r="Y20" s="4"/>
      <c r="Z20" s="4"/>
      <c r="AA20" s="4"/>
      <c r="AB20">
        <f t="shared" si="4"/>
        <v>-1.3613654125875356</v>
      </c>
      <c r="AC20">
        <f t="shared" si="12"/>
        <v>-1.5193666874528844</v>
      </c>
      <c r="AD20">
        <f t="shared" si="13"/>
        <v>-1.2033640988349679</v>
      </c>
      <c r="AF20" s="2"/>
      <c r="AG20" s="2"/>
      <c r="AH20" s="2"/>
      <c r="AI20" s="2"/>
    </row>
    <row r="21" spans="1:35">
      <c r="A21">
        <v>3</v>
      </c>
      <c r="B21" t="s">
        <v>3</v>
      </c>
      <c r="C21">
        <v>0.82632988691329956</v>
      </c>
      <c r="D21">
        <v>0.71894747018814087</v>
      </c>
      <c r="E21">
        <v>0.94975095987319946</v>
      </c>
      <c r="F21">
        <v>7.2335880249738693E-3</v>
      </c>
      <c r="G21">
        <v>0.86075448989868164</v>
      </c>
      <c r="H21">
        <v>0.71831190586090088</v>
      </c>
      <c r="I21">
        <v>1.03144371509552</v>
      </c>
      <c r="J21">
        <v>0.10425348579883575</v>
      </c>
      <c r="K21" s="2">
        <v>46710.647668387741</v>
      </c>
      <c r="L21" s="2">
        <v>31299.381103515625</v>
      </c>
      <c r="M21" s="2">
        <v>8067.4706726074219</v>
      </c>
      <c r="N21" s="2">
        <f t="shared" si="0"/>
        <v>7019.0949103774283</v>
      </c>
      <c r="O21" s="2">
        <f t="shared" si="1"/>
        <v>9272.4328341089058</v>
      </c>
      <c r="P21" s="2">
        <v>5103.8498840332031</v>
      </c>
      <c r="Q21">
        <f t="shared" si="2"/>
        <v>4259.2355153801127</v>
      </c>
      <c r="R21">
        <f t="shared" si="3"/>
        <v>6115.9527882044722</v>
      </c>
      <c r="V21">
        <f>LN(M21/$K21)</f>
        <v>-1.7561321304651378</v>
      </c>
      <c r="W21">
        <f>LN(N21/$K21)</f>
        <v>-1.8953378605710249</v>
      </c>
      <c r="X21">
        <f>LN(O21/$K21)</f>
        <v>-1.6169263533534497</v>
      </c>
      <c r="Y21" s="4"/>
      <c r="Z21" s="4"/>
      <c r="AA21" s="4"/>
      <c r="AB21">
        <f t="shared" si="4"/>
        <v>-1.8136031901255363</v>
      </c>
      <c r="AC21">
        <f t="shared" si="12"/>
        <v>-1.994508636606503</v>
      </c>
      <c r="AD21">
        <f t="shared" si="13"/>
        <v>-1.6326977556540061</v>
      </c>
      <c r="AF21" s="2"/>
      <c r="AG21" s="2"/>
      <c r="AH21" s="2"/>
      <c r="AI21" s="2"/>
    </row>
    <row r="22" spans="1:35">
      <c r="A22">
        <v>3</v>
      </c>
      <c r="B22" t="s">
        <v>4</v>
      </c>
      <c r="C22">
        <v>0.89365923404693604</v>
      </c>
      <c r="D22">
        <v>0.7989509105682373</v>
      </c>
      <c r="E22">
        <v>0.99959433078765869</v>
      </c>
      <c r="F22">
        <v>4.9171838909387589E-2</v>
      </c>
      <c r="G22">
        <v>0.9872291088104248</v>
      </c>
      <c r="H22">
        <v>0.85357373952865601</v>
      </c>
      <c r="I22">
        <v>1.1418126821517944</v>
      </c>
      <c r="J22">
        <v>0.86251199245452881</v>
      </c>
      <c r="K22" s="2">
        <v>47559.526377502829</v>
      </c>
      <c r="L22" s="2">
        <v>33047.99453118071</v>
      </c>
      <c r="M22" s="2">
        <v>3687.4212036132812</v>
      </c>
      <c r="N22" s="2">
        <f t="shared" si="0"/>
        <v>3296.6353518960559</v>
      </c>
      <c r="O22" s="2">
        <f t="shared" si="1"/>
        <v>4124.5312632358891</v>
      </c>
      <c r="P22" s="2">
        <v>2377.4866180419922</v>
      </c>
      <c r="Q22">
        <f t="shared" si="2"/>
        <v>2055.6121260757518</v>
      </c>
      <c r="R22">
        <f t="shared" si="3"/>
        <v>2749.7612525361783</v>
      </c>
      <c r="V22">
        <f>LN(M22/$K22)</f>
        <v>-2.5570547604261376</v>
      </c>
      <c r="W22">
        <f>LN(N22/$K22)</f>
        <v>-2.6690797553500127</v>
      </c>
      <c r="X22">
        <f>LN(O22/$K22)</f>
        <v>-2.4450297331771411</v>
      </c>
      <c r="Y22" s="4"/>
      <c r="Z22" s="4"/>
      <c r="AA22" s="4"/>
      <c r="AB22">
        <f t="shared" si="4"/>
        <v>-2.631916997775595</v>
      </c>
      <c r="AC22">
        <f t="shared" si="12"/>
        <v>-2.777387209450374</v>
      </c>
      <c r="AD22">
        <f t="shared" si="13"/>
        <v>-2.4864467939632808</v>
      </c>
      <c r="AF22" s="2"/>
      <c r="AG22" s="2"/>
      <c r="AH22" s="2"/>
      <c r="AI22" s="2"/>
    </row>
    <row r="23" spans="1:35">
      <c r="A23">
        <v>3</v>
      </c>
      <c r="B23" t="s">
        <v>5</v>
      </c>
      <c r="C23">
        <v>0.89617085456848145</v>
      </c>
      <c r="D23">
        <v>0.79861629009246826</v>
      </c>
      <c r="E23">
        <v>1.0056421756744385</v>
      </c>
      <c r="F23">
        <v>6.2277257442474365E-2</v>
      </c>
      <c r="G23">
        <v>0.94070154428482056</v>
      </c>
      <c r="H23">
        <v>0.80936592817306519</v>
      </c>
      <c r="I23">
        <v>1.0933488607406616</v>
      </c>
      <c r="J23">
        <v>0.42558661103248596</v>
      </c>
      <c r="K23" s="2">
        <v>48026.576464109123</v>
      </c>
      <c r="L23" s="2">
        <v>33457.215632926673</v>
      </c>
      <c r="M23" s="2">
        <v>2311.8480072021484</v>
      </c>
      <c r="N23" s="2">
        <f t="shared" si="0"/>
        <v>2060.186868015277</v>
      </c>
      <c r="O23" s="2">
        <f t="shared" si="1"/>
        <v>2594.250618162202</v>
      </c>
      <c r="P23" s="2">
        <v>1514.1475219726562</v>
      </c>
      <c r="Q23">
        <f t="shared" si="2"/>
        <v>1302.7506254772284</v>
      </c>
      <c r="R23">
        <f t="shared" si="3"/>
        <v>1759.847879203217</v>
      </c>
      <c r="V23">
        <f>LN(M23/$K23)</f>
        <v>-3.0337073262017222</v>
      </c>
      <c r="W23">
        <f>LN(N23/$K23)</f>
        <v>-3.1489578427051867</v>
      </c>
      <c r="X23">
        <f>LN(O23/$K23)</f>
        <v>-2.9184568382364251</v>
      </c>
      <c r="Y23" s="4"/>
      <c r="Z23" s="4"/>
      <c r="AA23" s="4"/>
      <c r="AB23">
        <f t="shared" si="4"/>
        <v>-3.0954148884764749</v>
      </c>
      <c r="AC23">
        <f t="shared" si="12"/>
        <v>-3.2457895823723981</v>
      </c>
      <c r="AD23">
        <f t="shared" si="13"/>
        <v>-2.9450401042564827</v>
      </c>
      <c r="AF23" s="2"/>
      <c r="AG23" s="2"/>
      <c r="AH23" s="2"/>
      <c r="AI23" s="2"/>
    </row>
    <row r="24" spans="1:35">
      <c r="A24">
        <v>3</v>
      </c>
      <c r="B24" t="s">
        <v>6</v>
      </c>
      <c r="C24">
        <v>0.91060519218444824</v>
      </c>
      <c r="D24">
        <v>0.80607730150222778</v>
      </c>
      <c r="E24">
        <v>1.0286877155303955</v>
      </c>
      <c r="F24">
        <v>0.13223643600940704</v>
      </c>
      <c r="G24">
        <v>0.94050765037536621</v>
      </c>
      <c r="H24">
        <v>0.80185335874557495</v>
      </c>
      <c r="I24">
        <v>1.103137731552124</v>
      </c>
      <c r="J24">
        <v>0.45100364089012146</v>
      </c>
      <c r="K24" s="2">
        <v>48004.218872070312</v>
      </c>
      <c r="L24" s="2">
        <v>33806.981590293348</v>
      </c>
      <c r="M24" s="2">
        <v>1730.3025970458984</v>
      </c>
      <c r="N24" s="2">
        <f t="shared" si="0"/>
        <v>1531.6820694294313</v>
      </c>
      <c r="O24" s="2">
        <f t="shared" si="1"/>
        <v>1954.6791926578962</v>
      </c>
      <c r="P24" s="2">
        <v>1160.2855377197266</v>
      </c>
      <c r="Q24">
        <f t="shared" si="2"/>
        <v>989.23044116158553</v>
      </c>
      <c r="R24">
        <f t="shared" si="3"/>
        <v>1360.9189422770132</v>
      </c>
      <c r="V24">
        <f>LN(M24/$K24)</f>
        <v>-3.3229925954119803</v>
      </c>
      <c r="W24">
        <f>LN(N24/$K24)</f>
        <v>-3.4449223769139392</v>
      </c>
      <c r="X24">
        <f>LN(O24/$K24)</f>
        <v>-3.2010628160686716</v>
      </c>
      <c r="Y24" s="4"/>
      <c r="Z24" s="4"/>
      <c r="AA24" s="4"/>
      <c r="AB24">
        <f t="shared" si="4"/>
        <v>-3.3720012090508695</v>
      </c>
      <c r="AC24">
        <f t="shared" si="12"/>
        <v>-3.5314953073778907</v>
      </c>
      <c r="AD24">
        <f t="shared" si="13"/>
        <v>-3.2125071726640027</v>
      </c>
      <c r="AF24" s="2"/>
      <c r="AG24" s="2"/>
      <c r="AH24" s="2"/>
      <c r="AI24" s="2"/>
    </row>
    <row r="25" spans="1:35">
      <c r="A25">
        <v>3</v>
      </c>
      <c r="B25" t="s">
        <v>7</v>
      </c>
      <c r="C25">
        <v>0.93570560216903687</v>
      </c>
      <c r="D25">
        <v>0.85828226804733276</v>
      </c>
      <c r="E25">
        <v>1.0201131105422974</v>
      </c>
      <c r="F25">
        <v>0.13153116405010223</v>
      </c>
      <c r="G25">
        <v>0.94236308336257935</v>
      </c>
      <c r="H25">
        <v>0.84206879138946533</v>
      </c>
      <c r="I25">
        <v>1.0546028614044189</v>
      </c>
      <c r="J25">
        <v>0.30113688111305237</v>
      </c>
      <c r="K25" s="2">
        <v>454309.28479534388</v>
      </c>
      <c r="L25" s="2">
        <v>319098.55290277675</v>
      </c>
      <c r="M25" s="2">
        <v>7944.0729064941406</v>
      </c>
      <c r="N25" s="2">
        <f t="shared" si="0"/>
        <v>7286.7542293366305</v>
      </c>
      <c r="O25" s="2">
        <f t="shared" si="1"/>
        <v>8660.6863492091816</v>
      </c>
      <c r="P25" s="2">
        <v>5359.2400512695312</v>
      </c>
      <c r="Q25">
        <f t="shared" si="2"/>
        <v>4788.8642862859406</v>
      </c>
      <c r="R25">
        <f t="shared" si="3"/>
        <v>5997.5503555489749</v>
      </c>
      <c r="V25">
        <f>LN(M25/$K25)</f>
        <v>-4.0463521058871574</v>
      </c>
      <c r="W25">
        <f>LN(N25/$K25)</f>
        <v>-4.1327199992996313</v>
      </c>
      <c r="X25">
        <f>LN(O25/$K25)</f>
        <v>-3.9599842356037556</v>
      </c>
      <c r="Y25" s="4"/>
      <c r="Z25" s="4"/>
      <c r="AA25" s="4"/>
      <c r="AB25">
        <f t="shared" si="4"/>
        <v>-4.0866778147893905</v>
      </c>
      <c r="AC25">
        <f t="shared" si="12"/>
        <v>-4.199206716014797</v>
      </c>
      <c r="AD25">
        <f t="shared" si="13"/>
        <v>-3.9741488865542602</v>
      </c>
      <c r="AF25" s="2"/>
      <c r="AG25" s="2"/>
      <c r="AH25" s="2"/>
      <c r="AI25" s="2"/>
    </row>
    <row r="26" spans="1:35">
      <c r="A26">
        <v>3</v>
      </c>
      <c r="B26" t="s">
        <v>8</v>
      </c>
      <c r="C26">
        <v>0.99744784832000732</v>
      </c>
      <c r="D26">
        <v>0.93715047836303711</v>
      </c>
      <c r="E26">
        <v>1.0616248846054077</v>
      </c>
      <c r="F26">
        <v>0.93598121404647827</v>
      </c>
      <c r="G26">
        <v>1.0361630916595459</v>
      </c>
      <c r="H26">
        <v>0.9553837776184082</v>
      </c>
      <c r="I26">
        <v>1.1237725019454956</v>
      </c>
      <c r="J26">
        <v>0.39098015427589417</v>
      </c>
      <c r="K26" s="2">
        <v>1507825.2663068771</v>
      </c>
      <c r="L26" s="2">
        <v>1031372.0729646683</v>
      </c>
      <c r="M26" s="2">
        <v>26490.49462890625</v>
      </c>
      <c r="N26" s="2">
        <f t="shared" si="0"/>
        <v>24889.099013872772</v>
      </c>
      <c r="O26" s="2">
        <f t="shared" si="1"/>
        <v>28194.924378301865</v>
      </c>
      <c r="P26" s="2">
        <v>16970.101440429688</v>
      </c>
      <c r="Q26">
        <f t="shared" si="2"/>
        <v>15647.110730908928</v>
      </c>
      <c r="R26">
        <f t="shared" si="3"/>
        <v>18404.952215249898</v>
      </c>
      <c r="V26">
        <f>LN(M26/$K26)</f>
        <v>-4.0416376953074904</v>
      </c>
      <c r="W26">
        <f>LN(N26/$K26)</f>
        <v>-4.1039937537001787</v>
      </c>
      <c r="X26">
        <f>LN(O26/$K26)</f>
        <v>-3.979281695545537</v>
      </c>
      <c r="AB26">
        <f t="shared" si="4"/>
        <v>-4.1071922475660561</v>
      </c>
      <c r="AC26">
        <f t="shared" si="12"/>
        <v>-4.1883590223182914</v>
      </c>
      <c r="AD26">
        <f t="shared" si="13"/>
        <v>-4.0260255338913478</v>
      </c>
      <c r="AF26" s="2"/>
      <c r="AG26" s="2"/>
      <c r="AH26" s="2"/>
      <c r="AI26" s="2"/>
    </row>
    <row r="27" spans="1:35">
      <c r="A27">
        <v>3</v>
      </c>
      <c r="B27" t="s">
        <v>9</v>
      </c>
      <c r="C27">
        <v>0.99795997142791748</v>
      </c>
      <c r="D27">
        <v>0.9366757869720459</v>
      </c>
      <c r="E27">
        <v>1.0632537603378296</v>
      </c>
      <c r="F27">
        <v>0.9496421217918396</v>
      </c>
      <c r="G27">
        <v>1.0165330171585083</v>
      </c>
      <c r="H27">
        <v>0.93592274188995361</v>
      </c>
      <c r="I27">
        <v>1.10408616065979</v>
      </c>
      <c r="J27">
        <v>0.69727182388305664</v>
      </c>
      <c r="K27" s="2">
        <v>1065563.9497882426</v>
      </c>
      <c r="L27" s="2">
        <v>739965.60877892375</v>
      </c>
      <c r="M27" s="2">
        <v>19098.121704101562</v>
      </c>
      <c r="N27" s="2">
        <f t="shared" si="0"/>
        <v>17925.317267720158</v>
      </c>
      <c r="O27" s="2">
        <f t="shared" si="1"/>
        <v>20347.660583566347</v>
      </c>
      <c r="P27" s="2">
        <v>12332.2939453125</v>
      </c>
      <c r="Q27">
        <f t="shared" si="2"/>
        <v>11354.352965734695</v>
      </c>
      <c r="R27">
        <f t="shared" si="3"/>
        <v>13394.464533898603</v>
      </c>
      <c r="V27">
        <f>LN(M27/$K27)</f>
        <v>-4.0216694781919351</v>
      </c>
      <c r="W27">
        <f>LN(N27/$K27)</f>
        <v>-4.0850453822470323</v>
      </c>
      <c r="X27">
        <f>LN(O27/$K27)</f>
        <v>-3.958293522067621</v>
      </c>
      <c r="AB27">
        <f t="shared" si="4"/>
        <v>-4.0943823647747504</v>
      </c>
      <c r="AC27">
        <f t="shared" si="12"/>
        <v>-4.1770025188831044</v>
      </c>
      <c r="AD27">
        <f t="shared" si="13"/>
        <v>-4.0117621833705055</v>
      </c>
      <c r="AF27" s="2"/>
      <c r="AG27" s="2"/>
      <c r="AH27" s="2"/>
      <c r="AI27" s="2"/>
    </row>
    <row r="28" spans="1:35">
      <c r="A28">
        <v>3</v>
      </c>
      <c r="B28" t="s">
        <v>10</v>
      </c>
      <c r="C28">
        <v>1.0265349149703979</v>
      </c>
      <c r="D28">
        <v>0.96429967880249023</v>
      </c>
      <c r="E28">
        <v>1.0927869081497192</v>
      </c>
      <c r="F28">
        <v>0.41179805994033813</v>
      </c>
      <c r="G28">
        <v>1.1018240451812744</v>
      </c>
      <c r="H28">
        <v>1.0156804323196411</v>
      </c>
      <c r="I28">
        <v>1.1952736377716064</v>
      </c>
      <c r="J28">
        <v>1.9564485177397728E-2</v>
      </c>
      <c r="K28" s="2">
        <v>716828.99117814004</v>
      </c>
      <c r="L28" s="2">
        <v>504331.92674851045</v>
      </c>
      <c r="M28" s="2">
        <v>23158.807861328125</v>
      </c>
      <c r="N28" s="2">
        <f t="shared" si="0"/>
        <v>21754.767266563136</v>
      </c>
      <c r="O28" s="2">
        <f t="shared" si="1"/>
        <v>24653.461347479668</v>
      </c>
      <c r="P28" s="2">
        <v>14789.666870117188</v>
      </c>
      <c r="Q28">
        <f t="shared" si="2"/>
        <v>13633.372361576146</v>
      </c>
      <c r="R28">
        <f t="shared" si="3"/>
        <v>16044.033200974049</v>
      </c>
      <c r="V28">
        <f>LN(M28/$K28)</f>
        <v>-3.4324621287807937</v>
      </c>
      <c r="W28">
        <f>LN(N28/$K28)</f>
        <v>-3.4950043879380233</v>
      </c>
      <c r="X28">
        <f>LN(O28/$K28)</f>
        <v>-3.369919995718019</v>
      </c>
      <c r="AB28">
        <f t="shared" si="4"/>
        <v>-3.5293058836437718</v>
      </c>
      <c r="AC28">
        <f t="shared" si="12"/>
        <v>-3.6107139990341843</v>
      </c>
      <c r="AD28">
        <f t="shared" si="13"/>
        <v>-3.4478976188422545</v>
      </c>
      <c r="AF28" s="2"/>
      <c r="AG28" s="2"/>
      <c r="AH28" s="2"/>
      <c r="AI28" s="2"/>
    </row>
    <row r="31" spans="1:35">
      <c r="V31" s="11" t="s">
        <v>33</v>
      </c>
      <c r="AB31" s="11" t="s">
        <v>33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Walker</dc:creator>
  <cp:lastModifiedBy>Katie Atkins</cp:lastModifiedBy>
  <dcterms:created xsi:type="dcterms:W3CDTF">2015-08-06T14:33:19Z</dcterms:created>
  <dcterms:modified xsi:type="dcterms:W3CDTF">2015-08-18T12:40:01Z</dcterms:modified>
</cp:coreProperties>
</file>