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rten kommune\"/>
    </mc:Choice>
  </mc:AlternateContent>
  <xr:revisionPtr revIDLastSave="0" documentId="8_{10C95DCE-CBBC-45CB-BDB2-8A84D67291D4}" xr6:coauthVersionLast="47" xr6:coauthVersionMax="47" xr10:uidLastSave="{00000000-0000-0000-0000-000000000000}"/>
  <bookViews>
    <workbookView xWindow="-120" yWindow="-120" windowWidth="29040" windowHeight="15840" xr2:uid="{9C8CE42F-3181-44A0-99B8-3DD5010783BF}"/>
  </bookViews>
  <sheets>
    <sheet name="Data" sheetId="1" r:id="rId1"/>
  </sheets>
  <definedNames>
    <definedName name="_xlnm._FilterDatabase" localSheetId="0" hidden="1">Data!$A$1:$S$16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N16" i="1" l="1"/>
  <c r="M15" i="1"/>
  <c r="N15" i="1" s="1"/>
  <c r="N14" i="1"/>
  <c r="M13" i="1"/>
  <c r="N13" i="1" s="1"/>
  <c r="M12" i="1"/>
  <c r="N12" i="1" s="1"/>
  <c r="M11" i="1"/>
  <c r="N11" i="1" s="1"/>
  <c r="M10" i="1"/>
  <c r="N10" i="1" s="1"/>
  <c r="N6" i="1"/>
  <c r="R6" i="1" s="1"/>
  <c r="S6" i="1" s="1"/>
  <c r="M5" i="1"/>
  <c r="N5" i="1" s="1"/>
  <c r="R5" i="1" s="1"/>
  <c r="S5" i="1" s="1"/>
  <c r="N4" i="1"/>
  <c r="M3" i="1"/>
  <c r="N3" i="1" s="1"/>
  <c r="M2" i="1"/>
  <c r="N2" i="1" s="1"/>
  <c r="R2" i="1" l="1"/>
  <c r="S2" i="1" s="1"/>
  <c r="R4" i="1"/>
  <c r="S4" i="1" s="1"/>
  <c r="R3" i="1"/>
  <c r="S3" i="1" s="1"/>
</calcChain>
</file>

<file path=xl/sharedStrings.xml><?xml version="1.0" encoding="utf-8"?>
<sst xmlns="http://schemas.openxmlformats.org/spreadsheetml/2006/main" count="84" uniqueCount="37">
  <si>
    <t>sample</t>
  </si>
  <si>
    <t>replicate</t>
  </si>
  <si>
    <t>biochar</t>
  </si>
  <si>
    <t>temperature</t>
  </si>
  <si>
    <t>residence_time</t>
  </si>
  <si>
    <t>sample_type</t>
  </si>
  <si>
    <t>mass_BC_g</t>
  </si>
  <si>
    <t>Vw_g</t>
  </si>
  <si>
    <t>Cw_ugL</t>
  </si>
  <si>
    <t>Cs_ugkg</t>
  </si>
  <si>
    <t>SB</t>
  </si>
  <si>
    <t>spiked blank</t>
  </si>
  <si>
    <t>NB</t>
  </si>
  <si>
    <t>negative blank</t>
  </si>
  <si>
    <t>Vsp_std_mL</t>
  </si>
  <si>
    <t>Vsp_std_uL</t>
  </si>
  <si>
    <t>Kd_Lkg</t>
  </si>
  <si>
    <t>log_Kd</t>
  </si>
  <si>
    <t>sample_ID</t>
  </si>
  <si>
    <t>sample_name</t>
  </si>
  <si>
    <t>DHIAS-700-20</t>
  </si>
  <si>
    <t>digested HIAS sludge</t>
  </si>
  <si>
    <t>DHIAS-700-20-1</t>
  </si>
  <si>
    <t>DHIAS-700-20-2</t>
  </si>
  <si>
    <t>DHIAS-700-20-3</t>
  </si>
  <si>
    <t>DHIAS-700-20-4</t>
  </si>
  <si>
    <t>DHIAS-700-20-5</t>
  </si>
  <si>
    <t>conc_point</t>
  </si>
  <si>
    <t>DHIAS</t>
  </si>
  <si>
    <t>Ci_theoretical_µgL</t>
  </si>
  <si>
    <t>Ci_measured_µgL</t>
  </si>
  <si>
    <t>NB-1</t>
  </si>
  <si>
    <t>SB-1</t>
  </si>
  <si>
    <t>SB-2</t>
  </si>
  <si>
    <t>SB-3</t>
  </si>
  <si>
    <t>SB-4</t>
  </si>
  <si>
    <t>SB-5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</si>
</sst>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B021-497E-4B8B-BBE1-5699E9499D99}">
  <dimension ref="A1:S16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ColWidth="11.42578125" defaultRowHeight="15" x14ac:dyDescent="0.25"/>
  <cols>
    <col min="1" max="2" width="18.28515625" customWidth="1"/>
    <col min="3" max="3" width="22.42578125" customWidth="1"/>
    <col min="7" max="7" width="14.140625" customWidth="1"/>
    <col min="8" max="8" width="15" customWidth="1"/>
    <col min="9" max="9" width="18.5703125" customWidth="1"/>
    <col min="10" max="10" width="22.42578125" customWidth="1"/>
    <col min="11" max="11" width="21.5703125" customWidth="1"/>
    <col min="12" max="12" width="16.85546875" customWidth="1"/>
    <col min="13" max="13" width="16.28515625" customWidth="1"/>
    <col min="14" max="14" width="20.140625" customWidth="1"/>
    <col min="15" max="15" width="14.85546875" customWidth="1"/>
    <col min="16" max="16" width="12.7109375" customWidth="1"/>
    <col min="17" max="17" width="11.140625" customWidth="1"/>
  </cols>
  <sheetData>
    <row r="1" spans="1:19" ht="31.5" customHeight="1" x14ac:dyDescent="0.25">
      <c r="A1" t="s">
        <v>0</v>
      </c>
      <c r="B1" t="s">
        <v>18</v>
      </c>
      <c r="C1" t="s">
        <v>19</v>
      </c>
      <c r="D1" t="s">
        <v>1</v>
      </c>
      <c r="E1" t="s">
        <v>27</v>
      </c>
      <c r="F1" t="s">
        <v>2</v>
      </c>
      <c r="G1" t="s">
        <v>3</v>
      </c>
      <c r="H1" t="s">
        <v>4</v>
      </c>
      <c r="I1" t="s">
        <v>5</v>
      </c>
      <c r="J1" t="s">
        <v>29</v>
      </c>
      <c r="K1" t="s">
        <v>6</v>
      </c>
      <c r="L1" t="s">
        <v>7</v>
      </c>
      <c r="M1" t="s">
        <v>15</v>
      </c>
      <c r="N1" t="s">
        <v>14</v>
      </c>
      <c r="O1" t="s">
        <v>30</v>
      </c>
      <c r="P1" t="s">
        <v>8</v>
      </c>
      <c r="Q1" t="s">
        <v>9</v>
      </c>
      <c r="R1" t="s">
        <v>16</v>
      </c>
      <c r="S1" t="s">
        <v>17</v>
      </c>
    </row>
    <row r="2" spans="1:19" x14ac:dyDescent="0.25">
      <c r="A2" t="s">
        <v>20</v>
      </c>
      <c r="B2" t="s">
        <v>22</v>
      </c>
      <c r="C2" t="s">
        <v>21</v>
      </c>
      <c r="D2">
        <v>1</v>
      </c>
      <c r="E2">
        <v>1</v>
      </c>
      <c r="F2" t="s">
        <v>28</v>
      </c>
      <c r="G2">
        <v>700</v>
      </c>
      <c r="H2">
        <v>20</v>
      </c>
      <c r="I2" t="s">
        <v>0</v>
      </c>
      <c r="J2">
        <v>1</v>
      </c>
      <c r="M2">
        <f>50+40.5</f>
        <v>90.5</v>
      </c>
      <c r="N2">
        <f t="shared" ref="N2:N6" si="0">M2/1000</f>
        <v>9.0499999999999997E-2</v>
      </c>
      <c r="O2" s="1">
        <v>1.040903342091289</v>
      </c>
      <c r="P2">
        <v>1</v>
      </c>
      <c r="Q2" t="e">
        <f t="shared" ref="Q2:Q6" si="1">(O2*L2-P2*L2)/1000/(K2/1000)</f>
        <v>#DIV/0!</v>
      </c>
      <c r="R2" t="e">
        <f t="shared" ref="R2:R6" si="2">Q2/P2</f>
        <v>#DIV/0!</v>
      </c>
      <c r="S2" t="e">
        <f t="shared" ref="S2:S6" si="3">LOG10(R2)</f>
        <v>#DIV/0!</v>
      </c>
    </row>
    <row r="3" spans="1:19" x14ac:dyDescent="0.25">
      <c r="A3" t="s">
        <v>20</v>
      </c>
      <c r="B3" t="s">
        <v>23</v>
      </c>
      <c r="C3" t="s">
        <v>21</v>
      </c>
      <c r="D3">
        <v>1</v>
      </c>
      <c r="E3">
        <v>2</v>
      </c>
      <c r="F3" t="s">
        <v>28</v>
      </c>
      <c r="G3">
        <v>700</v>
      </c>
      <c r="H3">
        <v>20</v>
      </c>
      <c r="I3" t="s">
        <v>0</v>
      </c>
      <c r="J3">
        <v>10</v>
      </c>
      <c r="M3">
        <f>900+7.4</f>
        <v>907.4</v>
      </c>
      <c r="N3">
        <f t="shared" si="0"/>
        <v>0.90739999999999998</v>
      </c>
      <c r="O3" s="1">
        <v>10.428982384720021</v>
      </c>
      <c r="P3">
        <v>11</v>
      </c>
      <c r="Q3" t="e">
        <f t="shared" si="1"/>
        <v>#DIV/0!</v>
      </c>
      <c r="R3" t="e">
        <f t="shared" si="2"/>
        <v>#DIV/0!</v>
      </c>
      <c r="S3" t="e">
        <f t="shared" si="3"/>
        <v>#DIV/0!</v>
      </c>
    </row>
    <row r="4" spans="1:19" x14ac:dyDescent="0.25">
      <c r="A4" t="s">
        <v>20</v>
      </c>
      <c r="B4" t="s">
        <v>24</v>
      </c>
      <c r="C4" t="s">
        <v>21</v>
      </c>
      <c r="D4">
        <v>1</v>
      </c>
      <c r="E4">
        <v>3</v>
      </c>
      <c r="F4" t="s">
        <v>28</v>
      </c>
      <c r="G4">
        <v>700</v>
      </c>
      <c r="H4">
        <v>20</v>
      </c>
      <c r="I4" t="s">
        <v>0</v>
      </c>
      <c r="J4">
        <v>100</v>
      </c>
      <c r="M4">
        <v>9.1</v>
      </c>
      <c r="N4">
        <f t="shared" si="0"/>
        <v>9.1000000000000004E-3</v>
      </c>
      <c r="O4" s="1">
        <v>104.65306949583287</v>
      </c>
      <c r="P4">
        <v>96</v>
      </c>
      <c r="Q4" t="e">
        <f t="shared" si="1"/>
        <v>#DIV/0!</v>
      </c>
      <c r="R4" t="e">
        <f t="shared" si="2"/>
        <v>#DIV/0!</v>
      </c>
      <c r="S4" t="e">
        <f t="shared" si="3"/>
        <v>#DIV/0!</v>
      </c>
    </row>
    <row r="5" spans="1:19" x14ac:dyDescent="0.25">
      <c r="A5" t="s">
        <v>20</v>
      </c>
      <c r="B5" t="s">
        <v>25</v>
      </c>
      <c r="C5" t="s">
        <v>21</v>
      </c>
      <c r="D5">
        <v>1</v>
      </c>
      <c r="E5">
        <v>4</v>
      </c>
      <c r="F5" t="s">
        <v>28</v>
      </c>
      <c r="G5">
        <v>700</v>
      </c>
      <c r="H5">
        <v>20</v>
      </c>
      <c r="I5" t="s">
        <v>0</v>
      </c>
      <c r="J5">
        <v>1000</v>
      </c>
      <c r="M5">
        <f>50+40.5</f>
        <v>90.5</v>
      </c>
      <c r="N5">
        <f t="shared" si="0"/>
        <v>9.0499999999999997E-2</v>
      </c>
      <c r="O5" s="1">
        <v>1040.6410926684539</v>
      </c>
      <c r="P5">
        <v>1100</v>
      </c>
      <c r="Q5" t="e">
        <f t="shared" si="1"/>
        <v>#DIV/0!</v>
      </c>
      <c r="R5" t="e">
        <f t="shared" si="2"/>
        <v>#DIV/0!</v>
      </c>
      <c r="S5" t="e">
        <f t="shared" si="3"/>
        <v>#DIV/0!</v>
      </c>
    </row>
    <row r="6" spans="1:19" x14ac:dyDescent="0.25">
      <c r="A6" t="s">
        <v>20</v>
      </c>
      <c r="B6" t="s">
        <v>26</v>
      </c>
      <c r="C6" t="s">
        <v>21</v>
      </c>
      <c r="D6">
        <v>1</v>
      </c>
      <c r="E6">
        <v>5</v>
      </c>
      <c r="F6" t="s">
        <v>28</v>
      </c>
      <c r="G6">
        <v>700</v>
      </c>
      <c r="H6">
        <v>20</v>
      </c>
      <c r="I6" t="s">
        <v>0</v>
      </c>
      <c r="J6">
        <v>5000</v>
      </c>
      <c r="M6">
        <v>455</v>
      </c>
      <c r="N6">
        <f t="shared" si="0"/>
        <v>0.45500000000000002</v>
      </c>
      <c r="O6" s="1">
        <v>5232.998822323334</v>
      </c>
      <c r="P6">
        <v>6700</v>
      </c>
      <c r="Q6" t="e">
        <f t="shared" si="1"/>
        <v>#DIV/0!</v>
      </c>
      <c r="R6" t="e">
        <f t="shared" si="2"/>
        <v>#DIV/0!</v>
      </c>
      <c r="S6" t="e">
        <f t="shared" si="3"/>
        <v>#DIV/0!</v>
      </c>
    </row>
    <row r="7" spans="1:19" x14ac:dyDescent="0.25">
      <c r="A7" t="s">
        <v>12</v>
      </c>
      <c r="B7" t="s">
        <v>31</v>
      </c>
      <c r="C7" t="s">
        <v>13</v>
      </c>
      <c r="D7">
        <v>1</v>
      </c>
      <c r="E7">
        <v>0</v>
      </c>
      <c r="I7" t="s">
        <v>13</v>
      </c>
    </row>
    <row r="8" spans="1:19" x14ac:dyDescent="0.25">
      <c r="A8" t="s">
        <v>12</v>
      </c>
      <c r="B8" t="s">
        <v>31</v>
      </c>
      <c r="C8" t="s">
        <v>13</v>
      </c>
      <c r="D8">
        <v>2</v>
      </c>
      <c r="E8">
        <v>0</v>
      </c>
      <c r="I8" t="s">
        <v>13</v>
      </c>
    </row>
    <row r="9" spans="1:19" x14ac:dyDescent="0.25">
      <c r="A9" t="s">
        <v>12</v>
      </c>
      <c r="B9" t="s">
        <v>31</v>
      </c>
      <c r="C9" t="s">
        <v>13</v>
      </c>
      <c r="D9">
        <v>3</v>
      </c>
      <c r="E9">
        <v>0</v>
      </c>
      <c r="I9" t="s">
        <v>13</v>
      </c>
    </row>
    <row r="10" spans="1:19" x14ac:dyDescent="0.25">
      <c r="A10" t="s">
        <v>10</v>
      </c>
      <c r="B10" t="s">
        <v>32</v>
      </c>
      <c r="C10" t="s">
        <v>11</v>
      </c>
      <c r="D10">
        <v>1</v>
      </c>
      <c r="E10">
        <v>1</v>
      </c>
      <c r="I10" t="s">
        <v>11</v>
      </c>
      <c r="J10">
        <v>1</v>
      </c>
      <c r="M10">
        <f>50+40.5</f>
        <v>90.5</v>
      </c>
      <c r="N10">
        <f t="shared" ref="N10:N16" si="4">M10/1000</f>
        <v>9.0499999999999997E-2</v>
      </c>
      <c r="O10" s="1"/>
    </row>
    <row r="11" spans="1:19" x14ac:dyDescent="0.25">
      <c r="A11" t="s">
        <v>10</v>
      </c>
      <c r="B11" t="s">
        <v>32</v>
      </c>
      <c r="C11" t="s">
        <v>11</v>
      </c>
      <c r="D11">
        <v>2</v>
      </c>
      <c r="E11">
        <v>1</v>
      </c>
      <c r="I11" t="s">
        <v>11</v>
      </c>
      <c r="J11">
        <v>1</v>
      </c>
      <c r="M11">
        <f>50+40.5</f>
        <v>90.5</v>
      </c>
      <c r="N11">
        <f t="shared" si="4"/>
        <v>9.0499999999999997E-2</v>
      </c>
      <c r="O11" s="1"/>
    </row>
    <row r="12" spans="1:19" x14ac:dyDescent="0.25">
      <c r="A12" t="s">
        <v>10</v>
      </c>
      <c r="B12" t="s">
        <v>32</v>
      </c>
      <c r="C12" t="s">
        <v>11</v>
      </c>
      <c r="D12">
        <v>3</v>
      </c>
      <c r="E12">
        <v>1</v>
      </c>
      <c r="I12" t="s">
        <v>11</v>
      </c>
      <c r="J12">
        <v>1</v>
      </c>
      <c r="M12">
        <f>50+40.5</f>
        <v>90.5</v>
      </c>
      <c r="N12">
        <f t="shared" si="4"/>
        <v>9.0499999999999997E-2</v>
      </c>
      <c r="O12" s="1"/>
    </row>
    <row r="13" spans="1:19" x14ac:dyDescent="0.25">
      <c r="A13" t="s">
        <v>10</v>
      </c>
      <c r="B13" t="s">
        <v>33</v>
      </c>
      <c r="C13" t="s">
        <v>11</v>
      </c>
      <c r="D13">
        <v>1</v>
      </c>
      <c r="E13">
        <v>2</v>
      </c>
      <c r="I13" t="s">
        <v>11</v>
      </c>
      <c r="J13">
        <v>10</v>
      </c>
      <c r="M13">
        <f>900+7.4</f>
        <v>907.4</v>
      </c>
      <c r="N13">
        <f t="shared" si="4"/>
        <v>0.90739999999999998</v>
      </c>
      <c r="O13" s="1"/>
    </row>
    <row r="14" spans="1:19" x14ac:dyDescent="0.25">
      <c r="A14" t="s">
        <v>10</v>
      </c>
      <c r="B14" t="s">
        <v>34</v>
      </c>
      <c r="C14" t="s">
        <v>11</v>
      </c>
      <c r="D14">
        <v>1</v>
      </c>
      <c r="E14">
        <v>3</v>
      </c>
      <c r="I14" t="s">
        <v>11</v>
      </c>
      <c r="J14">
        <v>100</v>
      </c>
      <c r="M14">
        <v>9.1</v>
      </c>
      <c r="N14">
        <f t="shared" si="4"/>
        <v>9.1000000000000004E-3</v>
      </c>
      <c r="O14" s="1"/>
    </row>
    <row r="15" spans="1:19" x14ac:dyDescent="0.25">
      <c r="A15" t="s">
        <v>10</v>
      </c>
      <c r="B15" t="s">
        <v>35</v>
      </c>
      <c r="C15" t="s">
        <v>11</v>
      </c>
      <c r="D15">
        <v>1</v>
      </c>
      <c r="E15">
        <v>4</v>
      </c>
      <c r="I15" t="s">
        <v>11</v>
      </c>
      <c r="J15">
        <v>1000</v>
      </c>
      <c r="M15">
        <f>50+40.5</f>
        <v>90.5</v>
      </c>
      <c r="N15">
        <f t="shared" si="4"/>
        <v>9.0499999999999997E-2</v>
      </c>
      <c r="O15" s="1"/>
    </row>
    <row r="16" spans="1:19" x14ac:dyDescent="0.25">
      <c r="A16" t="s">
        <v>10</v>
      </c>
      <c r="B16" t="s">
        <v>36</v>
      </c>
      <c r="C16" t="s">
        <v>11</v>
      </c>
      <c r="D16">
        <v>1</v>
      </c>
      <c r="E16">
        <v>5</v>
      </c>
      <c r="I16" t="s">
        <v>11</v>
      </c>
      <c r="J16">
        <v>5000</v>
      </c>
      <c r="M16">
        <v>455</v>
      </c>
      <c r="N16">
        <f t="shared" si="4"/>
        <v>0.45500000000000002</v>
      </c>
      <c r="O16" s="1"/>
    </row>
  </sheetData>
  <autoFilter ref="A1:S16" xr:uid="{7DA9B021-497E-4B8B-BBE1-5699E9499D99}">
    <sortState xmlns:xlrd2="http://schemas.microsoft.com/office/spreadsheetml/2017/richdata2" ref="A2:S16">
      <sortCondition ref="A1:A1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2022-11-08T11:56:19Z</dcterms:created>
  <dcterms:modified xsi:type="dcterms:W3CDTF">2023-02-22T08:41:44Z</dcterms:modified>
</cp:coreProperties>
</file>