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okning av organisk avfall (BIA-X)\08 Resultater\FargeTest_Lindum\"/>
    </mc:Choice>
  </mc:AlternateContent>
  <xr:revisionPtr revIDLastSave="0" documentId="8_{4395B499-C7EB-44FF-A0E4-135FCC861A3F}" xr6:coauthVersionLast="47" xr6:coauthVersionMax="47" xr10:uidLastSave="{00000000-0000-0000-0000-000000000000}"/>
  <bookViews>
    <workbookView xWindow="-28920" yWindow="-120" windowWidth="29040" windowHeight="15840" activeTab="2" xr2:uid="{94A57C53-2EC5-48A5-9154-C6C909415661}"/>
  </bookViews>
  <sheets>
    <sheet name="RB" sheetId="1" r:id="rId1"/>
    <sheet name="Calibration RB" sheetId="3" r:id="rId2"/>
    <sheet name="MB" sheetId="2" r:id="rId3"/>
    <sheet name="Calibration MB" sheetId="4" r:id="rId4"/>
  </sheets>
  <definedNames>
    <definedName name="_xlnm._FilterDatabase" localSheetId="2" hidden="1">MB!$A$1:$Q$84</definedName>
    <definedName name="_xlnm._FilterDatabase" localSheetId="0" hidden="1">RB!$A$1:$Q$64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1" l="1"/>
  <c r="K145" i="1" s="1"/>
  <c r="L145" i="1" s="1"/>
  <c r="M145" i="1" s="1"/>
  <c r="J144" i="1"/>
  <c r="K144" i="1" s="1"/>
  <c r="L144" i="1" s="1"/>
  <c r="M144" i="1" s="1"/>
  <c r="J143" i="1"/>
  <c r="K143" i="1" s="1"/>
  <c r="L143" i="1" s="1"/>
  <c r="M143" i="1" s="1"/>
  <c r="J142" i="1"/>
  <c r="K142" i="1" s="1"/>
  <c r="L142" i="1" s="1"/>
  <c r="M142" i="1" s="1"/>
  <c r="J141" i="1"/>
  <c r="K141" i="1" s="1"/>
  <c r="L141" i="1" s="1"/>
  <c r="M141" i="1" s="1"/>
  <c r="J140" i="1"/>
  <c r="K140" i="1" s="1"/>
  <c r="L140" i="1" s="1"/>
  <c r="M140" i="1" s="1"/>
  <c r="J139" i="1"/>
  <c r="K139" i="1" s="1"/>
  <c r="L139" i="1" s="1"/>
  <c r="M139" i="1" s="1"/>
  <c r="J138" i="1"/>
  <c r="K138" i="1" s="1"/>
  <c r="L138" i="1" s="1"/>
  <c r="M138" i="1" s="1"/>
  <c r="J137" i="1"/>
  <c r="K137" i="1" s="1"/>
  <c r="L137" i="1" s="1"/>
  <c r="M137" i="1" s="1"/>
  <c r="J136" i="1"/>
  <c r="K136" i="1" s="1"/>
  <c r="L136" i="1" s="1"/>
  <c r="M136" i="1" s="1"/>
  <c r="J135" i="1"/>
  <c r="K135" i="1" s="1"/>
  <c r="L135" i="1" s="1"/>
  <c r="M135" i="1" s="1"/>
  <c r="J134" i="1"/>
  <c r="K134" i="1" s="1"/>
  <c r="L134" i="1" s="1"/>
  <c r="M134" i="1" s="1"/>
  <c r="J133" i="1"/>
  <c r="K133" i="1" s="1"/>
  <c r="L133" i="1" s="1"/>
  <c r="M133" i="1" s="1"/>
  <c r="J132" i="1"/>
  <c r="K132" i="1" s="1"/>
  <c r="L132" i="1" s="1"/>
  <c r="M132" i="1" s="1"/>
  <c r="J131" i="1"/>
  <c r="K131" i="1" s="1"/>
  <c r="L131" i="1" s="1"/>
  <c r="M131" i="1" s="1"/>
  <c r="J130" i="1"/>
  <c r="K130" i="1" s="1"/>
  <c r="L130" i="1" s="1"/>
  <c r="M130" i="1" s="1"/>
  <c r="J129" i="1"/>
  <c r="K129" i="1" s="1"/>
  <c r="L129" i="1" s="1"/>
  <c r="M129" i="1" s="1"/>
  <c r="J128" i="1"/>
  <c r="K128" i="1" s="1"/>
  <c r="L128" i="1" s="1"/>
  <c r="M128" i="1" s="1"/>
  <c r="J127" i="1"/>
  <c r="K127" i="1" s="1"/>
  <c r="L127" i="1" s="1"/>
  <c r="M127" i="1" s="1"/>
  <c r="J126" i="1"/>
  <c r="K126" i="1" s="1"/>
  <c r="L126" i="1" s="1"/>
  <c r="M126" i="1" s="1"/>
  <c r="J125" i="1"/>
  <c r="K125" i="1" s="1"/>
  <c r="L125" i="1" s="1"/>
  <c r="M125" i="1" s="1"/>
  <c r="J124" i="1"/>
  <c r="K124" i="1" s="1"/>
  <c r="L124" i="1" s="1"/>
  <c r="M124" i="1" s="1"/>
  <c r="J123" i="1"/>
  <c r="K123" i="1" s="1"/>
  <c r="L123" i="1" s="1"/>
  <c r="M123" i="1" s="1"/>
  <c r="J122" i="1"/>
  <c r="K122" i="1" s="1"/>
  <c r="L122" i="1" s="1"/>
  <c r="M122" i="1" s="1"/>
  <c r="J121" i="1"/>
  <c r="K121" i="1" s="1"/>
  <c r="L121" i="1" s="1"/>
  <c r="M121" i="1" s="1"/>
  <c r="J120" i="1"/>
  <c r="K120" i="1" s="1"/>
  <c r="L120" i="1" s="1"/>
  <c r="M120" i="1" s="1"/>
  <c r="J119" i="1"/>
  <c r="K119" i="1" s="1"/>
  <c r="L119" i="1" s="1"/>
  <c r="M119" i="1" s="1"/>
  <c r="J118" i="1"/>
  <c r="K118" i="1" s="1"/>
  <c r="L118" i="1" s="1"/>
  <c r="M118" i="1" s="1"/>
  <c r="J117" i="1"/>
  <c r="K117" i="1" s="1"/>
  <c r="L117" i="1" s="1"/>
  <c r="M117" i="1" s="1"/>
  <c r="J116" i="1"/>
  <c r="K116" i="1" s="1"/>
  <c r="L116" i="1" s="1"/>
  <c r="M116" i="1" s="1"/>
  <c r="J115" i="1"/>
  <c r="K115" i="1" s="1"/>
  <c r="L115" i="1" s="1"/>
  <c r="M115" i="1" s="1"/>
  <c r="J114" i="1"/>
  <c r="K114" i="1" s="1"/>
  <c r="L114" i="1" s="1"/>
  <c r="M114" i="1" s="1"/>
  <c r="J113" i="1"/>
  <c r="K113" i="1" s="1"/>
  <c r="L113" i="1" s="1"/>
  <c r="M113" i="1" s="1"/>
  <c r="J112" i="1"/>
  <c r="K112" i="1" s="1"/>
  <c r="L112" i="1" s="1"/>
  <c r="M112" i="1" s="1"/>
  <c r="J111" i="1"/>
  <c r="K111" i="1" s="1"/>
  <c r="L111" i="1" s="1"/>
  <c r="M111" i="1" s="1"/>
  <c r="J110" i="1"/>
  <c r="K110" i="1" s="1"/>
  <c r="L110" i="1" s="1"/>
  <c r="M110" i="1" s="1"/>
  <c r="J109" i="1"/>
  <c r="K109" i="1" s="1"/>
  <c r="L109" i="1" s="1"/>
  <c r="M109" i="1" s="1"/>
  <c r="J108" i="1"/>
  <c r="K108" i="1" s="1"/>
  <c r="L108" i="1" s="1"/>
  <c r="M108" i="1" s="1"/>
  <c r="J107" i="1"/>
  <c r="K107" i="1" s="1"/>
  <c r="L107" i="1" s="1"/>
  <c r="M107" i="1" s="1"/>
  <c r="J106" i="1"/>
  <c r="K106" i="1" s="1"/>
  <c r="L106" i="1" s="1"/>
  <c r="M106" i="1" s="1"/>
  <c r="J105" i="1"/>
  <c r="K105" i="1" s="1"/>
  <c r="L105" i="1" s="1"/>
  <c r="M105" i="1" s="1"/>
  <c r="J104" i="1"/>
  <c r="K104" i="1" s="1"/>
  <c r="L104" i="1" s="1"/>
  <c r="M104" i="1" s="1"/>
  <c r="J103" i="1"/>
  <c r="K103" i="1" s="1"/>
  <c r="L103" i="1" s="1"/>
  <c r="M103" i="1" s="1"/>
  <c r="J102" i="1"/>
  <c r="K102" i="1" s="1"/>
  <c r="L102" i="1" s="1"/>
  <c r="M102" i="1" s="1"/>
  <c r="J101" i="1"/>
  <c r="K101" i="1" s="1"/>
  <c r="L101" i="1" s="1"/>
  <c r="M101" i="1" s="1"/>
  <c r="J100" i="1"/>
  <c r="K100" i="1" s="1"/>
  <c r="L100" i="1" s="1"/>
  <c r="M100" i="1" s="1"/>
  <c r="J99" i="1"/>
  <c r="K99" i="1" s="1"/>
  <c r="L99" i="1" s="1"/>
  <c r="M99" i="1" s="1"/>
  <c r="J98" i="1"/>
  <c r="K98" i="1" s="1"/>
  <c r="L98" i="1" s="1"/>
  <c r="M98" i="1" s="1"/>
  <c r="J97" i="1"/>
  <c r="K97" i="1" s="1"/>
  <c r="L97" i="1" s="1"/>
  <c r="M97" i="1" s="1"/>
  <c r="J96" i="1"/>
  <c r="K96" i="1" s="1"/>
  <c r="L96" i="1" s="1"/>
  <c r="M96" i="1" s="1"/>
  <c r="J95" i="1"/>
  <c r="K95" i="1" s="1"/>
  <c r="L95" i="1" s="1"/>
  <c r="M95" i="1" s="1"/>
  <c r="J94" i="1"/>
  <c r="K94" i="1" s="1"/>
  <c r="L94" i="1" s="1"/>
  <c r="M94" i="1" s="1"/>
  <c r="J93" i="1"/>
  <c r="K93" i="1" s="1"/>
  <c r="L93" i="1" s="1"/>
  <c r="M93" i="1" s="1"/>
  <c r="J92" i="1"/>
  <c r="K92" i="1" s="1"/>
  <c r="L92" i="1" s="1"/>
  <c r="M92" i="1" s="1"/>
  <c r="J91" i="1"/>
  <c r="K91" i="1" s="1"/>
  <c r="L91" i="1" s="1"/>
  <c r="M91" i="1" s="1"/>
  <c r="J90" i="1"/>
  <c r="K90" i="1" s="1"/>
  <c r="L90" i="1" s="1"/>
  <c r="M90" i="1" s="1"/>
  <c r="J89" i="1"/>
  <c r="K89" i="1" s="1"/>
  <c r="L89" i="1" s="1"/>
  <c r="M89" i="1" s="1"/>
  <c r="J88" i="1"/>
  <c r="K88" i="1" s="1"/>
  <c r="L88" i="1" s="1"/>
  <c r="M88" i="1" s="1"/>
  <c r="J87" i="1"/>
  <c r="K87" i="1" s="1"/>
  <c r="L87" i="1" s="1"/>
  <c r="M87" i="1" s="1"/>
  <c r="J86" i="1"/>
  <c r="K86" i="1" s="1"/>
  <c r="L86" i="1" s="1"/>
  <c r="M86" i="1" s="1"/>
  <c r="J85" i="1"/>
  <c r="K85" i="1" s="1"/>
  <c r="L85" i="1" s="1"/>
  <c r="M85" i="1" s="1"/>
  <c r="J84" i="1"/>
  <c r="K84" i="1" s="1"/>
  <c r="L84" i="1" s="1"/>
  <c r="M84" i="1" s="1"/>
  <c r="J83" i="1"/>
  <c r="K83" i="1" s="1"/>
  <c r="L83" i="1" s="1"/>
  <c r="M83" i="1" s="1"/>
  <c r="J82" i="1"/>
  <c r="K82" i="1" s="1"/>
  <c r="L82" i="1" s="1"/>
  <c r="M82" i="1" s="1"/>
  <c r="J81" i="1"/>
  <c r="K81" i="1" s="1"/>
  <c r="L81" i="1" s="1"/>
  <c r="M81" i="1" s="1"/>
  <c r="J80" i="1"/>
  <c r="K80" i="1" s="1"/>
  <c r="L80" i="1" s="1"/>
  <c r="M80" i="1" s="1"/>
  <c r="J79" i="1"/>
  <c r="K79" i="1" s="1"/>
  <c r="L79" i="1" s="1"/>
  <c r="M79" i="1" s="1"/>
  <c r="J78" i="1"/>
  <c r="K78" i="1" s="1"/>
  <c r="L78" i="1" s="1"/>
  <c r="M78" i="1" s="1"/>
  <c r="J77" i="1"/>
  <c r="K77" i="1" s="1"/>
  <c r="L77" i="1" s="1"/>
  <c r="M77" i="1" s="1"/>
  <c r="J76" i="1"/>
  <c r="K76" i="1" s="1"/>
  <c r="L76" i="1" s="1"/>
  <c r="M76" i="1" s="1"/>
  <c r="J75" i="1"/>
  <c r="K75" i="1" s="1"/>
  <c r="L75" i="1" s="1"/>
  <c r="M75" i="1" s="1"/>
  <c r="J74" i="1"/>
  <c r="K74" i="1" s="1"/>
  <c r="L74" i="1" s="1"/>
  <c r="M74" i="1" s="1"/>
  <c r="H22" i="3"/>
  <c r="H21" i="3"/>
  <c r="H20" i="3"/>
  <c r="H4" i="3"/>
  <c r="H3" i="3"/>
  <c r="H2" i="3"/>
  <c r="H14" i="3" l="1"/>
  <c r="H31" i="3"/>
  <c r="H30" i="3"/>
  <c r="H29" i="3"/>
  <c r="H25" i="3"/>
  <c r="H24" i="3"/>
  <c r="H23" i="3"/>
  <c r="H16" i="3"/>
  <c r="H15" i="3"/>
  <c r="J58" i="1"/>
  <c r="J53" i="1"/>
  <c r="J55" i="1"/>
  <c r="J57" i="1"/>
  <c r="J56" i="1"/>
  <c r="J22" i="1"/>
  <c r="J21" i="1"/>
  <c r="J54" i="1"/>
  <c r="J20" i="1"/>
  <c r="J47" i="1"/>
  <c r="J49" i="1"/>
  <c r="J41" i="1"/>
  <c r="J60" i="1"/>
  <c r="J59" i="1"/>
  <c r="J51" i="1"/>
  <c r="J50" i="1"/>
  <c r="J45" i="1"/>
  <c r="J46" i="1"/>
  <c r="J52" i="1"/>
  <c r="J61" i="1"/>
  <c r="J44" i="1"/>
  <c r="J43" i="1"/>
  <c r="J28" i="1"/>
  <c r="J26" i="1"/>
  <c r="J27" i="1"/>
  <c r="J42" i="1"/>
  <c r="J19" i="1"/>
  <c r="J17" i="1"/>
  <c r="J18" i="1"/>
  <c r="J38" i="1"/>
  <c r="J24" i="1"/>
  <c r="J25" i="1"/>
  <c r="J23" i="1"/>
  <c r="J40" i="1"/>
  <c r="J39" i="1"/>
  <c r="J34" i="1"/>
  <c r="J32" i="1"/>
  <c r="J33" i="1"/>
  <c r="J70" i="1"/>
  <c r="J68" i="1"/>
  <c r="J69" i="1"/>
  <c r="J11" i="1"/>
  <c r="J13" i="1"/>
  <c r="J12" i="1"/>
  <c r="J67" i="1"/>
  <c r="J65" i="1"/>
  <c r="J66" i="1"/>
  <c r="J29" i="1"/>
  <c r="J16" i="1"/>
  <c r="J14" i="1"/>
  <c r="J15" i="1"/>
  <c r="J31" i="1"/>
  <c r="J9" i="1"/>
  <c r="J10" i="1"/>
  <c r="J8" i="1"/>
  <c r="J30" i="1"/>
  <c r="J73" i="1"/>
  <c r="J71" i="1"/>
  <c r="J6" i="1"/>
  <c r="J62" i="1"/>
  <c r="J4" i="1"/>
  <c r="J72" i="1"/>
  <c r="J64" i="1"/>
  <c r="J7" i="1"/>
  <c r="J37" i="1"/>
  <c r="J63" i="1"/>
  <c r="J3" i="1"/>
  <c r="J36" i="1"/>
  <c r="J35" i="1"/>
  <c r="J2" i="1"/>
  <c r="J5" i="1"/>
  <c r="J48" i="1"/>
  <c r="H19" i="3"/>
  <c r="H18" i="3"/>
  <c r="H17" i="3"/>
  <c r="H12" i="3"/>
  <c r="H11" i="3"/>
  <c r="H10" i="3"/>
  <c r="H9" i="3"/>
  <c r="H8" i="3"/>
  <c r="H7" i="3"/>
  <c r="H6" i="3"/>
  <c r="H5" i="3"/>
  <c r="H13" i="3"/>
  <c r="J25" i="2"/>
  <c r="J27" i="2"/>
  <c r="J2" i="2"/>
  <c r="K2" i="2" s="1"/>
  <c r="J9" i="2"/>
  <c r="J4" i="2"/>
  <c r="J10" i="2"/>
  <c r="J22" i="2"/>
  <c r="J11" i="2"/>
  <c r="J39" i="2"/>
  <c r="J16" i="2"/>
  <c r="J17" i="2"/>
  <c r="J69" i="2"/>
  <c r="J68" i="2"/>
  <c r="J70" i="2"/>
  <c r="J52" i="2"/>
  <c r="J50" i="2"/>
  <c r="J51" i="2"/>
  <c r="J35" i="2"/>
  <c r="J45" i="2"/>
  <c r="J38" i="2"/>
  <c r="J55" i="2"/>
  <c r="J53" i="2"/>
  <c r="J54" i="2"/>
  <c r="J26" i="2"/>
  <c r="J43" i="2"/>
  <c r="J44" i="2"/>
  <c r="J74" i="2"/>
  <c r="J75" i="2"/>
  <c r="J76" i="2"/>
  <c r="J72" i="2"/>
  <c r="J73" i="2"/>
  <c r="J71" i="2"/>
  <c r="J63" i="2"/>
  <c r="J64" i="2"/>
  <c r="J67" i="2"/>
  <c r="J48" i="2"/>
  <c r="J46" i="2"/>
  <c r="J40" i="2"/>
  <c r="J12" i="2"/>
  <c r="J20" i="2"/>
  <c r="J14" i="2"/>
  <c r="J18" i="2"/>
  <c r="J24" i="2"/>
  <c r="J30" i="2"/>
  <c r="J13" i="2"/>
  <c r="J5" i="2"/>
  <c r="J34" i="2"/>
  <c r="J47" i="2"/>
  <c r="J33" i="2"/>
  <c r="J42" i="2"/>
  <c r="J65" i="2"/>
  <c r="J66" i="2"/>
  <c r="J62" i="2"/>
  <c r="J60" i="2"/>
  <c r="J61" i="2"/>
  <c r="J59" i="2"/>
  <c r="J37" i="2"/>
  <c r="J28" i="2"/>
  <c r="J49" i="2"/>
  <c r="J56" i="2"/>
  <c r="J57" i="2"/>
  <c r="J58" i="2"/>
  <c r="J31" i="2"/>
  <c r="J29" i="2"/>
  <c r="J32" i="2"/>
  <c r="J8" i="2"/>
  <c r="J6" i="2"/>
  <c r="J36" i="2"/>
  <c r="J15" i="2"/>
  <c r="J23" i="2"/>
  <c r="J19" i="2"/>
  <c r="J21" i="2"/>
  <c r="J3" i="2"/>
  <c r="J7" i="2"/>
  <c r="J41" i="2"/>
  <c r="H10" i="4"/>
  <c r="H11" i="4"/>
  <c r="H12" i="4"/>
  <c r="H13" i="4"/>
  <c r="H14" i="4"/>
  <c r="H15" i="4"/>
  <c r="H16" i="4"/>
  <c r="H17" i="4"/>
  <c r="H18" i="4"/>
  <c r="H19" i="4"/>
  <c r="H20" i="4"/>
  <c r="H21" i="4"/>
  <c r="H9" i="4"/>
  <c r="H3" i="4"/>
  <c r="H4" i="4"/>
  <c r="H5" i="4"/>
  <c r="H6" i="4"/>
  <c r="H7" i="4"/>
  <c r="H8" i="4"/>
  <c r="H2" i="4"/>
  <c r="K43" i="2" l="1"/>
  <c r="L43" i="2" s="1"/>
  <c r="M43" i="2" s="1"/>
  <c r="K44" i="2"/>
  <c r="L44" i="2" s="1"/>
  <c r="M44" i="2" s="1"/>
  <c r="K72" i="2"/>
  <c r="L72" i="2" s="1"/>
  <c r="M72" i="2" s="1"/>
  <c r="K73" i="2"/>
  <c r="L73" i="2" s="1"/>
  <c r="M73" i="2" s="1"/>
  <c r="K71" i="2"/>
  <c r="L71" i="2" s="1"/>
  <c r="M71" i="2" s="1"/>
  <c r="K63" i="2"/>
  <c r="L63" i="2" s="1"/>
  <c r="M63" i="2" s="1"/>
  <c r="K64" i="2"/>
  <c r="L64" i="2" s="1"/>
  <c r="M64" i="2" s="1"/>
  <c r="K67" i="2"/>
  <c r="L67" i="2" s="1"/>
  <c r="M67" i="2" s="1"/>
  <c r="K48" i="2"/>
  <c r="L48" i="2" s="1"/>
  <c r="M48" i="2" s="1"/>
  <c r="K46" i="2"/>
  <c r="L46" i="2" s="1"/>
  <c r="M46" i="2" s="1"/>
  <c r="K40" i="2"/>
  <c r="L40" i="2" s="1"/>
  <c r="M40" i="2" s="1"/>
  <c r="K12" i="2"/>
  <c r="L12" i="2" s="1"/>
  <c r="M12" i="2" s="1"/>
  <c r="K20" i="2"/>
  <c r="L20" i="2" s="1"/>
  <c r="M20" i="2" s="1"/>
  <c r="K14" i="2"/>
  <c r="L14" i="2" s="1"/>
  <c r="M14" i="2" s="1"/>
  <c r="K18" i="2"/>
  <c r="L18" i="2" s="1"/>
  <c r="M18" i="2" s="1"/>
  <c r="K24" i="2"/>
  <c r="L24" i="2" s="1"/>
  <c r="M24" i="2" s="1"/>
  <c r="K30" i="2"/>
  <c r="L30" i="2" s="1"/>
  <c r="M30" i="2" s="1"/>
  <c r="K13" i="2"/>
  <c r="L13" i="2" s="1"/>
  <c r="M13" i="2" s="1"/>
  <c r="K5" i="2"/>
  <c r="L5" i="2" s="1"/>
  <c r="M5" i="2" s="1"/>
  <c r="K34" i="2"/>
  <c r="L34" i="2" s="1"/>
  <c r="M34" i="2" s="1"/>
  <c r="K47" i="2"/>
  <c r="L47" i="2" s="1"/>
  <c r="M47" i="2" s="1"/>
  <c r="K33" i="2"/>
  <c r="L33" i="2" s="1"/>
  <c r="M33" i="2" s="1"/>
  <c r="K42" i="2"/>
  <c r="L42" i="2" s="1"/>
  <c r="M42" i="2" s="1"/>
  <c r="K65" i="2"/>
  <c r="L65" i="2" s="1"/>
  <c r="M65" i="2" s="1"/>
  <c r="K66" i="2"/>
  <c r="L66" i="2" s="1"/>
  <c r="M66" i="2" s="1"/>
  <c r="K62" i="2"/>
  <c r="L62" i="2" s="1"/>
  <c r="M62" i="2" s="1"/>
  <c r="K60" i="2"/>
  <c r="L60" i="2" s="1"/>
  <c r="M60" i="2" s="1"/>
  <c r="K61" i="2"/>
  <c r="L61" i="2" s="1"/>
  <c r="M61" i="2" s="1"/>
  <c r="K59" i="2"/>
  <c r="L59" i="2" s="1"/>
  <c r="M59" i="2" s="1"/>
  <c r="K37" i="2"/>
  <c r="L37" i="2" s="1"/>
  <c r="M37" i="2" s="1"/>
  <c r="K28" i="2"/>
  <c r="L28" i="2" s="1"/>
  <c r="M28" i="2" s="1"/>
  <c r="K49" i="2"/>
  <c r="L49" i="2" s="1"/>
  <c r="M49" i="2" s="1"/>
  <c r="K56" i="2"/>
  <c r="L56" i="2" s="1"/>
  <c r="M56" i="2" s="1"/>
  <c r="K57" i="2"/>
  <c r="L57" i="2" s="1"/>
  <c r="M57" i="2" s="1"/>
  <c r="K58" i="2"/>
  <c r="L58" i="2" s="1"/>
  <c r="M58" i="2" s="1"/>
  <c r="K31" i="2"/>
  <c r="L31" i="2" s="1"/>
  <c r="M31" i="2" s="1"/>
  <c r="K29" i="2"/>
  <c r="L29" i="2"/>
  <c r="M29" i="2" s="1"/>
  <c r="K32" i="2"/>
  <c r="L32" i="2" s="1"/>
  <c r="M32" i="2" s="1"/>
  <c r="K8" i="2"/>
  <c r="L8" i="2" s="1"/>
  <c r="M8" i="2" s="1"/>
  <c r="K6" i="2"/>
  <c r="L6" i="2" s="1"/>
  <c r="M6" i="2" s="1"/>
  <c r="K36" i="2"/>
  <c r="L36" i="2" s="1"/>
  <c r="M36" i="2" s="1"/>
  <c r="K15" i="2"/>
  <c r="L15" i="2" s="1"/>
  <c r="M15" i="2" s="1"/>
  <c r="K23" i="2"/>
  <c r="L23" i="2" s="1"/>
  <c r="M23" i="2" s="1"/>
  <c r="K19" i="2"/>
  <c r="L19" i="2" s="1"/>
  <c r="M19" i="2" s="1"/>
  <c r="K21" i="2"/>
  <c r="L21" i="2" s="1"/>
  <c r="M21" i="2" s="1"/>
  <c r="K3" i="2"/>
  <c r="L3" i="2" s="1"/>
  <c r="M3" i="2" s="1"/>
  <c r="K7" i="2"/>
  <c r="L7" i="2" s="1"/>
  <c r="M7" i="2" s="1"/>
  <c r="K26" i="2"/>
  <c r="L26" i="2" s="1"/>
  <c r="M26" i="2" s="1"/>
  <c r="K25" i="2"/>
  <c r="L25" i="2" s="1"/>
  <c r="M25" i="2" s="1"/>
  <c r="K27" i="2"/>
  <c r="L27" i="2" s="1"/>
  <c r="M27" i="2" s="1"/>
  <c r="L2" i="2"/>
  <c r="M2" i="2" s="1"/>
  <c r="K9" i="2"/>
  <c r="L9" i="2" s="1"/>
  <c r="M9" i="2" s="1"/>
  <c r="K4" i="2"/>
  <c r="L4" i="2" s="1"/>
  <c r="M4" i="2" s="1"/>
  <c r="K10" i="2"/>
  <c r="L10" i="2" s="1"/>
  <c r="M10" i="2" s="1"/>
  <c r="K22" i="2"/>
  <c r="L22" i="2" s="1"/>
  <c r="M22" i="2" s="1"/>
  <c r="K11" i="2"/>
  <c r="L11" i="2" s="1"/>
  <c r="M11" i="2" s="1"/>
  <c r="K39" i="2"/>
  <c r="L39" i="2" s="1"/>
  <c r="M39" i="2" s="1"/>
  <c r="K16" i="2"/>
  <c r="L16" i="2" s="1"/>
  <c r="M16" i="2" s="1"/>
  <c r="K17" i="2"/>
  <c r="L17" i="2" s="1"/>
  <c r="M17" i="2" s="1"/>
  <c r="K69" i="2"/>
  <c r="L69" i="2" s="1"/>
  <c r="M69" i="2" s="1"/>
  <c r="K68" i="2"/>
  <c r="L68" i="2" s="1"/>
  <c r="M68" i="2" s="1"/>
  <c r="K70" i="2"/>
  <c r="L70" i="2" s="1"/>
  <c r="M70" i="2" s="1"/>
  <c r="K52" i="2"/>
  <c r="L52" i="2" s="1"/>
  <c r="M52" i="2" s="1"/>
  <c r="K50" i="2"/>
  <c r="L50" i="2" s="1"/>
  <c r="M50" i="2" s="1"/>
  <c r="K51" i="2"/>
  <c r="L51" i="2" s="1"/>
  <c r="M51" i="2" s="1"/>
  <c r="K35" i="2"/>
  <c r="L35" i="2"/>
  <c r="M35" i="2" s="1"/>
  <c r="K45" i="2"/>
  <c r="L45" i="2" s="1"/>
  <c r="M45" i="2" s="1"/>
  <c r="K38" i="2"/>
  <c r="L38" i="2" s="1"/>
  <c r="M38" i="2" s="1"/>
  <c r="K55" i="2"/>
  <c r="L55" i="2" s="1"/>
  <c r="M55" i="2" s="1"/>
  <c r="K53" i="2"/>
  <c r="L53" i="2" s="1"/>
  <c r="M53" i="2" s="1"/>
  <c r="K54" i="2"/>
  <c r="L54" i="2" s="1"/>
  <c r="M54" i="2" s="1"/>
  <c r="K41" i="2"/>
  <c r="L41" i="2" s="1"/>
  <c r="M41" i="2" s="1"/>
  <c r="K4" i="1" l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2" i="1"/>
  <c r="L2" i="1" s="1"/>
  <c r="M2" i="1" s="1"/>
  <c r="K3" i="1"/>
  <c r="L3" i="1" s="1"/>
  <c r="M3" i="1" s="1"/>
</calcChain>
</file>

<file path=xl/sharedStrings.xml><?xml version="1.0" encoding="utf-8"?>
<sst xmlns="http://schemas.openxmlformats.org/spreadsheetml/2006/main" count="1506" uniqueCount="77">
  <si>
    <t>GW-BC-500</t>
  </si>
  <si>
    <t>GW-BC-600</t>
  </si>
  <si>
    <t>GW-BC-800</t>
  </si>
  <si>
    <t>DMFR-BC-800</t>
  </si>
  <si>
    <t>VS-BC-600</t>
  </si>
  <si>
    <t>ULS-BC-600-40</t>
  </si>
  <si>
    <t>ULS-BC-700-40</t>
  </si>
  <si>
    <t>ULS-BC-800-40</t>
  </si>
  <si>
    <t>CWC-BC-600</t>
  </si>
  <si>
    <t>CWC-BC-700</t>
  </si>
  <si>
    <t>CWC-BC-750</t>
  </si>
  <si>
    <t>WT-BC-600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</si>
  <si>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</si>
  <si>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</si>
  <si>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</si>
  <si>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</si>
  <si>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</si>
  <si>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</si>
  <si>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</si>
  <si>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</si>
  <si>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</si>
  <si>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DSL-MAP</t>
  </si>
  <si>
    <t>GW-MAP</t>
  </si>
  <si>
    <t>Ci_mg/L</t>
  </si>
  <si>
    <t>Cw_mg/L</t>
  </si>
  <si>
    <t>Cs_mg/kg</t>
  </si>
  <si>
    <t>Kd_L/kg</t>
  </si>
  <si>
    <t>Control</t>
  </si>
  <si>
    <t>Standard</t>
  </si>
  <si>
    <t>CB-MAP</t>
  </si>
  <si>
    <t>Vw_g</t>
  </si>
  <si>
    <t>absorbance</t>
  </si>
  <si>
    <t>date_prep</t>
  </si>
  <si>
    <t>replicate</t>
  </si>
  <si>
    <t>sample</t>
  </si>
  <si>
    <t>comment</t>
  </si>
  <si>
    <t>start</t>
  </si>
  <si>
    <t>end</t>
  </si>
  <si>
    <t>mid</t>
  </si>
  <si>
    <t>cal-5</t>
  </si>
  <si>
    <t>dye</t>
  </si>
  <si>
    <t>RB</t>
  </si>
  <si>
    <t>MB</t>
  </si>
  <si>
    <t>cal-2,5</t>
  </si>
  <si>
    <t>cal-0,5</t>
  </si>
  <si>
    <t>cal-7,5</t>
  </si>
  <si>
    <t>cal-10</t>
  </si>
  <si>
    <t>mass_BC_g</t>
  </si>
  <si>
    <t>date_meas</t>
  </si>
  <si>
    <t>ikke nok, hentet ny underprøve fra NGI</t>
  </si>
  <si>
    <t xml:space="preserve"> </t>
  </si>
  <si>
    <t>log_Kd</t>
  </si>
  <si>
    <t>cal-0,25</t>
  </si>
  <si>
    <t>cal-0,125</t>
  </si>
  <si>
    <t>filtered</t>
  </si>
  <si>
    <t>Diluted one time, cooled</t>
  </si>
  <si>
    <t>cooled</t>
  </si>
  <si>
    <t>cuvette</t>
  </si>
  <si>
    <t>glass</t>
  </si>
  <si>
    <t>plastic</t>
  </si>
  <si>
    <t>sample_type</t>
  </si>
  <si>
    <t>calibration</t>
  </si>
  <si>
    <t>control</t>
  </si>
  <si>
    <t>standard</t>
  </si>
  <si>
    <t>yes</t>
  </si>
  <si>
    <t>no</t>
  </si>
  <si>
    <t>Deviates from cc</t>
  </si>
  <si>
    <t>use</t>
  </si>
  <si>
    <t>cal-15</t>
  </si>
  <si>
    <t>cal-25</t>
  </si>
  <si>
    <t>cal-35</t>
  </si>
  <si>
    <t>cal-50</t>
  </si>
  <si>
    <t>cal-1</t>
  </si>
  <si>
    <t>Cw_mgL</t>
  </si>
  <si>
    <t>Ci_mgL</t>
  </si>
  <si>
    <t>Cs_mgkg</t>
  </si>
  <si>
    <t>Kd_Lkg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</si>
</sst>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0" xfId="0" applyNumberFormat="1"/>
    <xf numFmtId="1" fontId="0" fillId="0" borderId="0" xfId="0" applyNumberFormat="1"/>
    <xf numFmtId="0" fontId="0" fillId="3" borderId="2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RB, 26.10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RB'!$G$49:$G$59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4.8000000000000001E-2</c:v>
                </c:pt>
                <c:pt idx="4">
                  <c:v>0.29499999999999998</c:v>
                </c:pt>
                <c:pt idx="5">
                  <c:v>0.89700000000000002</c:v>
                </c:pt>
                <c:pt idx="6">
                  <c:v>1.4219999999999999</c:v>
                </c:pt>
                <c:pt idx="7">
                  <c:v>1.4610000000000001</c:v>
                </c:pt>
                <c:pt idx="8">
                  <c:v>1.4630000000000001</c:v>
                </c:pt>
                <c:pt idx="9">
                  <c:v>1.996</c:v>
                </c:pt>
                <c:pt idx="10">
                  <c:v>2.593</c:v>
                </c:pt>
              </c:numCache>
            </c:numRef>
          </c:xVal>
          <c:yVal>
            <c:numRef>
              <c:f>'Calibration RB'!$F$49:$F$59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AEC-840D-4C1822E0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0624"/>
        <c:axId val="1040616528"/>
      </c:scatterChart>
      <c:valAx>
        <c:axId val="10406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6528"/>
        <c:crosses val="autoZero"/>
        <c:crossBetween val="midCat"/>
      </c:valAx>
      <c:valAx>
        <c:axId val="10406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RB, 04.11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RB'!$G$38:$G$48</c:f>
              <c:numCache>
                <c:formatCode>General</c:formatCode>
                <c:ptCount val="11"/>
                <c:pt idx="0">
                  <c:v>2.4E-2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0.90900000000000003</c:v>
                </c:pt>
                <c:pt idx="4">
                  <c:v>5.3999999999999999E-2</c:v>
                </c:pt>
                <c:pt idx="5">
                  <c:v>1.4850000000000001</c:v>
                </c:pt>
                <c:pt idx="6">
                  <c:v>1.42</c:v>
                </c:pt>
                <c:pt idx="7">
                  <c:v>1.4750000000000001</c:v>
                </c:pt>
                <c:pt idx="8">
                  <c:v>2.0409999999999999</c:v>
                </c:pt>
                <c:pt idx="9">
                  <c:v>2.5920000000000001</c:v>
                </c:pt>
                <c:pt idx="10">
                  <c:v>0.30099999999999999</c:v>
                </c:pt>
              </c:numCache>
            </c:numRef>
          </c:xVal>
          <c:yVal>
            <c:numRef>
              <c:f>'Calibration RB'!$F$38:$F$48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15</c:v>
                </c:pt>
                <c:pt idx="4">
                  <c:v>1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35</c:v>
                </c:pt>
                <c:pt idx="9">
                  <c:v>50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4-4EDF-BC1B-CC055F6F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0624"/>
        <c:axId val="1040616528"/>
      </c:scatterChart>
      <c:valAx>
        <c:axId val="10406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6528"/>
        <c:crosses val="autoZero"/>
        <c:crossBetween val="midCat"/>
      </c:valAx>
      <c:valAx>
        <c:axId val="10406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MB'!$G$9:$G$21</c:f>
              <c:numCache>
                <c:formatCode>0.000</c:formatCode>
                <c:ptCount val="13"/>
                <c:pt idx="0">
                  <c:v>2.9000000000000001E-2</c:v>
                </c:pt>
                <c:pt idx="1">
                  <c:v>2.5000000000000001E-2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3.5999999999999997E-2</c:v>
                </c:pt>
                <c:pt idx="6">
                  <c:v>0.109</c:v>
                </c:pt>
                <c:pt idx="7">
                  <c:v>0.49399999999999999</c:v>
                </c:pt>
                <c:pt idx="8">
                  <c:v>0.95899999999999996</c:v>
                </c:pt>
                <c:pt idx="9">
                  <c:v>0.97399999999999998</c:v>
                </c:pt>
                <c:pt idx="10">
                  <c:v>0.94699999999999995</c:v>
                </c:pt>
                <c:pt idx="11">
                  <c:v>1.4219999999999999</c:v>
                </c:pt>
                <c:pt idx="12">
                  <c:v>1.774</c:v>
                </c:pt>
              </c:numCache>
            </c:numRef>
          </c:xVal>
          <c:yVal>
            <c:numRef>
              <c:f>'Calibration MB'!$F$9:$F$21</c:f>
              <c:numCache>
                <c:formatCode>General</c:formatCode>
                <c:ptCount val="1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F-4651-94D9-E4C5BD14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  <a:r>
                  <a:rPr lang="nb-NO" baseline="0"/>
                  <a:t> (A)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(mg/L)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155575</xdr:colOff>
      <xdr:row>40</xdr:row>
      <xdr:rowOff>0</xdr:rowOff>
    </xdr:from>
    <xdr:to>
      <xdr:col>22</xdr:col>
      <xdr:colOff>295275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A6E8A-7715-46D5-08D2-C28CF976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62</xdr:row>
      <xdr:rowOff>161925</xdr:rowOff>
    </xdr:from>
    <xdr:to>
      <xdr:col>19</xdr:col>
      <xdr:colOff>368300</xdr:colOff>
      <xdr:row>77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39E8A-F661-436B-BA2C-346485D2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104775</xdr:rowOff>
    </xdr:from>
    <xdr:to>
      <xdr:col>18</xdr:col>
      <xdr:colOff>323850</xdr:colOff>
      <xdr:row>18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C1C47-A2A0-457F-9804-03B8F95A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49E-9AAE-4BE6-B17F-E9570786DFDE}">
  <sheetPr>
    <tabColor rgb="FFFF33CC"/>
  </sheetPr>
  <dimension ref="A1:S147"/>
  <sheetViews>
    <sheetView workbookViewId="0">
      <pane ySplit="1" topLeftCell="A112" activePane="bottomLeft" state="frozen"/>
      <selection pane="bottomLeft" activeCell="A85" sqref="A85:XFD145"/>
    </sheetView>
  </sheetViews>
  <sheetFormatPr defaultColWidth="10.85546875" defaultRowHeight="15" x14ac:dyDescent="0.25"/>
  <cols>
    <col min="1" max="1" width="18.5703125" customWidth="1"/>
    <col min="4" max="4" width="13.140625" style="2" customWidth="1"/>
    <col min="5" max="5" width="13.42578125" style="2" customWidth="1"/>
    <col min="12" max="12" width="12.42578125" bestFit="1" customWidth="1"/>
    <col min="13" max="13" width="12.42578125" customWidth="1"/>
    <col min="15" max="15" width="14.42578125" customWidth="1"/>
  </cols>
  <sheetData>
    <row r="1" spans="1:17" ht="15.75" thickBot="1" x14ac:dyDescent="0.3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74</v>
      </c>
      <c r="G1" s="6" t="s">
        <v>47</v>
      </c>
      <c r="H1" s="6" t="s">
        <v>30</v>
      </c>
      <c r="I1" s="6" t="s">
        <v>31</v>
      </c>
      <c r="J1" s="6" t="s">
        <v>73</v>
      </c>
      <c r="K1" s="6" t="s">
        <v>75</v>
      </c>
      <c r="L1" s="6" t="s">
        <v>76</v>
      </c>
      <c r="M1" s="6" t="s">
        <v>51</v>
      </c>
      <c r="N1" s="10" t="s">
        <v>57</v>
      </c>
      <c r="O1" s="10" t="s">
        <v>60</v>
      </c>
      <c r="P1" s="10" t="s">
        <v>54</v>
      </c>
      <c r="Q1" s="6" t="s">
        <v>35</v>
      </c>
    </row>
    <row r="2" spans="1:17" x14ac:dyDescent="0.25">
      <c r="A2" t="s">
        <v>29</v>
      </c>
      <c r="B2">
        <v>1</v>
      </c>
      <c r="C2" t="s">
        <v>41</v>
      </c>
      <c r="D2" s="3">
        <v>44831</v>
      </c>
      <c r="E2" s="3">
        <v>44860</v>
      </c>
      <c r="F2">
        <v>50</v>
      </c>
      <c r="G2" s="1">
        <v>0.1</v>
      </c>
      <c r="H2" s="1">
        <v>49.999000000000002</v>
      </c>
      <c r="I2" s="1">
        <v>1.613</v>
      </c>
      <c r="J2" s="8">
        <f>24.794*I2</f>
        <v>39.992722000000001</v>
      </c>
      <c r="K2" s="9">
        <f>(50-J2)*0.05/G2*1000</f>
        <v>5003.6390000000001</v>
      </c>
      <c r="L2" s="9">
        <f>K2/J2</f>
        <v>125.113739444892</v>
      </c>
      <c r="M2" s="8">
        <f>LOG10(L2)</f>
        <v>2.0973050046371129</v>
      </c>
      <c r="N2" t="s">
        <v>59</v>
      </c>
      <c r="O2" t="s">
        <v>34</v>
      </c>
      <c r="P2" t="s">
        <v>65</v>
      </c>
    </row>
    <row r="3" spans="1:17" x14ac:dyDescent="0.25">
      <c r="A3" t="s">
        <v>29</v>
      </c>
      <c r="B3">
        <v>2</v>
      </c>
      <c r="C3" t="s">
        <v>41</v>
      </c>
      <c r="D3" s="3">
        <v>44831</v>
      </c>
      <c r="E3" s="3">
        <v>44860</v>
      </c>
      <c r="F3">
        <v>50</v>
      </c>
      <c r="G3" s="1">
        <v>0.10100000000000001</v>
      </c>
      <c r="H3" s="1">
        <v>50.012</v>
      </c>
      <c r="I3" s="1">
        <v>1.601</v>
      </c>
      <c r="J3" s="8">
        <f>24.794*I3</f>
        <v>39.695194000000001</v>
      </c>
      <c r="K3" s="9">
        <f>(50-J3)*0.05/G3*1000</f>
        <v>5101.3891089108902</v>
      </c>
      <c r="L3" s="9">
        <f>K3/J3</f>
        <v>128.51402386170201</v>
      </c>
      <c r="M3" s="8">
        <f>LOG10(L3)</f>
        <v>2.1089505218574569</v>
      </c>
      <c r="N3" t="s">
        <v>59</v>
      </c>
      <c r="O3" t="s">
        <v>34</v>
      </c>
      <c r="P3" t="s">
        <v>65</v>
      </c>
    </row>
    <row r="4" spans="1:17" x14ac:dyDescent="0.25">
      <c r="A4" t="s">
        <v>29</v>
      </c>
      <c r="B4">
        <v>3</v>
      </c>
      <c r="C4" t="s">
        <v>41</v>
      </c>
      <c r="D4" s="3">
        <v>44831</v>
      </c>
      <c r="E4" s="3">
        <v>44860</v>
      </c>
      <c r="F4">
        <v>50</v>
      </c>
      <c r="G4" s="1">
        <v>0.1</v>
      </c>
      <c r="H4" s="1">
        <v>50.01</v>
      </c>
      <c r="I4" s="1">
        <v>1.6120000000000001</v>
      </c>
      <c r="J4" s="8">
        <f>24.794*I4</f>
        <v>39.967928000000001</v>
      </c>
      <c r="K4" s="9">
        <f>(50-J4)*0.05/G4*1000</f>
        <v>5016.0360000000001</v>
      </c>
      <c r="L4" s="9">
        <f>K4/J4</f>
        <v>125.50152712444839</v>
      </c>
      <c r="M4" s="8">
        <f>LOG10(L4)</f>
        <v>2.0986490104201327</v>
      </c>
      <c r="N4" t="s">
        <v>59</v>
      </c>
      <c r="O4" t="s">
        <v>34</v>
      </c>
      <c r="P4" t="s">
        <v>65</v>
      </c>
    </row>
    <row r="5" spans="1:17" x14ac:dyDescent="0.25">
      <c r="A5" t="s">
        <v>8</v>
      </c>
      <c r="B5">
        <v>1</v>
      </c>
      <c r="C5" t="s">
        <v>41</v>
      </c>
      <c r="D5" s="3">
        <v>44830</v>
      </c>
      <c r="E5" s="3">
        <v>44860</v>
      </c>
      <c r="F5">
        <v>50</v>
      </c>
      <c r="G5" s="1">
        <v>0.1</v>
      </c>
      <c r="H5" s="1">
        <v>50.085000000000001</v>
      </c>
      <c r="I5" s="1">
        <v>1.6240000000000001</v>
      </c>
      <c r="J5" s="8">
        <f>24.794*I5</f>
        <v>40.265456</v>
      </c>
      <c r="K5" s="9">
        <f>(50-J5)*0.05/G5*1000</f>
        <v>4867.2719999999999</v>
      </c>
      <c r="L5" s="9">
        <f>K5/J5</f>
        <v>120.87959465801157</v>
      </c>
      <c r="M5" s="8">
        <f>LOG10(L5)</f>
        <v>2.0823529950265018</v>
      </c>
      <c r="N5" t="s">
        <v>59</v>
      </c>
      <c r="O5" t="s">
        <v>34</v>
      </c>
      <c r="P5" t="s">
        <v>65</v>
      </c>
    </row>
    <row r="6" spans="1:17" x14ac:dyDescent="0.25">
      <c r="A6" t="s">
        <v>8</v>
      </c>
      <c r="B6">
        <v>2</v>
      </c>
      <c r="C6" t="s">
        <v>41</v>
      </c>
      <c r="D6" s="3">
        <v>44830</v>
      </c>
      <c r="E6" s="3">
        <v>44860</v>
      </c>
      <c r="F6">
        <v>50</v>
      </c>
      <c r="G6" s="1">
        <v>0.10199999999999999</v>
      </c>
      <c r="H6" s="1">
        <v>49.975000000000001</v>
      </c>
      <c r="I6" s="1">
        <v>1.597</v>
      </c>
      <c r="J6" s="8">
        <f>24.794*I6</f>
        <v>39.596018000000001</v>
      </c>
      <c r="K6" s="9">
        <f>(50-J6)*0.05/G6*1000</f>
        <v>5099.9911764705885</v>
      </c>
      <c r="L6" s="9">
        <f>K6/J6</f>
        <v>128.80060758813141</v>
      </c>
      <c r="M6" s="8">
        <f>LOG10(L6)</f>
        <v>2.1099179117159546</v>
      </c>
      <c r="N6" t="s">
        <v>59</v>
      </c>
      <c r="O6" t="s">
        <v>34</v>
      </c>
      <c r="P6" t="s">
        <v>65</v>
      </c>
    </row>
    <row r="7" spans="1:17" x14ac:dyDescent="0.25">
      <c r="A7" t="s">
        <v>8</v>
      </c>
      <c r="B7">
        <v>3</v>
      </c>
      <c r="C7" t="s">
        <v>41</v>
      </c>
      <c r="D7" s="3">
        <v>44830</v>
      </c>
      <c r="E7" s="3">
        <v>44860</v>
      </c>
      <c r="F7">
        <v>50</v>
      </c>
      <c r="G7" s="1">
        <v>9.9000000000000005E-2</v>
      </c>
      <c r="H7" s="1">
        <v>50.000999999999998</v>
      </c>
      <c r="I7" s="1">
        <v>1.631</v>
      </c>
      <c r="J7" s="8">
        <f>24.794*I7</f>
        <v>40.439014</v>
      </c>
      <c r="K7" s="9">
        <f>(50-J7)*0.05/G7*1000</f>
        <v>4828.7808080808081</v>
      </c>
      <c r="L7" s="9">
        <f>K7/J7</f>
        <v>119.40896501781197</v>
      </c>
      <c r="M7" s="8">
        <f>LOG10(L7)</f>
        <v>2.0770369340932264</v>
      </c>
      <c r="N7" t="s">
        <v>59</v>
      </c>
      <c r="O7" t="s">
        <v>34</v>
      </c>
      <c r="P7" t="s">
        <v>65</v>
      </c>
    </row>
    <row r="8" spans="1:17" x14ac:dyDescent="0.25">
      <c r="A8" t="s">
        <v>9</v>
      </c>
      <c r="B8">
        <v>1</v>
      </c>
      <c r="C8" t="s">
        <v>41</v>
      </c>
      <c r="D8" s="3">
        <v>44830</v>
      </c>
      <c r="E8" s="3">
        <v>44860</v>
      </c>
      <c r="F8">
        <v>50</v>
      </c>
      <c r="G8" s="1">
        <v>0.104</v>
      </c>
      <c r="H8" s="1">
        <v>50.006999999999998</v>
      </c>
      <c r="I8" s="1">
        <v>1.5169999999999999</v>
      </c>
      <c r="J8" s="8">
        <f>24.794*I8</f>
        <v>37.612497999999995</v>
      </c>
      <c r="K8" s="9">
        <f>(50-J8)*0.05/G8*1000</f>
        <v>5955.5298076923109</v>
      </c>
      <c r="L8" s="9">
        <f>K8/J8</f>
        <v>158.33911929200534</v>
      </c>
      <c r="M8" s="8">
        <f>LOG10(L8)</f>
        <v>2.1995882249937022</v>
      </c>
      <c r="N8" t="s">
        <v>59</v>
      </c>
      <c r="O8" t="s">
        <v>34</v>
      </c>
      <c r="P8" t="s">
        <v>65</v>
      </c>
    </row>
    <row r="9" spans="1:17" x14ac:dyDescent="0.25">
      <c r="A9" t="s">
        <v>9</v>
      </c>
      <c r="B9">
        <v>2</v>
      </c>
      <c r="C9" t="s">
        <v>41</v>
      </c>
      <c r="D9" s="3">
        <v>44830</v>
      </c>
      <c r="E9" s="3">
        <v>44860</v>
      </c>
      <c r="F9">
        <v>50</v>
      </c>
      <c r="G9" s="1">
        <v>0.10199999999999999</v>
      </c>
      <c r="H9" s="1">
        <v>50.031999999999996</v>
      </c>
      <c r="I9" s="1">
        <v>1.5269999999999999</v>
      </c>
      <c r="J9" s="8">
        <f>24.794*I9</f>
        <v>37.860438000000002</v>
      </c>
      <c r="K9" s="9">
        <f>(50-J9)*0.05/G9*1000</f>
        <v>5950.7656862745098</v>
      </c>
      <c r="L9" s="9">
        <f>K9/J9</f>
        <v>157.17635612864566</v>
      </c>
      <c r="M9" s="8">
        <f>LOG10(L9)</f>
        <v>2.1963872161616989</v>
      </c>
      <c r="N9" t="s">
        <v>59</v>
      </c>
      <c r="O9" t="s">
        <v>34</v>
      </c>
      <c r="P9" t="s">
        <v>65</v>
      </c>
    </row>
    <row r="10" spans="1:17" x14ac:dyDescent="0.25">
      <c r="A10" t="s">
        <v>9</v>
      </c>
      <c r="B10">
        <v>3</v>
      </c>
      <c r="C10" t="s">
        <v>41</v>
      </c>
      <c r="D10" s="3">
        <v>44830</v>
      </c>
      <c r="E10" s="3">
        <v>44860</v>
      </c>
      <c r="F10">
        <v>50</v>
      </c>
      <c r="G10" s="1">
        <v>0.10199999999999999</v>
      </c>
      <c r="H10" s="1">
        <v>50.048000000000002</v>
      </c>
      <c r="I10" s="1">
        <v>1.5329999999999999</v>
      </c>
      <c r="J10" s="8">
        <f>24.794*I10</f>
        <v>38.009202000000002</v>
      </c>
      <c r="K10" s="9">
        <f>(50-J10)*0.05/G10*1000</f>
        <v>5877.8421568627446</v>
      </c>
      <c r="L10" s="9">
        <f>K10/J10</f>
        <v>154.64260883095477</v>
      </c>
      <c r="M10" s="8">
        <f>LOG10(L10)</f>
        <v>2.1893291676586943</v>
      </c>
      <c r="N10" t="s">
        <v>59</v>
      </c>
      <c r="O10" t="s">
        <v>34</v>
      </c>
      <c r="P10" t="s">
        <v>65</v>
      </c>
    </row>
    <row r="11" spans="1:17" x14ac:dyDescent="0.25">
      <c r="A11" t="s">
        <v>10</v>
      </c>
      <c r="B11">
        <v>1</v>
      </c>
      <c r="C11" t="s">
        <v>41</v>
      </c>
      <c r="D11" s="3">
        <v>44830</v>
      </c>
      <c r="E11" s="3">
        <v>44860</v>
      </c>
      <c r="F11">
        <v>50</v>
      </c>
      <c r="G11" s="1">
        <v>0.10100000000000001</v>
      </c>
      <c r="H11" s="1">
        <v>50.005000000000003</v>
      </c>
      <c r="I11" s="1">
        <v>1.302</v>
      </c>
      <c r="J11" s="8">
        <f>24.794*I11</f>
        <v>32.281787999999999</v>
      </c>
      <c r="K11" s="9">
        <f>(50-J11)*0.05/G11*1000</f>
        <v>8771.3920792079207</v>
      </c>
      <c r="L11" s="9">
        <f>K11/J11</f>
        <v>271.71332886542473</v>
      </c>
      <c r="M11" s="8">
        <f>LOG10(L11)</f>
        <v>2.4341109432052326</v>
      </c>
      <c r="N11" t="s">
        <v>59</v>
      </c>
      <c r="O11" t="s">
        <v>34</v>
      </c>
      <c r="P11" t="s">
        <v>65</v>
      </c>
    </row>
    <row r="12" spans="1:17" x14ac:dyDescent="0.25">
      <c r="A12" t="s">
        <v>10</v>
      </c>
      <c r="B12">
        <v>2</v>
      </c>
      <c r="C12" t="s">
        <v>41</v>
      </c>
      <c r="D12" s="3">
        <v>44830</v>
      </c>
      <c r="E12" s="3">
        <v>44860</v>
      </c>
      <c r="F12">
        <v>50</v>
      </c>
      <c r="G12" s="1">
        <v>0.10100000000000001</v>
      </c>
      <c r="H12" s="1">
        <v>49.973999999999997</v>
      </c>
      <c r="I12" s="1">
        <v>1.333</v>
      </c>
      <c r="J12" s="8">
        <f>24.794*I12</f>
        <v>33.050401999999998</v>
      </c>
      <c r="K12" s="9">
        <f>(50-J12)*0.05/G12*1000</f>
        <v>8390.890099009901</v>
      </c>
      <c r="L12" s="9">
        <f>K12/J12</f>
        <v>253.88163505575216</v>
      </c>
      <c r="M12" s="8">
        <f>LOG10(L12)</f>
        <v>2.404631286606643</v>
      </c>
      <c r="N12" t="s">
        <v>59</v>
      </c>
      <c r="O12" t="s">
        <v>34</v>
      </c>
      <c r="P12" t="s">
        <v>65</v>
      </c>
    </row>
    <row r="13" spans="1:17" x14ac:dyDescent="0.25">
      <c r="A13" t="s">
        <v>10</v>
      </c>
      <c r="B13">
        <v>3</v>
      </c>
      <c r="C13" t="s">
        <v>41</v>
      </c>
      <c r="D13" s="3">
        <v>44830</v>
      </c>
      <c r="E13" s="3">
        <v>44860</v>
      </c>
      <c r="F13">
        <v>50</v>
      </c>
      <c r="G13" s="1">
        <v>9.8000000000000004E-2</v>
      </c>
      <c r="H13" s="1">
        <v>50.011000000000003</v>
      </c>
      <c r="I13" s="1">
        <v>1.327</v>
      </c>
      <c r="J13" s="8">
        <f>24.794*I13</f>
        <v>32.901637999999998</v>
      </c>
      <c r="K13" s="9">
        <f>(50-J13)*0.05/G13*1000</f>
        <v>8723.6540816326542</v>
      </c>
      <c r="L13" s="9">
        <f>K13/J13</f>
        <v>265.14345825677901</v>
      </c>
      <c r="M13" s="8">
        <f>LOG10(L13)</f>
        <v>2.4234809164704956</v>
      </c>
      <c r="N13" t="s">
        <v>59</v>
      </c>
      <c r="O13" t="s">
        <v>34</v>
      </c>
      <c r="P13" t="s">
        <v>65</v>
      </c>
    </row>
    <row r="14" spans="1:17" x14ac:dyDescent="0.25">
      <c r="A14" t="s">
        <v>3</v>
      </c>
      <c r="B14">
        <v>1</v>
      </c>
      <c r="C14" t="s">
        <v>41</v>
      </c>
      <c r="D14" s="3">
        <v>44830</v>
      </c>
      <c r="E14" s="3">
        <v>44860</v>
      </c>
      <c r="F14">
        <v>50</v>
      </c>
      <c r="G14" s="1">
        <v>9.9000000000000005E-2</v>
      </c>
      <c r="H14" s="1">
        <v>50.015000000000001</v>
      </c>
      <c r="I14" s="1">
        <v>0.51800000000000002</v>
      </c>
      <c r="J14" s="8">
        <f>24.794*I14</f>
        <v>12.843292</v>
      </c>
      <c r="K14" s="9">
        <f>(50-J14)*0.05/G14*1000</f>
        <v>18766.014141414144</v>
      </c>
      <c r="L14" s="9">
        <f>K14/J14</f>
        <v>1461.1529615159527</v>
      </c>
      <c r="M14" s="8">
        <f>LOG10(L14)</f>
        <v>3.1646956826454904</v>
      </c>
      <c r="N14" t="s">
        <v>59</v>
      </c>
      <c r="O14" t="s">
        <v>34</v>
      </c>
      <c r="P14" t="s">
        <v>65</v>
      </c>
    </row>
    <row r="15" spans="1:17" x14ac:dyDescent="0.25">
      <c r="A15" t="s">
        <v>3</v>
      </c>
      <c r="B15">
        <v>2</v>
      </c>
      <c r="C15" t="s">
        <v>41</v>
      </c>
      <c r="D15" s="3">
        <v>44830</v>
      </c>
      <c r="E15" s="3">
        <v>44860</v>
      </c>
      <c r="F15">
        <v>50</v>
      </c>
      <c r="G15" s="1">
        <v>9.8000000000000004E-2</v>
      </c>
      <c r="H15" s="1">
        <v>50.005000000000003</v>
      </c>
      <c r="I15" s="1">
        <v>0.55500000000000005</v>
      </c>
      <c r="J15" s="8">
        <f>24.794*I15</f>
        <v>13.760670000000001</v>
      </c>
      <c r="K15" s="9">
        <f>(50-J15)*0.05/G15*1000</f>
        <v>18489.454081632652</v>
      </c>
      <c r="L15" s="9">
        <f>K15/J15</f>
        <v>1343.6449011300067</v>
      </c>
      <c r="M15" s="8">
        <f>LOG10(L15)</f>
        <v>3.1282845084080639</v>
      </c>
      <c r="N15" t="s">
        <v>59</v>
      </c>
      <c r="O15" t="s">
        <v>34</v>
      </c>
      <c r="P15" t="s">
        <v>65</v>
      </c>
    </row>
    <row r="16" spans="1:17" x14ac:dyDescent="0.25">
      <c r="A16" t="s">
        <v>3</v>
      </c>
      <c r="B16">
        <v>3</v>
      </c>
      <c r="C16" t="s">
        <v>41</v>
      </c>
      <c r="D16" s="3">
        <v>44830</v>
      </c>
      <c r="E16" s="3">
        <v>44860</v>
      </c>
      <c r="F16">
        <v>50</v>
      </c>
      <c r="G16" s="1">
        <v>9.9000000000000005E-2</v>
      </c>
      <c r="H16" s="1">
        <v>49.999000000000002</v>
      </c>
      <c r="I16" s="1">
        <v>0.55200000000000005</v>
      </c>
      <c r="J16" s="8">
        <f>24.794*I16</f>
        <v>13.686288000000001</v>
      </c>
      <c r="K16" s="9">
        <f>(50-J16)*0.05/G16*1000</f>
        <v>18340.258585858584</v>
      </c>
      <c r="L16" s="9">
        <f>K16/J16</f>
        <v>1340.0462262564242</v>
      </c>
      <c r="M16" s="8">
        <f>LOG10(L16)</f>
        <v>3.1271197800527273</v>
      </c>
      <c r="N16" t="s">
        <v>59</v>
      </c>
      <c r="O16" t="s">
        <v>34</v>
      </c>
      <c r="P16" t="s">
        <v>65</v>
      </c>
    </row>
    <row r="17" spans="1:16" x14ac:dyDescent="0.25">
      <c r="A17" t="s">
        <v>14</v>
      </c>
      <c r="B17">
        <v>1</v>
      </c>
      <c r="C17" t="s">
        <v>41</v>
      </c>
      <c r="D17" s="3">
        <v>44830</v>
      </c>
      <c r="E17" s="3">
        <v>44860</v>
      </c>
      <c r="F17">
        <v>50</v>
      </c>
      <c r="G17" s="1">
        <v>0.1</v>
      </c>
      <c r="H17" s="1">
        <v>49.997999999999998</v>
      </c>
      <c r="I17" s="1">
        <v>0.39100000000000001</v>
      </c>
      <c r="J17" s="8">
        <f>24.794*I17</f>
        <v>9.6944540000000003</v>
      </c>
      <c r="K17" s="9">
        <f>(50-J17)*0.05/G17*1000</f>
        <v>20152.773000000001</v>
      </c>
      <c r="L17" s="9">
        <f>K17/J17</f>
        <v>2078.7940197560379</v>
      </c>
      <c r="M17" s="8">
        <f>LOG10(L17)</f>
        <v>3.3178114587806617</v>
      </c>
      <c r="N17" t="s">
        <v>59</v>
      </c>
      <c r="O17" t="s">
        <v>34</v>
      </c>
      <c r="P17" t="s">
        <v>65</v>
      </c>
    </row>
    <row r="18" spans="1:16" x14ac:dyDescent="0.25">
      <c r="A18" t="s">
        <v>14</v>
      </c>
      <c r="B18">
        <v>2</v>
      </c>
      <c r="C18" t="s">
        <v>41</v>
      </c>
      <c r="D18" s="3">
        <v>44830</v>
      </c>
      <c r="E18" s="3">
        <v>44860</v>
      </c>
      <c r="F18">
        <v>50</v>
      </c>
      <c r="G18" s="1">
        <v>9.9000000000000005E-2</v>
      </c>
      <c r="H18" s="1">
        <v>50.009</v>
      </c>
      <c r="I18" s="1">
        <v>0.40699999999999997</v>
      </c>
      <c r="J18" s="8">
        <f>24.794*I18</f>
        <v>10.091158</v>
      </c>
      <c r="K18" s="9">
        <f>(50-J18)*0.05/G18*1000</f>
        <v>20155.980808080807</v>
      </c>
      <c r="L18" s="9">
        <f>K18/J18</f>
        <v>1997.3902705795317</v>
      </c>
      <c r="M18" s="8">
        <f>LOG10(L18)</f>
        <v>3.3004629300682411</v>
      </c>
      <c r="N18" t="s">
        <v>59</v>
      </c>
      <c r="O18" t="s">
        <v>34</v>
      </c>
      <c r="P18" t="s">
        <v>65</v>
      </c>
    </row>
    <row r="19" spans="1:16" x14ac:dyDescent="0.25">
      <c r="A19" t="s">
        <v>14</v>
      </c>
      <c r="B19">
        <v>3</v>
      </c>
      <c r="C19" t="s">
        <v>41</v>
      </c>
      <c r="D19" s="3">
        <v>44830</v>
      </c>
      <c r="E19" s="3">
        <v>44860</v>
      </c>
      <c r="F19">
        <v>50</v>
      </c>
      <c r="G19" s="1">
        <v>9.8000000000000004E-2</v>
      </c>
      <c r="H19" s="1">
        <v>50.024000000000001</v>
      </c>
      <c r="I19" s="1">
        <v>0.40899999999999997</v>
      </c>
      <c r="J19" s="8">
        <f>24.794*I19</f>
        <v>10.140746</v>
      </c>
      <c r="K19" s="9">
        <f>(50-J19)*0.05/G19*1000</f>
        <v>20336.354081632653</v>
      </c>
      <c r="L19" s="9">
        <f>K19/J19</f>
        <v>2005.410063680981</v>
      </c>
      <c r="M19" s="8">
        <f>LOG10(L19)</f>
        <v>3.3022031900160487</v>
      </c>
      <c r="N19" t="s">
        <v>59</v>
      </c>
      <c r="O19" t="s">
        <v>34</v>
      </c>
      <c r="P19" t="s">
        <v>65</v>
      </c>
    </row>
    <row r="20" spans="1:16" x14ac:dyDescent="0.25">
      <c r="A20" t="s">
        <v>15</v>
      </c>
      <c r="B20">
        <v>1</v>
      </c>
      <c r="C20" t="s">
        <v>41</v>
      </c>
      <c r="D20" s="3">
        <v>44830</v>
      </c>
      <c r="E20" s="3">
        <v>44860</v>
      </c>
      <c r="F20">
        <v>50</v>
      </c>
      <c r="G20" s="1">
        <v>0.10100000000000001</v>
      </c>
      <c r="H20" s="1">
        <v>50.042000000000002</v>
      </c>
      <c r="I20" s="1">
        <v>8.9999999999999993E-3</v>
      </c>
      <c r="J20" s="8">
        <f>24.794*I20</f>
        <v>0.22314599999999998</v>
      </c>
      <c r="K20" s="9">
        <f>(50-J20)*0.05/G20*1000</f>
        <v>24642.006930693067</v>
      </c>
      <c r="L20" s="9">
        <f>K20/J20</f>
        <v>110429.9737870859</v>
      </c>
      <c r="M20" s="8">
        <f>LOG10(L20)</f>
        <v>5.0430869690772653</v>
      </c>
      <c r="N20" t="s">
        <v>59</v>
      </c>
      <c r="O20" t="s">
        <v>34</v>
      </c>
      <c r="P20" t="s">
        <v>65</v>
      </c>
    </row>
    <row r="21" spans="1:16" x14ac:dyDescent="0.25">
      <c r="A21" t="s">
        <v>15</v>
      </c>
      <c r="B21">
        <v>2</v>
      </c>
      <c r="C21" t="s">
        <v>41</v>
      </c>
      <c r="D21" s="3">
        <v>44830</v>
      </c>
      <c r="E21" s="3">
        <v>44860</v>
      </c>
      <c r="F21">
        <v>50</v>
      </c>
      <c r="G21" s="1">
        <v>0.10299999999999999</v>
      </c>
      <c r="H21" s="1">
        <v>50.034999999999997</v>
      </c>
      <c r="I21" s="1">
        <v>6.0000000000000001E-3</v>
      </c>
      <c r="J21" s="8">
        <f>24.794*I21</f>
        <v>0.14876400000000001</v>
      </c>
      <c r="K21" s="9">
        <f>(50-J21)*0.05/G21*1000</f>
        <v>24199.629126213596</v>
      </c>
      <c r="L21" s="9">
        <f>K21/J21</f>
        <v>162671.27212372344</v>
      </c>
      <c r="M21" s="8">
        <f>LOG10(L21)</f>
        <v>5.2113108629568572</v>
      </c>
      <c r="N21" t="s">
        <v>59</v>
      </c>
      <c r="O21" t="s">
        <v>34</v>
      </c>
      <c r="P21" t="s">
        <v>65</v>
      </c>
    </row>
    <row r="22" spans="1:16" x14ac:dyDescent="0.25">
      <c r="A22" t="s">
        <v>15</v>
      </c>
      <c r="B22">
        <v>3</v>
      </c>
      <c r="C22" t="s">
        <v>41</v>
      </c>
      <c r="D22" s="3">
        <v>44830</v>
      </c>
      <c r="E22" s="3">
        <v>44860</v>
      </c>
      <c r="F22">
        <v>50</v>
      </c>
      <c r="G22" s="1">
        <v>0.10299999999999999</v>
      </c>
      <c r="H22" s="1">
        <v>50.021000000000001</v>
      </c>
      <c r="I22" s="1">
        <v>3.5000000000000003E-2</v>
      </c>
      <c r="J22" s="8">
        <f>24.794*I22</f>
        <v>0.86779000000000006</v>
      </c>
      <c r="K22" s="9">
        <f>(50-J22)*0.05/G22*1000</f>
        <v>23850.587378640779</v>
      </c>
      <c r="L22" s="9">
        <f>K22/J22</f>
        <v>27484.284652555085</v>
      </c>
      <c r="M22" s="8">
        <f>LOG10(L22)</f>
        <v>4.439084437845648</v>
      </c>
      <c r="N22" t="s">
        <v>59</v>
      </c>
      <c r="O22" t="s">
        <v>34</v>
      </c>
      <c r="P22" t="s">
        <v>65</v>
      </c>
    </row>
    <row r="23" spans="1:16" x14ac:dyDescent="0.25">
      <c r="A23" t="s">
        <v>21</v>
      </c>
      <c r="B23">
        <v>1</v>
      </c>
      <c r="C23" t="s">
        <v>41</v>
      </c>
      <c r="D23" s="3">
        <v>44830</v>
      </c>
      <c r="E23" s="3">
        <v>44860</v>
      </c>
      <c r="F23">
        <v>50</v>
      </c>
      <c r="G23" s="1">
        <v>9.8000000000000004E-2</v>
      </c>
      <c r="H23" s="1">
        <v>50</v>
      </c>
      <c r="I23" s="1">
        <v>0.64900000000000002</v>
      </c>
      <c r="J23" s="8">
        <f>24.794*I23</f>
        <v>16.091305999999999</v>
      </c>
      <c r="K23" s="9">
        <f>(50-J23)*0.05/G23*1000</f>
        <v>17300.354081632653</v>
      </c>
      <c r="L23" s="9">
        <f>K23/J23</f>
        <v>1075.136727971779</v>
      </c>
      <c r="M23" s="8">
        <f>LOG10(L23)</f>
        <v>3.0314636981378911</v>
      </c>
      <c r="N23" t="s">
        <v>59</v>
      </c>
      <c r="O23" t="s">
        <v>34</v>
      </c>
      <c r="P23" t="s">
        <v>65</v>
      </c>
    </row>
    <row r="24" spans="1:16" x14ac:dyDescent="0.25">
      <c r="A24" t="s">
        <v>21</v>
      </c>
      <c r="B24">
        <v>2</v>
      </c>
      <c r="C24" t="s">
        <v>41</v>
      </c>
      <c r="D24" s="3">
        <v>44830</v>
      </c>
      <c r="E24" s="3">
        <v>44860</v>
      </c>
      <c r="F24">
        <v>50</v>
      </c>
      <c r="G24" s="1">
        <v>9.9000000000000005E-2</v>
      </c>
      <c r="H24" s="1">
        <v>50.034999999999997</v>
      </c>
      <c r="I24" s="1">
        <v>0.64400000000000002</v>
      </c>
      <c r="J24" s="8">
        <f>24.794*I24</f>
        <v>15.967336000000001</v>
      </c>
      <c r="K24" s="9">
        <f>(50-J24)*0.05/G24*1000</f>
        <v>17188.214141414141</v>
      </c>
      <c r="L24" s="9">
        <f>K24/J24</f>
        <v>1076.4609789268629</v>
      </c>
      <c r="M24" s="8">
        <f>LOG10(L24)</f>
        <v>3.0319982915270023</v>
      </c>
      <c r="N24" t="s">
        <v>59</v>
      </c>
      <c r="O24" t="s">
        <v>34</v>
      </c>
      <c r="P24" t="s">
        <v>65</v>
      </c>
    </row>
    <row r="25" spans="1:16" x14ac:dyDescent="0.25">
      <c r="A25" t="s">
        <v>21</v>
      </c>
      <c r="B25">
        <v>3</v>
      </c>
      <c r="C25" t="s">
        <v>41</v>
      </c>
      <c r="D25" s="3">
        <v>44830</v>
      </c>
      <c r="E25" s="3">
        <v>44860</v>
      </c>
      <c r="F25">
        <v>50</v>
      </c>
      <c r="G25" s="1">
        <v>0.10100000000000001</v>
      </c>
      <c r="H25" s="1">
        <v>50.021999999999998</v>
      </c>
      <c r="I25" s="1">
        <v>0.63300000000000001</v>
      </c>
      <c r="J25" s="8">
        <f>24.794*I25</f>
        <v>15.694602</v>
      </c>
      <c r="K25" s="9">
        <f>(50-J25)*0.05/G25*1000</f>
        <v>16982.870297029702</v>
      </c>
      <c r="L25" s="9">
        <f>K25/J25</f>
        <v>1082.0835276376999</v>
      </c>
      <c r="M25" s="8">
        <f>LOG10(L25)</f>
        <v>3.0342607859018074</v>
      </c>
      <c r="N25" t="s">
        <v>59</v>
      </c>
      <c r="O25" t="s">
        <v>34</v>
      </c>
      <c r="P25" t="s">
        <v>65</v>
      </c>
    </row>
    <row r="26" spans="1:16" x14ac:dyDescent="0.25">
      <c r="A26" t="s">
        <v>0</v>
      </c>
      <c r="B26">
        <v>1</v>
      </c>
      <c r="C26" t="s">
        <v>41</v>
      </c>
      <c r="D26" s="3">
        <v>44831</v>
      </c>
      <c r="E26" s="3">
        <v>44860</v>
      </c>
      <c r="F26">
        <v>50</v>
      </c>
      <c r="G26" s="1">
        <v>0.10100000000000001</v>
      </c>
      <c r="H26" s="1">
        <v>49.997</v>
      </c>
      <c r="I26" s="1">
        <v>1.5489999999999999</v>
      </c>
      <c r="J26" s="8">
        <f>24.794*I26</f>
        <v>38.405906000000002</v>
      </c>
      <c r="K26" s="9">
        <f>(50-J26)*0.05/G26*1000</f>
        <v>5739.6504950495046</v>
      </c>
      <c r="L26" s="9">
        <f>K26/J26</f>
        <v>149.44707970304111</v>
      </c>
      <c r="M26" s="8">
        <f>LOG10(L26)</f>
        <v>2.174487433050468</v>
      </c>
      <c r="N26" t="s">
        <v>59</v>
      </c>
      <c r="O26" t="s">
        <v>34</v>
      </c>
      <c r="P26" t="s">
        <v>65</v>
      </c>
    </row>
    <row r="27" spans="1:16" x14ac:dyDescent="0.25">
      <c r="A27" t="s">
        <v>0</v>
      </c>
      <c r="B27">
        <v>2</v>
      </c>
      <c r="C27" t="s">
        <v>41</v>
      </c>
      <c r="D27" s="3">
        <v>44831</v>
      </c>
      <c r="E27" s="3">
        <v>44860</v>
      </c>
      <c r="F27">
        <v>50</v>
      </c>
      <c r="G27" s="1">
        <v>0.10199999999999999</v>
      </c>
      <c r="H27" s="1">
        <v>50.027999999999999</v>
      </c>
      <c r="I27" s="1">
        <v>1.5209999999999999</v>
      </c>
      <c r="J27" s="8">
        <f>24.794*I27</f>
        <v>37.711673999999995</v>
      </c>
      <c r="K27" s="9">
        <f>(50-J27)*0.05/G27*1000</f>
        <v>6023.6892156862768</v>
      </c>
      <c r="L27" s="9">
        <f>K27/J27</f>
        <v>159.73009354308371</v>
      </c>
      <c r="M27" s="8">
        <f>LOG10(L27)</f>
        <v>2.2033867459973786</v>
      </c>
      <c r="N27" t="s">
        <v>59</v>
      </c>
      <c r="O27" t="s">
        <v>34</v>
      </c>
      <c r="P27" t="s">
        <v>65</v>
      </c>
    </row>
    <row r="28" spans="1:16" x14ac:dyDescent="0.25">
      <c r="A28" t="s">
        <v>0</v>
      </c>
      <c r="B28">
        <v>3</v>
      </c>
      <c r="C28" t="s">
        <v>41</v>
      </c>
      <c r="D28" s="3">
        <v>44831</v>
      </c>
      <c r="E28" s="3">
        <v>44860</v>
      </c>
      <c r="F28">
        <v>50</v>
      </c>
      <c r="G28" s="1">
        <v>0.1</v>
      </c>
      <c r="H28" s="1">
        <v>50.027000000000001</v>
      </c>
      <c r="I28" s="1">
        <v>1.536</v>
      </c>
      <c r="J28" s="8">
        <f>24.794*I28</f>
        <v>38.083584000000002</v>
      </c>
      <c r="K28" s="9">
        <f>(50-J28)*0.05/G28*1000</f>
        <v>5958.2079999999987</v>
      </c>
      <c r="L28" s="9">
        <f>K28/J28</f>
        <v>156.45082143529345</v>
      </c>
      <c r="M28" s="8">
        <f>LOG10(L28)</f>
        <v>2.1943778477243256</v>
      </c>
      <c r="N28" t="s">
        <v>59</v>
      </c>
      <c r="O28" t="s">
        <v>34</v>
      </c>
      <c r="P28" t="s">
        <v>65</v>
      </c>
    </row>
    <row r="29" spans="1:16" x14ac:dyDescent="0.25">
      <c r="A29" t="s">
        <v>1</v>
      </c>
      <c r="B29">
        <v>1</v>
      </c>
      <c r="C29" t="s">
        <v>41</v>
      </c>
      <c r="D29" s="3">
        <v>44831</v>
      </c>
      <c r="E29" s="3">
        <v>44860</v>
      </c>
      <c r="F29">
        <v>50</v>
      </c>
      <c r="G29" s="1">
        <v>0.1</v>
      </c>
      <c r="H29" s="1">
        <v>50</v>
      </c>
      <c r="I29" s="1">
        <v>1.59</v>
      </c>
      <c r="J29" s="8">
        <f>24.794*I29</f>
        <v>39.422460000000001</v>
      </c>
      <c r="K29" s="9">
        <f>(50-J29)*0.05/G29*1000</f>
        <v>5288.7699999999986</v>
      </c>
      <c r="L29" s="9">
        <f>K29/J29</f>
        <v>134.15626523560422</v>
      </c>
      <c r="M29" s="8">
        <f>LOG10(L29)</f>
        <v>2.1276109594806676</v>
      </c>
      <c r="N29" t="s">
        <v>59</v>
      </c>
      <c r="O29" t="s">
        <v>34</v>
      </c>
      <c r="P29" t="s">
        <v>65</v>
      </c>
    </row>
    <row r="30" spans="1:16" x14ac:dyDescent="0.25">
      <c r="A30" t="s">
        <v>1</v>
      </c>
      <c r="B30">
        <v>2</v>
      </c>
      <c r="C30" t="s">
        <v>41</v>
      </c>
      <c r="D30" s="3">
        <v>44831</v>
      </c>
      <c r="E30" s="3">
        <v>44860</v>
      </c>
      <c r="F30">
        <v>50</v>
      </c>
      <c r="G30" s="1">
        <v>0.10199999999999999</v>
      </c>
      <c r="H30" s="1">
        <v>50.011000000000003</v>
      </c>
      <c r="I30" s="1">
        <v>1.61</v>
      </c>
      <c r="J30" s="8">
        <f>24.794*I30</f>
        <v>39.918340000000001</v>
      </c>
      <c r="K30" s="9">
        <f>(50-J30)*0.05/G30*1000</f>
        <v>4941.9901960784309</v>
      </c>
      <c r="L30" s="9">
        <f>K30/J30</f>
        <v>123.8024977010174</v>
      </c>
      <c r="M30" s="8">
        <f>LOG10(L30)</f>
        <v>2.0927294066132349</v>
      </c>
      <c r="N30" t="s">
        <v>59</v>
      </c>
      <c r="O30" t="s">
        <v>34</v>
      </c>
      <c r="P30" t="s">
        <v>65</v>
      </c>
    </row>
    <row r="31" spans="1:16" x14ac:dyDescent="0.25">
      <c r="A31" t="s">
        <v>1</v>
      </c>
      <c r="B31">
        <v>3</v>
      </c>
      <c r="C31" t="s">
        <v>41</v>
      </c>
      <c r="D31" s="3">
        <v>44831</v>
      </c>
      <c r="E31" s="3">
        <v>44860</v>
      </c>
      <c r="F31">
        <v>50</v>
      </c>
      <c r="G31" s="1">
        <v>0.10199999999999999</v>
      </c>
      <c r="H31" s="1">
        <v>50.014000000000003</v>
      </c>
      <c r="I31" s="1">
        <v>1.5569999999999999</v>
      </c>
      <c r="J31" s="8">
        <f>24.794*I31</f>
        <v>38.604258000000002</v>
      </c>
      <c r="K31" s="9">
        <f>(50-J31)*0.05/G31*1000</f>
        <v>5586.1480392156864</v>
      </c>
      <c r="L31" s="9">
        <f>K31/J31</f>
        <v>144.70289881535052</v>
      </c>
      <c r="M31" s="8">
        <f>LOG10(L31)</f>
        <v>2.1604772313740521</v>
      </c>
      <c r="N31" t="s">
        <v>59</v>
      </c>
      <c r="O31" t="s">
        <v>34</v>
      </c>
      <c r="P31" t="s">
        <v>65</v>
      </c>
    </row>
    <row r="32" spans="1:16" x14ac:dyDescent="0.25">
      <c r="A32" t="s">
        <v>2</v>
      </c>
      <c r="B32">
        <v>1</v>
      </c>
      <c r="C32" t="s">
        <v>41</v>
      </c>
      <c r="D32" s="3">
        <v>44831</v>
      </c>
      <c r="E32" s="3">
        <v>44860</v>
      </c>
      <c r="F32">
        <v>50</v>
      </c>
      <c r="G32" s="1">
        <v>9.8000000000000004E-2</v>
      </c>
      <c r="H32" s="1">
        <v>49.984999999999999</v>
      </c>
      <c r="I32" s="1">
        <v>1.1839999999999999</v>
      </c>
      <c r="J32" s="8">
        <f>24.794*I32</f>
        <v>29.356096000000001</v>
      </c>
      <c r="K32" s="9">
        <f>(50-J32)*0.05/G32*1000</f>
        <v>10532.604081632653</v>
      </c>
      <c r="L32" s="9">
        <f>K32/J32</f>
        <v>358.78762903734383</v>
      </c>
      <c r="M32" s="8">
        <f>LOG10(L32)</f>
        <v>2.5548374601985864</v>
      </c>
      <c r="N32" t="s">
        <v>59</v>
      </c>
      <c r="O32" t="s">
        <v>34</v>
      </c>
      <c r="P32" t="s">
        <v>65</v>
      </c>
    </row>
    <row r="33" spans="1:16" x14ac:dyDescent="0.25">
      <c r="A33" t="s">
        <v>2</v>
      </c>
      <c r="B33">
        <v>2</v>
      </c>
      <c r="C33" t="s">
        <v>41</v>
      </c>
      <c r="D33" s="3">
        <v>44831</v>
      </c>
      <c r="E33" s="3">
        <v>44860</v>
      </c>
      <c r="F33">
        <v>50</v>
      </c>
      <c r="G33" s="1">
        <v>0.10100000000000001</v>
      </c>
      <c r="H33" s="1">
        <v>50.01</v>
      </c>
      <c r="I33" s="1">
        <v>1.226</v>
      </c>
      <c r="J33" s="8">
        <f>24.794*I33</f>
        <v>30.397444</v>
      </c>
      <c r="K33" s="9">
        <f>(50-J33)*0.05/G33*1000</f>
        <v>9704.235643564356</v>
      </c>
      <c r="L33" s="9">
        <f>K33/J33</f>
        <v>319.24511954243115</v>
      </c>
      <c r="M33" s="8">
        <f>LOG10(L33)</f>
        <v>2.5041242667122967</v>
      </c>
      <c r="N33" t="s">
        <v>59</v>
      </c>
      <c r="O33" t="s">
        <v>34</v>
      </c>
      <c r="P33" t="s">
        <v>65</v>
      </c>
    </row>
    <row r="34" spans="1:16" x14ac:dyDescent="0.25">
      <c r="A34" t="s">
        <v>2</v>
      </c>
      <c r="B34">
        <v>3</v>
      </c>
      <c r="C34" t="s">
        <v>41</v>
      </c>
      <c r="D34" s="3">
        <v>44831</v>
      </c>
      <c r="E34" s="3">
        <v>44860</v>
      </c>
      <c r="F34">
        <v>50</v>
      </c>
      <c r="G34" s="1">
        <v>0.1</v>
      </c>
      <c r="H34" s="1">
        <v>50.008000000000003</v>
      </c>
      <c r="I34" s="1">
        <v>1.1339999999999999</v>
      </c>
      <c r="J34" s="8">
        <f>24.794*I34</f>
        <v>28.116395999999998</v>
      </c>
      <c r="K34" s="9">
        <f>(50-J34)*0.05/G34*1000</f>
        <v>10941.802</v>
      </c>
      <c r="L34" s="9">
        <f>K34/J34</f>
        <v>389.16090099172027</v>
      </c>
      <c r="M34" s="8">
        <f>LOG10(L34)</f>
        <v>2.5901292002074907</v>
      </c>
      <c r="N34" t="s">
        <v>59</v>
      </c>
      <c r="O34" t="s">
        <v>34</v>
      </c>
      <c r="P34" t="s">
        <v>65</v>
      </c>
    </row>
    <row r="35" spans="1:16" x14ac:dyDescent="0.25">
      <c r="A35" t="s">
        <v>22</v>
      </c>
      <c r="B35">
        <v>1</v>
      </c>
      <c r="C35" t="s">
        <v>41</v>
      </c>
      <c r="D35" s="3">
        <v>44831</v>
      </c>
      <c r="E35" s="3">
        <v>44860</v>
      </c>
      <c r="F35">
        <v>50</v>
      </c>
      <c r="G35" s="1">
        <v>0.10199999999999999</v>
      </c>
      <c r="H35" s="1">
        <v>49.997999999999998</v>
      </c>
      <c r="I35" s="1">
        <v>1.613</v>
      </c>
      <c r="J35" s="8">
        <f>24.794*I35</f>
        <v>39.992722000000001</v>
      </c>
      <c r="K35" s="9">
        <f>(50-J35)*0.05/G35*1000</f>
        <v>4905.5284313725488</v>
      </c>
      <c r="L35" s="9">
        <f>K35/J35</f>
        <v>122.66052886754116</v>
      </c>
      <c r="M35" s="8">
        <f>LOG10(L35)</f>
        <v>2.0887048328751954</v>
      </c>
      <c r="N35" t="s">
        <v>59</v>
      </c>
      <c r="O35" t="s">
        <v>34</v>
      </c>
      <c r="P35" t="s">
        <v>65</v>
      </c>
    </row>
    <row r="36" spans="1:16" x14ac:dyDescent="0.25">
      <c r="A36" t="s">
        <v>22</v>
      </c>
      <c r="B36">
        <v>2</v>
      </c>
      <c r="C36" t="s">
        <v>41</v>
      </c>
      <c r="D36" s="3">
        <v>44831</v>
      </c>
      <c r="E36" s="3">
        <v>44860</v>
      </c>
      <c r="F36">
        <v>50</v>
      </c>
      <c r="G36" s="1">
        <v>9.9000000000000005E-2</v>
      </c>
      <c r="H36" s="1">
        <v>50.012999999999998</v>
      </c>
      <c r="I36" s="1">
        <v>1.629</v>
      </c>
      <c r="J36" s="8">
        <f>24.794*I36</f>
        <v>40.389426</v>
      </c>
      <c r="K36" s="9">
        <f>(50-J36)*0.05/G36*1000</f>
        <v>4853.8252525252528</v>
      </c>
      <c r="L36" s="9">
        <f>K36/J36</f>
        <v>120.17564331132739</v>
      </c>
      <c r="M36" s="8">
        <f>LOG10(L36)</f>
        <v>2.079816455625414</v>
      </c>
      <c r="N36" t="s">
        <v>59</v>
      </c>
      <c r="O36" t="s">
        <v>34</v>
      </c>
      <c r="P36" t="s">
        <v>65</v>
      </c>
    </row>
    <row r="37" spans="1:16" x14ac:dyDescent="0.25">
      <c r="A37" t="s">
        <v>22</v>
      </c>
      <c r="B37">
        <v>3</v>
      </c>
      <c r="C37" t="s">
        <v>41</v>
      </c>
      <c r="D37" s="3">
        <v>44831</v>
      </c>
      <c r="E37" s="3">
        <v>44860</v>
      </c>
      <c r="F37">
        <v>50</v>
      </c>
      <c r="G37" s="1">
        <v>0.10199999999999999</v>
      </c>
      <c r="H37" s="1">
        <v>50.027000000000001</v>
      </c>
      <c r="I37" s="1">
        <v>1.611</v>
      </c>
      <c r="J37" s="8">
        <f>24.794*I37</f>
        <v>39.943134000000001</v>
      </c>
      <c r="K37" s="9">
        <f>(50-J37)*0.05/G37*1000</f>
        <v>4929.8362745098038</v>
      </c>
      <c r="L37" s="9">
        <f>K37/J37</f>
        <v>123.42136885177322</v>
      </c>
      <c r="M37" s="8">
        <f>LOG10(L37)</f>
        <v>2.0913903588137019</v>
      </c>
      <c r="N37" t="s">
        <v>59</v>
      </c>
      <c r="O37" t="s">
        <v>34</v>
      </c>
      <c r="P37" t="s">
        <v>65</v>
      </c>
    </row>
    <row r="38" spans="1:16" x14ac:dyDescent="0.25">
      <c r="A38" t="s">
        <v>16</v>
      </c>
      <c r="B38">
        <v>1</v>
      </c>
      <c r="C38" t="s">
        <v>41</v>
      </c>
      <c r="D38" s="3">
        <v>44831</v>
      </c>
      <c r="E38" s="3">
        <v>44860</v>
      </c>
      <c r="F38">
        <v>50</v>
      </c>
      <c r="G38" s="1">
        <v>0.1</v>
      </c>
      <c r="H38" s="1">
        <v>50.023000000000003</v>
      </c>
      <c r="I38" s="1">
        <v>0.74099999999999999</v>
      </c>
      <c r="J38" s="8">
        <f>24.794*I38</f>
        <v>18.372354000000001</v>
      </c>
      <c r="K38" s="9">
        <f>(50-J38)*0.05/G38*1000</f>
        <v>15813.822999999999</v>
      </c>
      <c r="L38" s="9">
        <f>K38/J38</f>
        <v>860.74016427072968</v>
      </c>
      <c r="M38" s="8">
        <f>LOG10(L38)</f>
        <v>2.9348720686960799</v>
      </c>
      <c r="N38" t="s">
        <v>59</v>
      </c>
      <c r="O38" t="s">
        <v>34</v>
      </c>
      <c r="P38" t="s">
        <v>65</v>
      </c>
    </row>
    <row r="39" spans="1:16" x14ac:dyDescent="0.25">
      <c r="A39" t="s">
        <v>16</v>
      </c>
      <c r="B39">
        <v>2</v>
      </c>
      <c r="C39" t="s">
        <v>41</v>
      </c>
      <c r="D39" s="3">
        <v>44831</v>
      </c>
      <c r="E39" s="3">
        <v>44860</v>
      </c>
      <c r="F39">
        <v>50</v>
      </c>
      <c r="G39" s="1">
        <v>0.10199999999999999</v>
      </c>
      <c r="H39" s="1">
        <v>49.991</v>
      </c>
      <c r="I39" s="1">
        <v>0.85</v>
      </c>
      <c r="J39" s="8">
        <f>24.794*I39</f>
        <v>21.0749</v>
      </c>
      <c r="K39" s="9">
        <f>(50-J39)*0.05/G39*1000</f>
        <v>14178.970588235297</v>
      </c>
      <c r="L39" s="9">
        <f>K39/J39</f>
        <v>672.78945988997805</v>
      </c>
      <c r="M39" s="8">
        <f>LOG10(L39)</f>
        <v>2.8278791790629274</v>
      </c>
      <c r="N39" t="s">
        <v>59</v>
      </c>
      <c r="O39" t="s">
        <v>34</v>
      </c>
      <c r="P39" t="s">
        <v>65</v>
      </c>
    </row>
    <row r="40" spans="1:16" x14ac:dyDescent="0.25">
      <c r="A40" t="s">
        <v>16</v>
      </c>
      <c r="B40">
        <v>3</v>
      </c>
      <c r="C40" t="s">
        <v>41</v>
      </c>
      <c r="D40" s="3">
        <v>44831</v>
      </c>
      <c r="E40" s="3">
        <v>44860</v>
      </c>
      <c r="F40">
        <v>50</v>
      </c>
      <c r="G40" s="1">
        <v>9.9000000000000005E-2</v>
      </c>
      <c r="H40" s="1">
        <v>49.99</v>
      </c>
      <c r="I40" s="1">
        <v>0.84799999999999998</v>
      </c>
      <c r="J40" s="8">
        <f>24.794*I40</f>
        <v>21.025312</v>
      </c>
      <c r="K40" s="9">
        <f>(50-J40)*0.05/G40*1000</f>
        <v>14633.68080808081</v>
      </c>
      <c r="L40" s="9">
        <f>K40/J40</f>
        <v>696.00302759268493</v>
      </c>
      <c r="M40" s="8">
        <f>LOG10(L40)</f>
        <v>2.842611128782885</v>
      </c>
      <c r="N40" t="s">
        <v>59</v>
      </c>
      <c r="O40" t="s">
        <v>34</v>
      </c>
      <c r="P40" t="s">
        <v>65</v>
      </c>
    </row>
    <row r="41" spans="1:16" x14ac:dyDescent="0.25">
      <c r="A41" t="s">
        <v>17</v>
      </c>
      <c r="B41">
        <v>1</v>
      </c>
      <c r="C41" t="s">
        <v>41</v>
      </c>
      <c r="D41" s="3">
        <v>44831</v>
      </c>
      <c r="E41" s="3">
        <v>44860</v>
      </c>
      <c r="F41">
        <v>50</v>
      </c>
      <c r="G41">
        <v>0.104</v>
      </c>
      <c r="H41" s="1">
        <v>50.026000000000003</v>
      </c>
      <c r="I41" s="1">
        <v>0.156</v>
      </c>
      <c r="J41" s="8">
        <f>24.794*I41</f>
        <v>3.867864</v>
      </c>
      <c r="K41" s="9">
        <f>(50-J41)*0.05/G41*1000</f>
        <v>22178.911538461543</v>
      </c>
      <c r="L41" s="9">
        <f>K41/J41</f>
        <v>5734.1497887365076</v>
      </c>
      <c r="M41" s="8">
        <f>LOG10(L41)</f>
        <v>3.7584690334957207</v>
      </c>
      <c r="N41" t="s">
        <v>59</v>
      </c>
      <c r="O41" t="s">
        <v>34</v>
      </c>
      <c r="P41" t="s">
        <v>65</v>
      </c>
    </row>
    <row r="42" spans="1:16" x14ac:dyDescent="0.25">
      <c r="A42" t="s">
        <v>17</v>
      </c>
      <c r="B42">
        <v>2</v>
      </c>
      <c r="C42" t="s">
        <v>41</v>
      </c>
      <c r="D42" s="3">
        <v>44831</v>
      </c>
      <c r="E42" s="3">
        <v>44860</v>
      </c>
      <c r="F42">
        <v>50</v>
      </c>
      <c r="G42" s="1">
        <v>0.10199999999999999</v>
      </c>
      <c r="H42" s="1">
        <v>50.018000000000001</v>
      </c>
      <c r="I42" s="1">
        <v>0.45800000000000002</v>
      </c>
      <c r="J42" s="8">
        <f>24.794*I42</f>
        <v>11.355652000000001</v>
      </c>
      <c r="K42" s="9">
        <f>(50-J42)*0.05/G42*1000</f>
        <v>18943.30784313726</v>
      </c>
      <c r="L42" s="9">
        <f>K42/J42</f>
        <v>1668.1831957458064</v>
      </c>
      <c r="M42" s="8">
        <f>LOG10(L42)</f>
        <v>3.2222437420647663</v>
      </c>
      <c r="N42" t="s">
        <v>59</v>
      </c>
      <c r="O42" t="s">
        <v>34</v>
      </c>
      <c r="P42" t="s">
        <v>65</v>
      </c>
    </row>
    <row r="43" spans="1:16" x14ac:dyDescent="0.25">
      <c r="A43" t="s">
        <v>17</v>
      </c>
      <c r="B43">
        <v>3</v>
      </c>
      <c r="C43" t="s">
        <v>41</v>
      </c>
      <c r="D43" s="3">
        <v>44831</v>
      </c>
      <c r="E43" s="3">
        <v>44860</v>
      </c>
      <c r="F43">
        <v>50</v>
      </c>
      <c r="G43" s="1">
        <v>0.10199999999999999</v>
      </c>
      <c r="H43" s="1">
        <v>50.009</v>
      </c>
      <c r="I43" s="1">
        <v>0.373</v>
      </c>
      <c r="J43" s="8">
        <f>24.794*I43</f>
        <v>9.2481620000000007</v>
      </c>
      <c r="K43" s="9">
        <f>(50-J43)*0.05/G43*1000</f>
        <v>19976.391176470592</v>
      </c>
      <c r="L43" s="9">
        <f>K43/J43</f>
        <v>2160.0390625154046</v>
      </c>
      <c r="M43" s="8">
        <f>LOG10(L43)</f>
        <v>3.3344616050775482</v>
      </c>
      <c r="N43" t="s">
        <v>59</v>
      </c>
      <c r="O43" t="s">
        <v>34</v>
      </c>
      <c r="P43" t="s">
        <v>65</v>
      </c>
    </row>
    <row r="44" spans="1:16" x14ac:dyDescent="0.25">
      <c r="A44" t="s">
        <v>18</v>
      </c>
      <c r="B44">
        <v>1</v>
      </c>
      <c r="C44" t="s">
        <v>41</v>
      </c>
      <c r="D44" s="3">
        <v>44831</v>
      </c>
      <c r="E44" s="3">
        <v>44860</v>
      </c>
      <c r="F44">
        <v>50</v>
      </c>
      <c r="G44" s="1">
        <v>0.10100000000000001</v>
      </c>
      <c r="H44" s="1">
        <v>49.996000000000002</v>
      </c>
      <c r="I44" s="1">
        <v>0.127</v>
      </c>
      <c r="J44" s="8">
        <f>24.794*I44</f>
        <v>3.148838</v>
      </c>
      <c r="K44" s="9">
        <f>(50-J44)*0.05/G44*1000</f>
        <v>23193.644554455444</v>
      </c>
      <c r="L44" s="9">
        <f>K44/J44</f>
        <v>7365.7789173197998</v>
      </c>
      <c r="M44" s="8">
        <f>LOG10(L44)</f>
        <v>3.8672186794348624</v>
      </c>
      <c r="N44" t="s">
        <v>59</v>
      </c>
      <c r="O44" t="s">
        <v>34</v>
      </c>
      <c r="P44" t="s">
        <v>65</v>
      </c>
    </row>
    <row r="45" spans="1:16" x14ac:dyDescent="0.25">
      <c r="A45" t="s">
        <v>18</v>
      </c>
      <c r="B45">
        <v>2</v>
      </c>
      <c r="C45" t="s">
        <v>41</v>
      </c>
      <c r="D45" s="3">
        <v>44831</v>
      </c>
      <c r="E45" s="3">
        <v>44860</v>
      </c>
      <c r="F45">
        <v>50</v>
      </c>
      <c r="G45" s="1">
        <v>0.10100000000000001</v>
      </c>
      <c r="H45" s="1">
        <v>49.988999999999997</v>
      </c>
      <c r="I45" s="1">
        <v>0.188</v>
      </c>
      <c r="J45" s="8">
        <f>24.794*I45</f>
        <v>4.6612720000000003</v>
      </c>
      <c r="K45" s="9">
        <f>(50-J45)*0.05/G45*1000</f>
        <v>22444.914851485148</v>
      </c>
      <c r="L45" s="9">
        <f>K45/J45</f>
        <v>4815.190971795927</v>
      </c>
      <c r="M45" s="8">
        <f>LOG10(L45)</f>
        <v>3.6826135160405071</v>
      </c>
      <c r="N45" t="s">
        <v>59</v>
      </c>
      <c r="O45" t="s">
        <v>34</v>
      </c>
      <c r="P45" t="s">
        <v>65</v>
      </c>
    </row>
    <row r="46" spans="1:16" x14ac:dyDescent="0.25">
      <c r="A46" t="s">
        <v>18</v>
      </c>
      <c r="B46">
        <v>3</v>
      </c>
      <c r="C46" t="s">
        <v>41</v>
      </c>
      <c r="D46" s="3">
        <v>44831</v>
      </c>
      <c r="E46" s="3">
        <v>44860</v>
      </c>
      <c r="F46">
        <v>50</v>
      </c>
      <c r="G46" s="1">
        <v>9.8000000000000004E-2</v>
      </c>
      <c r="H46" s="1">
        <v>49.993000000000002</v>
      </c>
      <c r="I46" s="1">
        <v>0.122</v>
      </c>
      <c r="J46" s="8">
        <f>24.794*I46</f>
        <v>3.0248680000000001</v>
      </c>
      <c r="K46" s="9">
        <f>(50-J46)*0.05/G46*1000</f>
        <v>23966.904081632656</v>
      </c>
      <c r="L46" s="9">
        <f>K46/J46</f>
        <v>7923.2892415909237</v>
      </c>
      <c r="M46" s="8">
        <f>LOG10(L46)</f>
        <v>3.898905510241117</v>
      </c>
      <c r="N46" t="s">
        <v>59</v>
      </c>
      <c r="O46" t="s">
        <v>34</v>
      </c>
      <c r="P46" t="s">
        <v>65</v>
      </c>
    </row>
    <row r="47" spans="1:16" x14ac:dyDescent="0.25">
      <c r="A47" t="s">
        <v>19</v>
      </c>
      <c r="B47">
        <v>1</v>
      </c>
      <c r="C47" t="s">
        <v>41</v>
      </c>
      <c r="D47" s="3">
        <v>44831</v>
      </c>
      <c r="E47" s="3">
        <v>44860</v>
      </c>
      <c r="F47">
        <v>50</v>
      </c>
      <c r="G47" s="1">
        <v>9.9000000000000005E-2</v>
      </c>
      <c r="H47" s="1">
        <v>50.011000000000003</v>
      </c>
      <c r="I47" s="1">
        <v>2.5000000000000001E-2</v>
      </c>
      <c r="J47" s="8">
        <f>24.794*I47</f>
        <v>0.61985000000000001</v>
      </c>
      <c r="K47" s="9">
        <f>(50-J47)*0.05/G47*1000</f>
        <v>24939.469696969696</v>
      </c>
      <c r="L47" s="9">
        <f>K47/J47</f>
        <v>40234.685322206496</v>
      </c>
      <c r="M47" s="8">
        <f>LOG10(L47)</f>
        <v>4.6046006090340752</v>
      </c>
      <c r="N47" t="s">
        <v>59</v>
      </c>
      <c r="O47" t="s">
        <v>34</v>
      </c>
      <c r="P47" t="s">
        <v>65</v>
      </c>
    </row>
    <row r="48" spans="1:16" x14ac:dyDescent="0.25">
      <c r="A48" t="s">
        <v>19</v>
      </c>
      <c r="B48">
        <v>2</v>
      </c>
      <c r="C48" t="s">
        <v>41</v>
      </c>
      <c r="D48" s="3">
        <v>44831</v>
      </c>
      <c r="E48" s="3">
        <v>44860</v>
      </c>
      <c r="F48">
        <v>50</v>
      </c>
      <c r="G48" s="1">
        <v>9.8000000000000004E-2</v>
      </c>
      <c r="H48" s="1">
        <v>50.006</v>
      </c>
      <c r="I48" s="1">
        <v>7.0000000000000001E-3</v>
      </c>
      <c r="J48" s="8">
        <f>24.794*I48</f>
        <v>0.17355800000000002</v>
      </c>
      <c r="K48" s="9">
        <f>(50-J48)*0.05/G48*1000</f>
        <v>25421.654081632652</v>
      </c>
      <c r="L48" s="9">
        <v>0</v>
      </c>
      <c r="M48" s="8">
        <v>0</v>
      </c>
      <c r="N48" t="s">
        <v>59</v>
      </c>
      <c r="O48" t="s">
        <v>34</v>
      </c>
      <c r="P48" t="s">
        <v>65</v>
      </c>
    </row>
    <row r="49" spans="1:16" x14ac:dyDescent="0.25">
      <c r="A49" t="s">
        <v>19</v>
      </c>
      <c r="B49">
        <v>3</v>
      </c>
      <c r="C49" t="s">
        <v>41</v>
      </c>
      <c r="D49" s="3">
        <v>44831</v>
      </c>
      <c r="E49" s="3">
        <v>44860</v>
      </c>
      <c r="F49">
        <v>50</v>
      </c>
      <c r="G49" s="1">
        <v>9.9000000000000005E-2</v>
      </c>
      <c r="H49" s="1">
        <v>49.978999999999999</v>
      </c>
      <c r="I49" s="1">
        <v>7.6999999999999999E-2</v>
      </c>
      <c r="J49" s="8">
        <f>24.794*I49</f>
        <v>1.909138</v>
      </c>
      <c r="K49" s="9">
        <f>(50-J49)*0.05/G49*1000</f>
        <v>24288.314141414139</v>
      </c>
      <c r="L49" s="9">
        <f>K49/J49</f>
        <v>12722.136451851118</v>
      </c>
      <c r="M49" s="8">
        <f>LOG10(L49)</f>
        <v>4.1045600493106429</v>
      </c>
      <c r="N49" t="s">
        <v>59</v>
      </c>
      <c r="O49" t="s">
        <v>34</v>
      </c>
      <c r="P49" t="s">
        <v>65</v>
      </c>
    </row>
    <row r="50" spans="1:16" x14ac:dyDescent="0.25">
      <c r="A50" t="s">
        <v>5</v>
      </c>
      <c r="B50">
        <v>1</v>
      </c>
      <c r="C50" t="s">
        <v>41</v>
      </c>
      <c r="D50" s="3">
        <v>44831</v>
      </c>
      <c r="E50" s="3">
        <v>44860</v>
      </c>
      <c r="F50">
        <v>50</v>
      </c>
      <c r="G50" s="1">
        <v>0.1</v>
      </c>
      <c r="H50" s="1">
        <v>50.018000000000001</v>
      </c>
      <c r="I50" s="1">
        <v>0.2</v>
      </c>
      <c r="J50" s="8">
        <f>24.794*I50</f>
        <v>4.9588000000000001</v>
      </c>
      <c r="K50" s="9">
        <f>(50-J50)*0.05/G50*1000</f>
        <v>22520.600000000002</v>
      </c>
      <c r="L50" s="9">
        <f>K50/J50</f>
        <v>4541.5423086230539</v>
      </c>
      <c r="M50" s="8">
        <f>LOG10(L50)</f>
        <v>3.6572033643938147</v>
      </c>
      <c r="N50" t="s">
        <v>59</v>
      </c>
      <c r="O50" t="s">
        <v>34</v>
      </c>
      <c r="P50" t="s">
        <v>65</v>
      </c>
    </row>
    <row r="51" spans="1:16" x14ac:dyDescent="0.25">
      <c r="A51" t="s">
        <v>5</v>
      </c>
      <c r="B51">
        <v>2</v>
      </c>
      <c r="C51" t="s">
        <v>41</v>
      </c>
      <c r="D51" s="3">
        <v>44831</v>
      </c>
      <c r="E51" s="3">
        <v>44860</v>
      </c>
      <c r="F51">
        <v>50</v>
      </c>
      <c r="G51" s="1">
        <v>9.9000000000000005E-2</v>
      </c>
      <c r="H51" s="1">
        <v>50.008000000000003</v>
      </c>
      <c r="I51" s="1">
        <v>0.25</v>
      </c>
      <c r="J51" s="8">
        <f>24.794*I51</f>
        <v>6.1985000000000001</v>
      </c>
      <c r="K51" s="9">
        <f>(50-J51)*0.05/G51*1000</f>
        <v>22121.969696969692</v>
      </c>
      <c r="L51" s="9">
        <f>K51/J51</f>
        <v>3568.9230776751942</v>
      </c>
      <c r="M51" s="8">
        <f>LOG10(L51)</f>
        <v>3.5525371875462426</v>
      </c>
      <c r="N51" t="s">
        <v>59</v>
      </c>
      <c r="O51" t="s">
        <v>34</v>
      </c>
      <c r="P51" t="s">
        <v>65</v>
      </c>
    </row>
    <row r="52" spans="1:16" x14ac:dyDescent="0.25">
      <c r="A52" t="s">
        <v>5</v>
      </c>
      <c r="B52">
        <v>3</v>
      </c>
      <c r="C52" t="s">
        <v>41</v>
      </c>
      <c r="D52" s="3">
        <v>44831</v>
      </c>
      <c r="E52" s="3">
        <v>44860</v>
      </c>
      <c r="F52">
        <v>50</v>
      </c>
      <c r="G52" s="1">
        <v>9.8000000000000004E-2</v>
      </c>
      <c r="H52" s="1">
        <v>50.006</v>
      </c>
      <c r="I52" s="1">
        <v>0.23400000000000001</v>
      </c>
      <c r="J52" s="8">
        <f>24.794*I52</f>
        <v>5.8017960000000004</v>
      </c>
      <c r="K52" s="9">
        <f>(50-J52)*0.05/G52*1000</f>
        <v>22550.104081632649</v>
      </c>
      <c r="L52" s="9">
        <f>K52/J52</f>
        <v>3886.745428765963</v>
      </c>
      <c r="M52" s="8">
        <f>LOG10(L52)</f>
        <v>3.5895860964576705</v>
      </c>
      <c r="N52" t="s">
        <v>59</v>
      </c>
      <c r="O52" t="s">
        <v>34</v>
      </c>
      <c r="P52" t="s">
        <v>65</v>
      </c>
    </row>
    <row r="53" spans="1:16" x14ac:dyDescent="0.25">
      <c r="A53" t="s">
        <v>6</v>
      </c>
      <c r="B53">
        <v>1</v>
      </c>
      <c r="C53" t="s">
        <v>41</v>
      </c>
      <c r="D53" s="3">
        <v>44831</v>
      </c>
      <c r="E53" s="3">
        <v>44860</v>
      </c>
      <c r="F53">
        <v>50</v>
      </c>
      <c r="G53" s="1">
        <v>0.10100000000000001</v>
      </c>
      <c r="H53" s="1">
        <v>49.997</v>
      </c>
      <c r="I53" s="1">
        <v>0.14000000000000001</v>
      </c>
      <c r="J53" s="8">
        <f>24.794*I53</f>
        <v>3.4711600000000002</v>
      </c>
      <c r="K53" s="9">
        <f>(50-J53)*0.05/G53*1000</f>
        <v>23034.079207920789</v>
      </c>
      <c r="L53" s="9">
        <f>K53/J53</f>
        <v>6635.8448495375578</v>
      </c>
      <c r="M53" s="8">
        <f>LOG10(L53)</f>
        <v>3.8218962233774278</v>
      </c>
      <c r="N53" t="s">
        <v>59</v>
      </c>
      <c r="O53" t="s">
        <v>34</v>
      </c>
      <c r="P53" t="s">
        <v>65</v>
      </c>
    </row>
    <row r="54" spans="1:16" x14ac:dyDescent="0.25">
      <c r="A54" t="s">
        <v>6</v>
      </c>
      <c r="B54">
        <v>2</v>
      </c>
      <c r="C54" t="s">
        <v>41</v>
      </c>
      <c r="D54" s="3">
        <v>44831</v>
      </c>
      <c r="E54" s="3">
        <v>44860</v>
      </c>
      <c r="F54">
        <v>50</v>
      </c>
      <c r="G54" s="1">
        <v>0.10299999999999999</v>
      </c>
      <c r="H54" s="1">
        <v>50.024000000000001</v>
      </c>
      <c r="I54" s="1">
        <v>0.05</v>
      </c>
      <c r="J54" s="8">
        <f>24.794*I54</f>
        <v>1.2397</v>
      </c>
      <c r="K54" s="9">
        <f>(50-J54)*0.05/G54*1000</f>
        <v>23670.048543689321</v>
      </c>
      <c r="L54" s="9">
        <f>K54/J54</f>
        <v>19093.368188827393</v>
      </c>
      <c r="M54" s="8">
        <f>LOG10(L54)</f>
        <v>4.2808825473979573</v>
      </c>
      <c r="N54" t="s">
        <v>59</v>
      </c>
      <c r="O54" t="s">
        <v>34</v>
      </c>
      <c r="P54" t="s">
        <v>65</v>
      </c>
    </row>
    <row r="55" spans="1:16" x14ac:dyDescent="0.25">
      <c r="A55" t="s">
        <v>6</v>
      </c>
      <c r="B55">
        <v>3</v>
      </c>
      <c r="C55" t="s">
        <v>41</v>
      </c>
      <c r="D55" s="3">
        <v>44831</v>
      </c>
      <c r="E55" s="3">
        <v>44860</v>
      </c>
      <c r="F55">
        <v>50</v>
      </c>
      <c r="G55" s="1">
        <v>0.10299999999999999</v>
      </c>
      <c r="H55" s="1">
        <v>50.008000000000003</v>
      </c>
      <c r="I55" s="1">
        <v>0.01</v>
      </c>
      <c r="J55" s="8">
        <f>24.794*I55</f>
        <v>0.24794000000000002</v>
      </c>
      <c r="K55" s="9">
        <f>(50-J55)*0.05/G55*1000</f>
        <v>24151.485436893206</v>
      </c>
      <c r="L55" s="9">
        <f>K55/J55</f>
        <v>97408.588516952499</v>
      </c>
      <c r="M55" s="8">
        <f>LOG10(L55)</f>
        <v>4.9885972503188691</v>
      </c>
      <c r="N55" t="s">
        <v>59</v>
      </c>
      <c r="O55" t="s">
        <v>34</v>
      </c>
      <c r="P55" t="s">
        <v>65</v>
      </c>
    </row>
    <row r="56" spans="1:16" x14ac:dyDescent="0.25">
      <c r="A56" t="s">
        <v>7</v>
      </c>
      <c r="B56">
        <v>1</v>
      </c>
      <c r="C56" t="s">
        <v>41</v>
      </c>
      <c r="D56" s="3">
        <v>44831</v>
      </c>
      <c r="E56" s="3">
        <v>44860</v>
      </c>
      <c r="F56">
        <v>50</v>
      </c>
      <c r="G56" s="1">
        <v>9.8000000000000004E-2</v>
      </c>
      <c r="H56" s="1">
        <v>49.994</v>
      </c>
      <c r="I56" s="1">
        <v>-2E-3</v>
      </c>
      <c r="J56" s="8">
        <f>24.794*I56</f>
        <v>-4.9588E-2</v>
      </c>
      <c r="K56" s="9">
        <f>(50-J56)*0.05/G56*1000</f>
        <v>25535.504081632655</v>
      </c>
      <c r="L56" s="9">
        <f>K56/J56</f>
        <v>-514953.29679827084</v>
      </c>
      <c r="M56" s="8" t="e">
        <f>LOG10(L56)</f>
        <v>#NUM!</v>
      </c>
      <c r="N56" t="s">
        <v>59</v>
      </c>
      <c r="O56" t="s">
        <v>34</v>
      </c>
      <c r="P56" t="s">
        <v>65</v>
      </c>
    </row>
    <row r="57" spans="1:16" x14ac:dyDescent="0.25">
      <c r="A57" t="s">
        <v>7</v>
      </c>
      <c r="B57">
        <v>2</v>
      </c>
      <c r="C57" t="s">
        <v>41</v>
      </c>
      <c r="D57" s="3">
        <v>44831</v>
      </c>
      <c r="E57" s="3">
        <v>44860</v>
      </c>
      <c r="F57">
        <v>50</v>
      </c>
      <c r="G57" s="1">
        <v>9.9000000000000005E-2</v>
      </c>
      <c r="H57" s="1">
        <v>50.01</v>
      </c>
      <c r="I57" s="1">
        <v>3.0000000000000001E-3</v>
      </c>
      <c r="J57" s="8">
        <f>24.794*I57</f>
        <v>7.4382000000000004E-2</v>
      </c>
      <c r="K57" s="9">
        <f>(50-J57)*0.05/G57*1000</f>
        <v>25214.958585858589</v>
      </c>
      <c r="L57" s="9">
        <f>K57/J57</f>
        <v>338992.74805542454</v>
      </c>
      <c r="M57" s="8">
        <f>LOG10(L57)</f>
        <v>5.5301904076036728</v>
      </c>
      <c r="N57" t="s">
        <v>59</v>
      </c>
      <c r="O57" t="s">
        <v>34</v>
      </c>
      <c r="P57" t="s">
        <v>65</v>
      </c>
    </row>
    <row r="58" spans="1:16" x14ac:dyDescent="0.25">
      <c r="A58" t="s">
        <v>7</v>
      </c>
      <c r="B58">
        <v>3</v>
      </c>
      <c r="C58" t="s">
        <v>41</v>
      </c>
      <c r="D58" s="3">
        <v>44831</v>
      </c>
      <c r="E58" s="3">
        <v>44860</v>
      </c>
      <c r="F58">
        <v>50</v>
      </c>
      <c r="G58" s="1">
        <v>0.10100000000000001</v>
      </c>
      <c r="H58" s="1">
        <v>50.018000000000001</v>
      </c>
      <c r="I58" s="1">
        <v>0</v>
      </c>
      <c r="J58" s="8">
        <f>24.794*I58</f>
        <v>0</v>
      </c>
      <c r="K58" s="9">
        <f>(50-J58)*0.05/G58*1000</f>
        <v>24752.475247524748</v>
      </c>
      <c r="L58" s="9" t="e">
        <f>K58/J58</f>
        <v>#DIV/0!</v>
      </c>
      <c r="M58" s="8" t="e">
        <f>LOG10(L58)</f>
        <v>#DIV/0!</v>
      </c>
      <c r="N58" t="s">
        <v>59</v>
      </c>
      <c r="O58" t="s">
        <v>34</v>
      </c>
      <c r="P58" t="s">
        <v>65</v>
      </c>
    </row>
    <row r="59" spans="1:16" x14ac:dyDescent="0.25">
      <c r="A59" t="s">
        <v>4</v>
      </c>
      <c r="B59">
        <v>1</v>
      </c>
      <c r="C59" t="s">
        <v>41</v>
      </c>
      <c r="D59" s="3">
        <v>44831</v>
      </c>
      <c r="E59" s="3">
        <v>44860</v>
      </c>
      <c r="F59">
        <v>50</v>
      </c>
      <c r="G59" s="1">
        <v>0.10299999999999999</v>
      </c>
      <c r="H59" s="1">
        <v>49.991999999999997</v>
      </c>
      <c r="I59" s="1">
        <v>0.34699999999999998</v>
      </c>
      <c r="J59" s="8">
        <f>24.794*I59</f>
        <v>8.6035179999999993</v>
      </c>
      <c r="K59" s="9">
        <f>(50-J59)*0.05/G59*1000</f>
        <v>20095.379611650485</v>
      </c>
      <c r="L59" s="9">
        <f>K59/J59</f>
        <v>2335.7165768294421</v>
      </c>
      <c r="M59" s="8">
        <f>LOG10(L59)</f>
        <v>3.3684201429837159</v>
      </c>
      <c r="N59" t="s">
        <v>59</v>
      </c>
      <c r="O59" t="s">
        <v>34</v>
      </c>
      <c r="P59" t="s">
        <v>65</v>
      </c>
    </row>
    <row r="60" spans="1:16" x14ac:dyDescent="0.25">
      <c r="A60" t="s">
        <v>4</v>
      </c>
      <c r="B60">
        <v>2</v>
      </c>
      <c r="C60" t="s">
        <v>41</v>
      </c>
      <c r="D60" s="3">
        <v>44831</v>
      </c>
      <c r="E60" s="3">
        <v>44860</v>
      </c>
      <c r="F60">
        <v>50</v>
      </c>
      <c r="G60" s="1">
        <v>0.10100000000000001</v>
      </c>
      <c r="H60" s="1">
        <v>50.018999999999998</v>
      </c>
      <c r="I60" s="1">
        <v>0.36099999999999999</v>
      </c>
      <c r="J60" s="8">
        <f>24.794*I60</f>
        <v>8.9506339999999991</v>
      </c>
      <c r="K60" s="9">
        <f>(50-J60)*0.05/G60*1000</f>
        <v>20321.468316831684</v>
      </c>
      <c r="L60" s="9">
        <f>K60/J60</f>
        <v>2270.3942890337921</v>
      </c>
      <c r="M60" s="8">
        <f>LOG10(L60)</f>
        <v>3.3561012856872932</v>
      </c>
      <c r="N60" t="s">
        <v>59</v>
      </c>
      <c r="O60" t="s">
        <v>34</v>
      </c>
      <c r="P60" t="s">
        <v>65</v>
      </c>
    </row>
    <row r="61" spans="1:16" x14ac:dyDescent="0.25">
      <c r="A61" t="s">
        <v>4</v>
      </c>
      <c r="B61">
        <v>3</v>
      </c>
      <c r="C61" t="s">
        <v>41</v>
      </c>
      <c r="D61" s="3">
        <v>44831</v>
      </c>
      <c r="E61" s="3">
        <v>44860</v>
      </c>
      <c r="F61">
        <v>50</v>
      </c>
      <c r="G61" s="1">
        <v>0.10100000000000001</v>
      </c>
      <c r="H61" s="1">
        <v>49.991</v>
      </c>
      <c r="I61" s="1">
        <v>0.40100000000000002</v>
      </c>
      <c r="J61" s="8">
        <f>24.794*I61</f>
        <v>9.9423940000000002</v>
      </c>
      <c r="K61" s="9">
        <f>(50-J61)*0.05/G61*1000</f>
        <v>19830.49801980198</v>
      </c>
      <c r="L61" s="9">
        <f>K61/J61</f>
        <v>1994.5395464917183</v>
      </c>
      <c r="M61" s="8">
        <f>LOG10(L61)</f>
        <v>3.2998426516525594</v>
      </c>
      <c r="N61" t="s">
        <v>59</v>
      </c>
      <c r="O61" t="s">
        <v>34</v>
      </c>
      <c r="P61" t="s">
        <v>65</v>
      </c>
    </row>
    <row r="62" spans="1:16" x14ac:dyDescent="0.25">
      <c r="A62" t="s">
        <v>11</v>
      </c>
      <c r="B62">
        <v>1</v>
      </c>
      <c r="C62" t="s">
        <v>41</v>
      </c>
      <c r="D62" s="3">
        <v>44831</v>
      </c>
      <c r="E62" s="3">
        <v>44860</v>
      </c>
      <c r="F62">
        <v>50</v>
      </c>
      <c r="G62" s="1">
        <v>0.1</v>
      </c>
      <c r="H62" s="1">
        <v>50</v>
      </c>
      <c r="I62" s="1">
        <v>1.601</v>
      </c>
      <c r="J62" s="8">
        <f>24.794*I62</f>
        <v>39.695194000000001</v>
      </c>
      <c r="K62" s="9">
        <f>(50-J62)*0.05/G62*1000</f>
        <v>5152.4029999999993</v>
      </c>
      <c r="L62" s="9">
        <f>K62/J62</f>
        <v>129.79916410031902</v>
      </c>
      <c r="M62" s="8">
        <f>LOG10(L62)</f>
        <v>2.1132718956400991</v>
      </c>
      <c r="N62" t="s">
        <v>59</v>
      </c>
      <c r="O62" t="s">
        <v>34</v>
      </c>
      <c r="P62" t="s">
        <v>65</v>
      </c>
    </row>
    <row r="63" spans="1:16" x14ac:dyDescent="0.25">
      <c r="A63" t="s">
        <v>11</v>
      </c>
      <c r="B63">
        <v>2</v>
      </c>
      <c r="C63" t="s">
        <v>41</v>
      </c>
      <c r="D63" s="3">
        <v>44831</v>
      </c>
      <c r="E63" s="3">
        <v>44860</v>
      </c>
      <c r="F63">
        <v>50</v>
      </c>
      <c r="G63" s="1">
        <v>0.10199999999999999</v>
      </c>
      <c r="H63" s="1">
        <v>50.021000000000001</v>
      </c>
      <c r="I63" s="1">
        <v>1.6040000000000001</v>
      </c>
      <c r="J63" s="8">
        <f>24.794*I63</f>
        <v>39.769576000000001</v>
      </c>
      <c r="K63" s="9">
        <f>(50-J63)*0.05/G63*1000</f>
        <v>5014.9137254901971</v>
      </c>
      <c r="L63" s="9">
        <f>K63/J63</f>
        <v>126.09925047956752</v>
      </c>
      <c r="M63" s="8">
        <f>LOG10(L63)</f>
        <v>2.1007125051808906</v>
      </c>
      <c r="N63" t="s">
        <v>59</v>
      </c>
      <c r="O63" t="s">
        <v>34</v>
      </c>
      <c r="P63" t="s">
        <v>65</v>
      </c>
    </row>
    <row r="64" spans="1:16" x14ac:dyDescent="0.25">
      <c r="A64" t="s">
        <v>11</v>
      </c>
      <c r="B64">
        <v>3</v>
      </c>
      <c r="C64" t="s">
        <v>41</v>
      </c>
      <c r="D64" s="3">
        <v>44831</v>
      </c>
      <c r="E64" s="3">
        <v>44860</v>
      </c>
      <c r="F64">
        <v>50</v>
      </c>
      <c r="G64" s="1">
        <v>0.10199999999999999</v>
      </c>
      <c r="H64" s="1">
        <v>49.99</v>
      </c>
      <c r="I64" s="1">
        <v>1.623</v>
      </c>
      <c r="J64" s="8">
        <f>24.794*I64</f>
        <v>40.240662</v>
      </c>
      <c r="K64" s="9">
        <f>(50-J64)*0.05/G64*1000</f>
        <v>4783.9892156862743</v>
      </c>
      <c r="L64" s="9">
        <f>K64/J64</f>
        <v>118.8844561177019</v>
      </c>
      <c r="M64" s="8">
        <f>LOG10(L64)</f>
        <v>2.0751250752780295</v>
      </c>
      <c r="N64" t="s">
        <v>59</v>
      </c>
      <c r="O64" t="s">
        <v>34</v>
      </c>
      <c r="P64" t="s">
        <v>65</v>
      </c>
    </row>
    <row r="65" spans="1:16" x14ac:dyDescent="0.25">
      <c r="A65" t="s">
        <v>12</v>
      </c>
      <c r="B65">
        <v>1</v>
      </c>
      <c r="C65" t="s">
        <v>41</v>
      </c>
      <c r="D65" s="3">
        <v>44831</v>
      </c>
      <c r="E65" s="3">
        <v>44860</v>
      </c>
      <c r="F65">
        <v>50</v>
      </c>
      <c r="G65" s="1">
        <v>9.8000000000000004E-2</v>
      </c>
      <c r="H65" s="1">
        <v>50.012</v>
      </c>
      <c r="I65" s="1">
        <v>1.46</v>
      </c>
      <c r="J65" s="8">
        <f>24.794*I65</f>
        <v>36.199240000000003</v>
      </c>
      <c r="K65" s="9">
        <f>(50-J65)*0.05/G65*1000</f>
        <v>7041.2040816326526</v>
      </c>
      <c r="L65" s="9">
        <f>K65/J65</f>
        <v>194.51248373260466</v>
      </c>
      <c r="M65" s="8">
        <f>LOG10(L65)</f>
        <v>2.2889474794005515</v>
      </c>
      <c r="N65" t="s">
        <v>59</v>
      </c>
      <c r="O65" t="s">
        <v>34</v>
      </c>
      <c r="P65" t="s">
        <v>65</v>
      </c>
    </row>
    <row r="66" spans="1:16" x14ac:dyDescent="0.25">
      <c r="A66" t="s">
        <v>12</v>
      </c>
      <c r="B66">
        <v>2</v>
      </c>
      <c r="C66" t="s">
        <v>41</v>
      </c>
      <c r="D66" s="3">
        <v>44831</v>
      </c>
      <c r="E66" s="3">
        <v>44860</v>
      </c>
      <c r="F66">
        <v>50</v>
      </c>
      <c r="G66" s="1">
        <v>0.10100000000000001</v>
      </c>
      <c r="H66" s="1">
        <v>49.997999999999998</v>
      </c>
      <c r="I66" s="1">
        <v>1.508</v>
      </c>
      <c r="J66" s="8">
        <f>24.794*I66</f>
        <v>37.389352000000002</v>
      </c>
      <c r="K66" s="9">
        <f>(50-J66)*0.05/G66*1000</f>
        <v>6242.8950495049494</v>
      </c>
      <c r="L66" s="9">
        <f>K66/J66</f>
        <v>166.96986482956294</v>
      </c>
      <c r="M66" s="8">
        <f>LOG10(L66)</f>
        <v>2.2226380955835232</v>
      </c>
      <c r="N66" t="s">
        <v>59</v>
      </c>
      <c r="O66" t="s">
        <v>34</v>
      </c>
      <c r="P66" t="s">
        <v>65</v>
      </c>
    </row>
    <row r="67" spans="1:16" x14ac:dyDescent="0.25">
      <c r="A67" t="s">
        <v>12</v>
      </c>
      <c r="B67">
        <v>3</v>
      </c>
      <c r="C67" t="s">
        <v>41</v>
      </c>
      <c r="D67" s="3">
        <v>44831</v>
      </c>
      <c r="E67" s="3">
        <v>44860</v>
      </c>
      <c r="F67">
        <v>50</v>
      </c>
      <c r="G67" s="1">
        <v>0.1</v>
      </c>
      <c r="H67" s="1">
        <v>50.031999999999996</v>
      </c>
      <c r="I67" s="1">
        <v>1.466</v>
      </c>
      <c r="J67" s="8">
        <f>24.794*I67</f>
        <v>36.348004000000003</v>
      </c>
      <c r="K67" s="9">
        <f>(50-J67)*0.05/G67*1000</f>
        <v>6825.9979999999987</v>
      </c>
      <c r="L67" s="9">
        <f>K67/J67</f>
        <v>187.79567648336339</v>
      </c>
      <c r="M67" s="8">
        <f>LOG10(L67)</f>
        <v>2.2736855895220414</v>
      </c>
      <c r="N67" t="s">
        <v>59</v>
      </c>
      <c r="O67" t="s">
        <v>34</v>
      </c>
      <c r="P67" t="s">
        <v>65</v>
      </c>
    </row>
    <row r="68" spans="1:16" x14ac:dyDescent="0.25">
      <c r="A68" t="s">
        <v>13</v>
      </c>
      <c r="B68">
        <v>1</v>
      </c>
      <c r="C68" t="s">
        <v>41</v>
      </c>
      <c r="D68" s="3">
        <v>44831</v>
      </c>
      <c r="E68" s="3">
        <v>44860</v>
      </c>
      <c r="F68">
        <v>50</v>
      </c>
      <c r="G68" s="1">
        <v>0.10199999999999999</v>
      </c>
      <c r="H68" s="1">
        <v>49.985999999999997</v>
      </c>
      <c r="I68" s="1">
        <v>1.262</v>
      </c>
      <c r="J68" s="8">
        <f>24.794*I68</f>
        <v>31.290028</v>
      </c>
      <c r="K68" s="9">
        <f>(50-J68)*0.05/G68*1000</f>
        <v>9171.5549019607861</v>
      </c>
      <c r="L68" s="9">
        <f>K68/J68</f>
        <v>293.11430791818998</v>
      </c>
      <c r="M68" s="8">
        <f>LOG10(L68)</f>
        <v>2.4670370183642465</v>
      </c>
      <c r="N68" t="s">
        <v>59</v>
      </c>
      <c r="O68" t="s">
        <v>34</v>
      </c>
      <c r="P68" t="s">
        <v>65</v>
      </c>
    </row>
    <row r="69" spans="1:16" x14ac:dyDescent="0.25">
      <c r="A69" t="s">
        <v>13</v>
      </c>
      <c r="B69">
        <v>2</v>
      </c>
      <c r="C69" t="s">
        <v>41</v>
      </c>
      <c r="D69" s="3">
        <v>44831</v>
      </c>
      <c r="E69" s="3">
        <v>44860</v>
      </c>
      <c r="F69">
        <v>50</v>
      </c>
      <c r="G69" s="1">
        <v>9.9000000000000005E-2</v>
      </c>
      <c r="H69" s="1">
        <v>50.01</v>
      </c>
      <c r="I69" s="1">
        <v>1.3029999999999999</v>
      </c>
      <c r="J69" s="8">
        <f>24.794*I69</f>
        <v>32.306581999999999</v>
      </c>
      <c r="K69" s="9">
        <f>(50-J69)*0.05/G69*1000</f>
        <v>8936.0696969696983</v>
      </c>
      <c r="L69" s="9">
        <f>K69/J69</f>
        <v>276.60213937115657</v>
      </c>
      <c r="M69" s="8">
        <f>LOG10(L69)</f>
        <v>2.4418555348242497</v>
      </c>
      <c r="N69" t="s">
        <v>59</v>
      </c>
      <c r="O69" t="s">
        <v>34</v>
      </c>
      <c r="P69" t="s">
        <v>65</v>
      </c>
    </row>
    <row r="70" spans="1:16" x14ac:dyDescent="0.25">
      <c r="A70" t="s">
        <v>13</v>
      </c>
      <c r="B70">
        <v>3</v>
      </c>
      <c r="C70" t="s">
        <v>41</v>
      </c>
      <c r="D70" s="3">
        <v>44831</v>
      </c>
      <c r="E70" s="3">
        <v>44860</v>
      </c>
      <c r="F70">
        <v>50</v>
      </c>
      <c r="G70" s="1">
        <v>0.10199999999999999</v>
      </c>
      <c r="H70" s="1">
        <v>50.008000000000003</v>
      </c>
      <c r="I70" s="1">
        <v>1.2649999999999999</v>
      </c>
      <c r="J70" s="8">
        <f>24.794*I70</f>
        <v>31.364409999999999</v>
      </c>
      <c r="K70" s="9">
        <f>(50-J70)*0.05/G70*1000</f>
        <v>9135.0931372549039</v>
      </c>
      <c r="L70" s="9">
        <f>K70/J70</f>
        <v>291.25665482803294</v>
      </c>
      <c r="M70" s="8">
        <f>LOG10(L70)</f>
        <v>2.4642758571999961</v>
      </c>
      <c r="N70" t="s">
        <v>59</v>
      </c>
      <c r="O70" t="s">
        <v>34</v>
      </c>
      <c r="P70" t="s">
        <v>65</v>
      </c>
    </row>
    <row r="71" spans="1:16" x14ac:dyDescent="0.25">
      <c r="A71" t="s">
        <v>20</v>
      </c>
      <c r="B71">
        <v>1</v>
      </c>
      <c r="C71" t="s">
        <v>41</v>
      </c>
      <c r="D71" s="3">
        <v>44831</v>
      </c>
      <c r="E71" s="3">
        <v>44860</v>
      </c>
      <c r="F71">
        <v>50</v>
      </c>
      <c r="G71" s="1">
        <v>0.10100000000000001</v>
      </c>
      <c r="H71" s="1">
        <v>50.002000000000002</v>
      </c>
      <c r="I71" s="1">
        <v>1.5309999999999999</v>
      </c>
      <c r="J71" s="8">
        <f>24.794*I71</f>
        <v>37.959614000000002</v>
      </c>
      <c r="K71" s="9">
        <f>(50-J71)*0.05/G71*1000</f>
        <v>5960.5871287128703</v>
      </c>
      <c r="L71" s="9">
        <f>K71/J71</f>
        <v>157.02443994063981</v>
      </c>
      <c r="M71" s="8">
        <f>LOG10(L71)</f>
        <v>2.1959672530799419</v>
      </c>
      <c r="N71" t="s">
        <v>59</v>
      </c>
      <c r="O71" t="s">
        <v>34</v>
      </c>
      <c r="P71" t="s">
        <v>65</v>
      </c>
    </row>
    <row r="72" spans="1:16" x14ac:dyDescent="0.25">
      <c r="A72" t="s">
        <v>20</v>
      </c>
      <c r="B72">
        <v>2</v>
      </c>
      <c r="C72" t="s">
        <v>41</v>
      </c>
      <c r="D72" s="3">
        <v>44831</v>
      </c>
      <c r="E72" s="3">
        <v>44860</v>
      </c>
      <c r="F72">
        <v>50</v>
      </c>
      <c r="G72" s="1">
        <v>0.1</v>
      </c>
      <c r="H72" s="1">
        <v>50.011000000000003</v>
      </c>
      <c r="I72" s="1">
        <v>1.554</v>
      </c>
      <c r="J72" s="8">
        <f>24.794*I72</f>
        <v>38.529876000000002</v>
      </c>
      <c r="K72" s="9">
        <f>(50-J72)*0.05/G72*1000</f>
        <v>5735.061999999999</v>
      </c>
      <c r="L72" s="9">
        <f>K72/J72</f>
        <v>148.84714396693099</v>
      </c>
      <c r="M72" s="8">
        <f>LOG10(L72)</f>
        <v>2.1727405059541796</v>
      </c>
      <c r="N72" t="s">
        <v>59</v>
      </c>
      <c r="O72" t="s">
        <v>34</v>
      </c>
      <c r="P72" t="s">
        <v>65</v>
      </c>
    </row>
    <row r="73" spans="1:16" x14ac:dyDescent="0.25">
      <c r="A73" t="s">
        <v>20</v>
      </c>
      <c r="B73">
        <v>3</v>
      </c>
      <c r="C73" t="s">
        <v>41</v>
      </c>
      <c r="D73" s="3">
        <v>44831</v>
      </c>
      <c r="E73" s="3">
        <v>44860</v>
      </c>
      <c r="F73">
        <v>50</v>
      </c>
      <c r="G73" s="1">
        <v>0.1</v>
      </c>
      <c r="H73" s="1">
        <v>50.015999999999998</v>
      </c>
      <c r="I73" s="1">
        <v>1.524</v>
      </c>
      <c r="J73" s="8">
        <f>24.794*I73</f>
        <v>37.786056000000002</v>
      </c>
      <c r="K73" s="9">
        <f>(50-J73)*0.05/G73*1000</f>
        <v>6106.9719999999988</v>
      </c>
      <c r="L73" s="9">
        <f>K73/J73</f>
        <v>161.61972554108317</v>
      </c>
      <c r="M73" s="8">
        <f>LOG10(L73)</f>
        <v>2.2084943649215196</v>
      </c>
      <c r="N73" t="s">
        <v>59</v>
      </c>
      <c r="O73" t="s">
        <v>34</v>
      </c>
      <c r="P73" t="s">
        <v>65</v>
      </c>
    </row>
    <row r="74" spans="1:16" x14ac:dyDescent="0.25">
      <c r="A74" t="s">
        <v>29</v>
      </c>
      <c r="B74">
        <v>3</v>
      </c>
      <c r="C74" t="s">
        <v>41</v>
      </c>
      <c r="D74" s="3">
        <v>44831</v>
      </c>
      <c r="E74" s="3">
        <v>44839</v>
      </c>
      <c r="F74">
        <v>50</v>
      </c>
      <c r="G74" s="1">
        <v>0.1</v>
      </c>
      <c r="H74" s="1">
        <v>50.01</v>
      </c>
      <c r="I74" s="1">
        <v>1.871</v>
      </c>
      <c r="J74" s="8">
        <f>25.61*I74-1.7159</f>
        <v>46.200409999999998</v>
      </c>
      <c r="K74" s="9">
        <f>(50-J74)*0.05/G74*1000</f>
        <v>1899.795000000001</v>
      </c>
      <c r="L74" s="9">
        <f>K74/J74</f>
        <v>41.120738971797024</v>
      </c>
      <c r="M74" s="8">
        <f>LOG10(L74)</f>
        <v>1.6140609106683967</v>
      </c>
      <c r="N74" t="s">
        <v>58</v>
      </c>
      <c r="O74" t="s">
        <v>34</v>
      </c>
      <c r="P74" t="s">
        <v>64</v>
      </c>
    </row>
    <row r="75" spans="1:16" x14ac:dyDescent="0.25">
      <c r="A75" t="s">
        <v>29</v>
      </c>
      <c r="B75">
        <v>2</v>
      </c>
      <c r="C75" t="s">
        <v>41</v>
      </c>
      <c r="D75" s="3">
        <v>44831</v>
      </c>
      <c r="E75" s="3">
        <v>44839</v>
      </c>
      <c r="F75">
        <v>50</v>
      </c>
      <c r="G75" s="1">
        <v>0.10100000000000001</v>
      </c>
      <c r="H75" s="1">
        <v>50.012</v>
      </c>
      <c r="I75" s="1">
        <v>1.89</v>
      </c>
      <c r="J75" s="8">
        <f>25.61*I75-1.7159</f>
        <v>46.686999999999998</v>
      </c>
      <c r="K75" s="9">
        <f>(50-J75)*0.05/G75*1000</f>
        <v>1640.0990099009914</v>
      </c>
      <c r="L75" s="9">
        <f>K75/J75</f>
        <v>35.129672283526283</v>
      </c>
      <c r="M75" s="8">
        <f>LOG10(L75)</f>
        <v>1.5456740983795569</v>
      </c>
      <c r="N75" t="s">
        <v>58</v>
      </c>
      <c r="O75" t="s">
        <v>34</v>
      </c>
      <c r="P75" t="s">
        <v>64</v>
      </c>
    </row>
    <row r="76" spans="1:16" x14ac:dyDescent="0.25">
      <c r="A76" t="s">
        <v>29</v>
      </c>
      <c r="B76">
        <v>1</v>
      </c>
      <c r="C76" t="s">
        <v>41</v>
      </c>
      <c r="D76" s="3">
        <v>44831</v>
      </c>
      <c r="E76" s="3">
        <v>44839</v>
      </c>
      <c r="F76">
        <v>50</v>
      </c>
      <c r="G76" s="1">
        <v>0.1</v>
      </c>
      <c r="H76" s="1">
        <v>49.999000000000002</v>
      </c>
      <c r="I76" s="1">
        <v>1.901</v>
      </c>
      <c r="J76" s="8">
        <f>25.61*I76-1.7159</f>
        <v>46.968710000000002</v>
      </c>
      <c r="K76" s="9">
        <f>(50-J76)*0.05/G76*1000</f>
        <v>1515.6449999999993</v>
      </c>
      <c r="L76" s="9">
        <f>K76/J76</f>
        <v>32.26924903834913</v>
      </c>
      <c r="M76" s="8">
        <f>LOG10(L76)</f>
        <v>1.5087888587321985</v>
      </c>
      <c r="N76" t="s">
        <v>58</v>
      </c>
      <c r="O76" t="s">
        <v>34</v>
      </c>
      <c r="P76" t="s">
        <v>64</v>
      </c>
    </row>
    <row r="77" spans="1:16" x14ac:dyDescent="0.25">
      <c r="A77" t="s">
        <v>8</v>
      </c>
      <c r="B77">
        <v>2</v>
      </c>
      <c r="C77" t="s">
        <v>41</v>
      </c>
      <c r="D77" s="3">
        <v>44830</v>
      </c>
      <c r="E77" s="3">
        <v>44839</v>
      </c>
      <c r="F77">
        <v>50</v>
      </c>
      <c r="G77" s="1">
        <v>0.10199999999999999</v>
      </c>
      <c r="H77" s="1">
        <v>49.975000000000001</v>
      </c>
      <c r="I77" s="1">
        <v>1.859</v>
      </c>
      <c r="J77" s="8">
        <f>25.61*I77-1.7159</f>
        <v>45.893090000000001</v>
      </c>
      <c r="K77" s="9">
        <f>(50-J77)*0.05/G77*1000</f>
        <v>2013.1911764705878</v>
      </c>
      <c r="L77" s="9">
        <f>K77/J77</f>
        <v>43.86697815445828</v>
      </c>
      <c r="M77" s="8">
        <f>LOG10(L77)</f>
        <v>1.6421377183792953</v>
      </c>
      <c r="N77" t="s">
        <v>58</v>
      </c>
      <c r="O77" t="s">
        <v>34</v>
      </c>
      <c r="P77" t="s">
        <v>64</v>
      </c>
    </row>
    <row r="78" spans="1:16" x14ac:dyDescent="0.25">
      <c r="A78" t="s">
        <v>8</v>
      </c>
      <c r="B78">
        <v>3</v>
      </c>
      <c r="C78" t="s">
        <v>41</v>
      </c>
      <c r="D78" s="3">
        <v>44830</v>
      </c>
      <c r="E78" s="3">
        <v>44839</v>
      </c>
      <c r="F78">
        <v>50</v>
      </c>
      <c r="G78" s="1">
        <v>9.9000000000000005E-2</v>
      </c>
      <c r="H78" s="1">
        <v>50.000999999999998</v>
      </c>
      <c r="I78" s="1">
        <v>1.877</v>
      </c>
      <c r="J78" s="8">
        <f>25.61*I78-1.7159</f>
        <v>46.35407</v>
      </c>
      <c r="K78" s="9">
        <f>(50-J78)*0.05/G78*1000</f>
        <v>1841.3787878787878</v>
      </c>
      <c r="L78" s="9">
        <f>K78/J78</f>
        <v>39.724209500455686</v>
      </c>
      <c r="M78" s="8">
        <f>LOG10(L78)</f>
        <v>1.599055263638866</v>
      </c>
      <c r="N78" t="s">
        <v>58</v>
      </c>
      <c r="O78" t="s">
        <v>34</v>
      </c>
      <c r="P78" t="s">
        <v>64</v>
      </c>
    </row>
    <row r="79" spans="1:16" x14ac:dyDescent="0.25">
      <c r="A79" t="s">
        <v>8</v>
      </c>
      <c r="B79">
        <v>1</v>
      </c>
      <c r="C79" t="s">
        <v>41</v>
      </c>
      <c r="D79" s="3">
        <v>44830</v>
      </c>
      <c r="E79" s="3">
        <v>44839</v>
      </c>
      <c r="F79">
        <v>50</v>
      </c>
      <c r="G79" s="1">
        <v>0.1</v>
      </c>
      <c r="H79" s="1">
        <v>50.085000000000001</v>
      </c>
      <c r="I79" s="1">
        <v>1.901</v>
      </c>
      <c r="J79" s="8">
        <f>25.61*I79-1.7159</f>
        <v>46.968710000000002</v>
      </c>
      <c r="K79" s="9">
        <f>(50-J79)*0.05/G79*1000</f>
        <v>1515.6449999999993</v>
      </c>
      <c r="L79" s="9">
        <f>K79/J79</f>
        <v>32.26924903834913</v>
      </c>
      <c r="M79" s="8">
        <f>LOG10(L79)</f>
        <v>1.5087888587321985</v>
      </c>
      <c r="N79" t="s">
        <v>58</v>
      </c>
      <c r="O79" t="s">
        <v>34</v>
      </c>
      <c r="P79" t="s">
        <v>64</v>
      </c>
    </row>
    <row r="80" spans="1:16" x14ac:dyDescent="0.25">
      <c r="A80" t="s">
        <v>9</v>
      </c>
      <c r="B80">
        <v>2</v>
      </c>
      <c r="C80" t="s">
        <v>41</v>
      </c>
      <c r="D80" s="3">
        <v>44830</v>
      </c>
      <c r="E80" s="3">
        <v>44839</v>
      </c>
      <c r="F80">
        <v>50</v>
      </c>
      <c r="G80" s="1">
        <v>0.10199999999999999</v>
      </c>
      <c r="H80" s="1">
        <v>50.031999999999996</v>
      </c>
      <c r="I80" s="1">
        <v>1.8109999999999999</v>
      </c>
      <c r="J80" s="8">
        <f>25.61*I80-1.7159</f>
        <v>44.663809999999998</v>
      </c>
      <c r="K80" s="9">
        <f>(50-J80)*0.05/G80*1000</f>
        <v>2615.7794117647072</v>
      </c>
      <c r="L80" s="9">
        <f>K80/J80</f>
        <v>58.565971236325503</v>
      </c>
      <c r="M80" s="8">
        <f>LOG10(L80)</f>
        <v>1.7676453498601028</v>
      </c>
      <c r="N80" t="s">
        <v>58</v>
      </c>
      <c r="O80" t="s">
        <v>34</v>
      </c>
      <c r="P80" t="s">
        <v>64</v>
      </c>
    </row>
    <row r="81" spans="1:16" x14ac:dyDescent="0.25">
      <c r="A81" t="s">
        <v>9</v>
      </c>
      <c r="B81">
        <v>3</v>
      </c>
      <c r="C81" t="s">
        <v>41</v>
      </c>
      <c r="D81" s="3">
        <v>44830</v>
      </c>
      <c r="E81" s="3">
        <v>44839</v>
      </c>
      <c r="F81">
        <v>50</v>
      </c>
      <c r="G81" s="1">
        <v>0.10199999999999999</v>
      </c>
      <c r="H81" s="1">
        <v>50.048000000000002</v>
      </c>
      <c r="I81" s="1">
        <v>1.8120000000000001</v>
      </c>
      <c r="J81" s="8">
        <f>25.61*I81-1.7159</f>
        <v>44.689420000000005</v>
      </c>
      <c r="K81" s="9">
        <f>(50-J81)*0.05/G81*1000</f>
        <v>2603.225490196076</v>
      </c>
      <c r="L81" s="9">
        <f>K81/J81</f>
        <v>58.251494205923365</v>
      </c>
      <c r="M81" s="8">
        <f>LOG10(L81)</f>
        <v>1.7653070699051725</v>
      </c>
      <c r="N81" t="s">
        <v>58</v>
      </c>
      <c r="O81" t="s">
        <v>34</v>
      </c>
      <c r="P81" t="s">
        <v>64</v>
      </c>
    </row>
    <row r="82" spans="1:16" x14ac:dyDescent="0.25">
      <c r="A82" t="s">
        <v>9</v>
      </c>
      <c r="B82">
        <v>1</v>
      </c>
      <c r="C82" t="s">
        <v>41</v>
      </c>
      <c r="D82" s="3">
        <v>44830</v>
      </c>
      <c r="E82" s="3">
        <v>44839</v>
      </c>
      <c r="F82">
        <v>50</v>
      </c>
      <c r="G82" s="1">
        <v>0.104</v>
      </c>
      <c r="H82" s="1">
        <v>50.006999999999998</v>
      </c>
      <c r="I82" s="1">
        <v>1.8129999999999999</v>
      </c>
      <c r="J82" s="8">
        <f>25.61*I82-1.7159</f>
        <v>44.715029999999999</v>
      </c>
      <c r="K82" s="9">
        <f>(50-J82)*0.05/G82*1000</f>
        <v>2540.8509615384619</v>
      </c>
      <c r="L82" s="9">
        <f>K82/J82</f>
        <v>56.823197066813151</v>
      </c>
      <c r="M82" s="8">
        <f>LOG10(L82)</f>
        <v>1.7545256649626739</v>
      </c>
      <c r="N82" t="s">
        <v>58</v>
      </c>
      <c r="O82" t="s">
        <v>34</v>
      </c>
      <c r="P82" t="s">
        <v>64</v>
      </c>
    </row>
    <row r="83" spans="1:16" x14ac:dyDescent="0.25">
      <c r="A83" t="s">
        <v>10</v>
      </c>
      <c r="B83">
        <v>1</v>
      </c>
      <c r="C83" t="s">
        <v>41</v>
      </c>
      <c r="D83" s="3">
        <v>44830</v>
      </c>
      <c r="E83" s="3">
        <v>44839</v>
      </c>
      <c r="F83">
        <v>50</v>
      </c>
      <c r="G83" s="1">
        <v>0.10100000000000001</v>
      </c>
      <c r="H83" s="1">
        <v>50.005000000000003</v>
      </c>
      <c r="I83" s="1">
        <v>1.615</v>
      </c>
      <c r="J83" s="8">
        <f>25.61*I83-1.7159</f>
        <v>39.64425</v>
      </c>
      <c r="K83" s="9">
        <f>(50-J83)*0.05/G83*1000</f>
        <v>5126.6089108910901</v>
      </c>
      <c r="L83" s="9">
        <f>K83/J83</f>
        <v>129.31532090759922</v>
      </c>
      <c r="M83" s="8">
        <f>LOG10(L83)</f>
        <v>2.111649981890849</v>
      </c>
      <c r="N83" t="s">
        <v>58</v>
      </c>
      <c r="O83" t="s">
        <v>34</v>
      </c>
      <c r="P83" t="s">
        <v>64</v>
      </c>
    </row>
    <row r="84" spans="1:16" x14ac:dyDescent="0.25">
      <c r="A84" t="s">
        <v>10</v>
      </c>
      <c r="B84">
        <v>3</v>
      </c>
      <c r="C84" t="s">
        <v>41</v>
      </c>
      <c r="D84" s="3">
        <v>44830</v>
      </c>
      <c r="E84" s="3">
        <v>44839</v>
      </c>
      <c r="F84">
        <v>50</v>
      </c>
      <c r="G84" s="1">
        <v>9.8000000000000004E-2</v>
      </c>
      <c r="H84" s="1">
        <v>50.011000000000003</v>
      </c>
      <c r="I84" s="1">
        <v>1.615</v>
      </c>
      <c r="J84" s="8">
        <f>25.61*I84-1.7159</f>
        <v>39.64425</v>
      </c>
      <c r="K84" s="9">
        <f>(50-J84)*0.05/G84*1000</f>
        <v>5283.5459183673474</v>
      </c>
      <c r="L84" s="9">
        <f>K84/J84</f>
        <v>133.27395318028081</v>
      </c>
      <c r="M84" s="8">
        <f>LOG10(L84)</f>
        <v>2.1247452799809965</v>
      </c>
      <c r="N84" t="s">
        <v>58</v>
      </c>
      <c r="O84" t="s">
        <v>34</v>
      </c>
      <c r="P84" t="s">
        <v>64</v>
      </c>
    </row>
    <row r="85" spans="1:16" x14ac:dyDescent="0.25">
      <c r="A85" t="s">
        <v>10</v>
      </c>
      <c r="B85">
        <v>2</v>
      </c>
      <c r="C85" t="s">
        <v>41</v>
      </c>
      <c r="D85" s="3">
        <v>44830</v>
      </c>
      <c r="E85" s="3">
        <v>44839</v>
      </c>
      <c r="F85">
        <v>50</v>
      </c>
      <c r="G85" s="1">
        <v>0.10100000000000001</v>
      </c>
      <c r="H85" s="1">
        <v>49.973999999999997</v>
      </c>
      <c r="I85" s="1">
        <v>1.6259999999999999</v>
      </c>
      <c r="J85" s="8">
        <f>25.61*I85-1.7159</f>
        <v>39.925959999999996</v>
      </c>
      <c r="K85" s="9">
        <f>(50-J85)*0.05/G85*1000</f>
        <v>4987.1485148514876</v>
      </c>
      <c r="L85" s="9">
        <f>K85/J85</f>
        <v>124.90992113530865</v>
      </c>
      <c r="M85" s="8">
        <f>LOG10(L85)</f>
        <v>2.0965969341563802</v>
      </c>
      <c r="N85" t="s">
        <v>58</v>
      </c>
      <c r="O85" t="s">
        <v>34</v>
      </c>
      <c r="P85" t="s">
        <v>64</v>
      </c>
    </row>
    <row r="86" spans="1:16" x14ac:dyDescent="0.25">
      <c r="A86" t="s">
        <v>3</v>
      </c>
      <c r="B86">
        <v>3</v>
      </c>
      <c r="C86" t="s">
        <v>41</v>
      </c>
      <c r="D86" s="3">
        <v>44830</v>
      </c>
      <c r="E86" s="3">
        <v>44839</v>
      </c>
      <c r="F86">
        <v>50</v>
      </c>
      <c r="G86" s="1">
        <v>9.9000000000000005E-2</v>
      </c>
      <c r="H86" s="1">
        <v>49.999000000000002</v>
      </c>
      <c r="I86" s="1">
        <v>1.786</v>
      </c>
      <c r="J86" s="8">
        <f>25.61*I86-1.7159</f>
        <v>44.023560000000003</v>
      </c>
      <c r="K86" s="9">
        <f>(50-J86)*0.05/G86*1000</f>
        <v>3018.4040404040393</v>
      </c>
      <c r="L86" s="9">
        <f>K86/J86</f>
        <v>68.563379254291092</v>
      </c>
      <c r="M86" s="8">
        <f>LOG10(L86)</f>
        <v>1.8360922143311962</v>
      </c>
      <c r="N86" t="s">
        <v>58</v>
      </c>
      <c r="O86" t="s">
        <v>34</v>
      </c>
      <c r="P86" t="s">
        <v>64</v>
      </c>
    </row>
    <row r="87" spans="1:16" x14ac:dyDescent="0.25">
      <c r="A87" t="s">
        <v>3</v>
      </c>
      <c r="B87">
        <v>1</v>
      </c>
      <c r="C87" t="s">
        <v>41</v>
      </c>
      <c r="D87" s="3">
        <v>44830</v>
      </c>
      <c r="E87" s="3">
        <v>44839</v>
      </c>
      <c r="F87">
        <v>50</v>
      </c>
      <c r="G87" s="1">
        <v>9.9000000000000005E-2</v>
      </c>
      <c r="H87" s="1">
        <v>50.015000000000001</v>
      </c>
      <c r="I87" s="1">
        <v>1.7909999999999999</v>
      </c>
      <c r="J87" s="8">
        <f>25.61*I87-1.7159</f>
        <v>44.151609999999998</v>
      </c>
      <c r="K87" s="9">
        <f>(50-J87)*0.05/G87*1000</f>
        <v>2953.7323232323242</v>
      </c>
      <c r="L87" s="9">
        <f>K87/J87</f>
        <v>66.899764770352078</v>
      </c>
      <c r="M87" s="8">
        <f>LOG10(L87)</f>
        <v>1.8254245907257054</v>
      </c>
      <c r="N87" t="s">
        <v>58</v>
      </c>
      <c r="O87" t="s">
        <v>34</v>
      </c>
      <c r="P87" t="s">
        <v>64</v>
      </c>
    </row>
    <row r="88" spans="1:16" x14ac:dyDescent="0.25">
      <c r="A88" t="s">
        <v>3</v>
      </c>
      <c r="B88">
        <v>2</v>
      </c>
      <c r="C88" t="s">
        <v>41</v>
      </c>
      <c r="D88" s="3">
        <v>44830</v>
      </c>
      <c r="E88" s="3">
        <v>44839</v>
      </c>
      <c r="F88">
        <v>50</v>
      </c>
      <c r="G88" s="1">
        <v>9.8000000000000004E-2</v>
      </c>
      <c r="H88" s="1">
        <v>50.005000000000003</v>
      </c>
      <c r="I88" s="1">
        <v>1.8009999999999999</v>
      </c>
      <c r="J88" s="8">
        <f>25.61*I88-1.7159</f>
        <v>44.407710000000002</v>
      </c>
      <c r="K88" s="9">
        <f>(50-J88)*0.05/G88*1000</f>
        <v>2853.2091836734685</v>
      </c>
      <c r="L88" s="9">
        <f>K88/J88</f>
        <v>64.250311121052363</v>
      </c>
      <c r="M88" s="8">
        <f>LOG10(L88)</f>
        <v>1.8078752350045633</v>
      </c>
      <c r="N88" t="s">
        <v>58</v>
      </c>
      <c r="O88" t="s">
        <v>34</v>
      </c>
      <c r="P88" t="s">
        <v>64</v>
      </c>
    </row>
    <row r="89" spans="1:16" x14ac:dyDescent="0.25">
      <c r="A89" t="s">
        <v>14</v>
      </c>
      <c r="B89">
        <v>3</v>
      </c>
      <c r="C89" t="s">
        <v>41</v>
      </c>
      <c r="D89" s="3">
        <v>44830</v>
      </c>
      <c r="E89" s="3">
        <v>44839</v>
      </c>
      <c r="F89">
        <v>50</v>
      </c>
      <c r="G89" s="1">
        <v>9.8000000000000004E-2</v>
      </c>
      <c r="H89" s="1">
        <v>50.024000000000001</v>
      </c>
      <c r="I89" s="1">
        <v>0.85899999999999999</v>
      </c>
      <c r="J89" s="8">
        <f>25.61*I89-1.7159</f>
        <v>20.283089999999998</v>
      </c>
      <c r="K89" s="9">
        <f>(50-J89)*0.05/G89*1000</f>
        <v>15161.688775510205</v>
      </c>
      <c r="L89" s="9">
        <f>K89/J89</f>
        <v>747.50389489521604</v>
      </c>
      <c r="M89" s="8">
        <f>LOG10(L89)</f>
        <v>2.8736134599089662</v>
      </c>
      <c r="N89" t="s">
        <v>58</v>
      </c>
      <c r="O89" t="s">
        <v>34</v>
      </c>
      <c r="P89" t="s">
        <v>64</v>
      </c>
    </row>
    <row r="90" spans="1:16" x14ac:dyDescent="0.25">
      <c r="A90" t="s">
        <v>14</v>
      </c>
      <c r="B90">
        <v>1</v>
      </c>
      <c r="C90" t="s">
        <v>41</v>
      </c>
      <c r="D90" s="3">
        <v>44830</v>
      </c>
      <c r="E90" s="3">
        <v>44839</v>
      </c>
      <c r="F90">
        <v>50</v>
      </c>
      <c r="G90" s="1">
        <v>0.1</v>
      </c>
      <c r="H90" s="1">
        <v>49.997999999999998</v>
      </c>
      <c r="I90" s="1">
        <v>0.89</v>
      </c>
      <c r="J90" s="8">
        <f>25.61*I90-1.7159</f>
        <v>21.076999999999998</v>
      </c>
      <c r="K90" s="9">
        <f>(50-J90)*0.05/G90*1000</f>
        <v>14461.500000000002</v>
      </c>
      <c r="L90" s="9">
        <f>K90/J90</f>
        <v>686.12705793044563</v>
      </c>
      <c r="M90" s="8">
        <f>LOG10(L90)</f>
        <v>2.8364045463897756</v>
      </c>
      <c r="N90" t="s">
        <v>58</v>
      </c>
      <c r="O90" t="s">
        <v>34</v>
      </c>
      <c r="P90" t="s">
        <v>64</v>
      </c>
    </row>
    <row r="91" spans="1:16" x14ac:dyDescent="0.25">
      <c r="A91" t="s">
        <v>14</v>
      </c>
      <c r="B91">
        <v>2</v>
      </c>
      <c r="C91" t="s">
        <v>41</v>
      </c>
      <c r="D91" s="3">
        <v>44830</v>
      </c>
      <c r="E91" s="3">
        <v>44839</v>
      </c>
      <c r="F91">
        <v>50</v>
      </c>
      <c r="G91" s="1">
        <v>9.9000000000000005E-2</v>
      </c>
      <c r="H91" s="1">
        <v>50.009</v>
      </c>
      <c r="I91" s="1">
        <v>0.91</v>
      </c>
      <c r="J91" s="8">
        <f>25.61*I91-1.7159</f>
        <v>21.589199999999998</v>
      </c>
      <c r="K91" s="9">
        <f>(50-J91)*0.05/G91*1000</f>
        <v>14348.888888888891</v>
      </c>
      <c r="L91" s="9">
        <f>K91/J91</f>
        <v>664.63272788657719</v>
      </c>
      <c r="M91" s="8">
        <f>LOG10(L91)</f>
        <v>2.8225817230254293</v>
      </c>
      <c r="N91" t="s">
        <v>58</v>
      </c>
      <c r="O91" t="s">
        <v>34</v>
      </c>
      <c r="P91" t="s">
        <v>64</v>
      </c>
    </row>
    <row r="92" spans="1:16" x14ac:dyDescent="0.25">
      <c r="A92" t="s">
        <v>15</v>
      </c>
      <c r="B92">
        <v>3</v>
      </c>
      <c r="C92" t="s">
        <v>41</v>
      </c>
      <c r="D92" s="3">
        <v>44830</v>
      </c>
      <c r="E92" s="3">
        <v>44839</v>
      </c>
      <c r="F92">
        <v>50</v>
      </c>
      <c r="G92" s="1">
        <v>0.10299999999999999</v>
      </c>
      <c r="H92" s="1">
        <v>50.021000000000001</v>
      </c>
      <c r="I92" s="1">
        <v>4.3999999999999997E-2</v>
      </c>
      <c r="J92" s="8">
        <f>25.61*I92-1.7159</f>
        <v>-0.58906000000000014</v>
      </c>
      <c r="K92" s="9">
        <f>(50-J92)*0.05/G92*1000</f>
        <v>24557.796116504858</v>
      </c>
      <c r="L92" s="9">
        <f>K92/J92</f>
        <v>-41689.804292440247</v>
      </c>
      <c r="M92" s="8" t="e">
        <f>LOG10(L92)</f>
        <v>#NUM!</v>
      </c>
      <c r="N92" t="s">
        <v>58</v>
      </c>
      <c r="O92" t="s">
        <v>34</v>
      </c>
      <c r="P92" t="s">
        <v>64</v>
      </c>
    </row>
    <row r="93" spans="1:16" x14ac:dyDescent="0.25">
      <c r="A93" t="s">
        <v>15</v>
      </c>
      <c r="B93">
        <v>2</v>
      </c>
      <c r="C93" t="s">
        <v>41</v>
      </c>
      <c r="D93" s="3">
        <v>44830</v>
      </c>
      <c r="E93" s="3">
        <v>44839</v>
      </c>
      <c r="F93">
        <v>50</v>
      </c>
      <c r="G93" s="1">
        <v>0.10299999999999999</v>
      </c>
      <c r="H93" s="1">
        <v>50.034999999999997</v>
      </c>
      <c r="I93" s="1">
        <v>7.0000000000000007E-2</v>
      </c>
      <c r="J93" s="8">
        <f>25.61*I93-1.7159</f>
        <v>7.6800000000000201E-2</v>
      </c>
      <c r="K93" s="9">
        <f>(50-J93)*0.05/G93*1000</f>
        <v>24234.563106796119</v>
      </c>
      <c r="L93" s="9">
        <f>K93/J93</f>
        <v>315554.20711974031</v>
      </c>
      <c r="M93" s="8">
        <f>LOG10(L93)</f>
        <v>5.4990739747713171</v>
      </c>
      <c r="N93" t="s">
        <v>58</v>
      </c>
      <c r="O93" t="s">
        <v>34</v>
      </c>
      <c r="P93" t="s">
        <v>64</v>
      </c>
    </row>
    <row r="94" spans="1:16" x14ac:dyDescent="0.25">
      <c r="A94" t="s">
        <v>15</v>
      </c>
      <c r="B94">
        <v>1</v>
      </c>
      <c r="C94" t="s">
        <v>41</v>
      </c>
      <c r="D94" s="3">
        <v>44830</v>
      </c>
      <c r="E94" s="3">
        <v>44839</v>
      </c>
      <c r="F94">
        <v>50</v>
      </c>
      <c r="G94" s="1">
        <v>0.10100000000000001</v>
      </c>
      <c r="H94" s="1">
        <v>50.042000000000002</v>
      </c>
      <c r="I94" s="1">
        <v>0.11</v>
      </c>
      <c r="J94" s="8">
        <f>25.61*I94-1.7159</f>
        <v>1.1012</v>
      </c>
      <c r="K94" s="9">
        <f>(50-J94)*0.05/G94*1000</f>
        <v>24207.326732673271</v>
      </c>
      <c r="L94" s="9">
        <f>K94/J94</f>
        <v>21982.679561090874</v>
      </c>
      <c r="M94" s="8">
        <f>LOG10(L94)</f>
        <v>4.3420806292916359</v>
      </c>
      <c r="N94" t="s">
        <v>58</v>
      </c>
      <c r="O94" t="s">
        <v>34</v>
      </c>
      <c r="P94" t="s">
        <v>64</v>
      </c>
    </row>
    <row r="95" spans="1:16" x14ac:dyDescent="0.25">
      <c r="A95" t="s">
        <v>21</v>
      </c>
      <c r="B95">
        <v>2</v>
      </c>
      <c r="C95" t="s">
        <v>41</v>
      </c>
      <c r="D95" s="3">
        <v>44830</v>
      </c>
      <c r="E95" s="3">
        <v>44839</v>
      </c>
      <c r="F95">
        <v>50</v>
      </c>
      <c r="G95" s="1">
        <v>9.9000000000000005E-2</v>
      </c>
      <c r="H95" s="1">
        <v>50.034999999999997</v>
      </c>
      <c r="I95" s="1">
        <v>1.075</v>
      </c>
      <c r="J95" s="8">
        <f>25.61*I95-1.7159</f>
        <v>25.814849999999996</v>
      </c>
      <c r="K95" s="9">
        <f>(50-J95)*0.05/G95*1000</f>
        <v>12214.722222222224</v>
      </c>
      <c r="L95" s="9">
        <f>K95/J95</f>
        <v>473.16649998827131</v>
      </c>
      <c r="M95" s="8">
        <f>LOG10(L95)</f>
        <v>2.6750139891569651</v>
      </c>
      <c r="N95" t="s">
        <v>58</v>
      </c>
      <c r="O95" t="s">
        <v>34</v>
      </c>
      <c r="P95" t="s">
        <v>64</v>
      </c>
    </row>
    <row r="96" spans="1:16" x14ac:dyDescent="0.25">
      <c r="A96" t="s">
        <v>21</v>
      </c>
      <c r="B96">
        <v>3</v>
      </c>
      <c r="C96" t="s">
        <v>41</v>
      </c>
      <c r="D96" s="3">
        <v>44830</v>
      </c>
      <c r="E96" s="3">
        <v>44839</v>
      </c>
      <c r="F96">
        <v>50</v>
      </c>
      <c r="G96" s="1">
        <v>0.10100000000000001</v>
      </c>
      <c r="H96" s="1">
        <v>50.021999999999998</v>
      </c>
      <c r="I96" s="1">
        <v>1.0760000000000001</v>
      </c>
      <c r="J96" s="8">
        <f>25.61*I96-1.7159</f>
        <v>25.84046</v>
      </c>
      <c r="K96" s="9">
        <f>(50-J96)*0.05/G96*1000</f>
        <v>11960.168316831683</v>
      </c>
      <c r="L96" s="9">
        <f>K96/J96</f>
        <v>462.84657149414846</v>
      </c>
      <c r="M96" s="8">
        <f>LOG10(L96)</f>
        <v>2.6654370510691119</v>
      </c>
      <c r="N96" t="s">
        <v>58</v>
      </c>
      <c r="O96" t="s">
        <v>34</v>
      </c>
      <c r="P96" t="s">
        <v>64</v>
      </c>
    </row>
    <row r="97" spans="1:19" x14ac:dyDescent="0.25">
      <c r="A97" t="s">
        <v>21</v>
      </c>
      <c r="B97">
        <v>1</v>
      </c>
      <c r="C97" t="s">
        <v>41</v>
      </c>
      <c r="D97" s="3">
        <v>44830</v>
      </c>
      <c r="E97" s="3">
        <v>44839</v>
      </c>
      <c r="F97">
        <v>50</v>
      </c>
      <c r="G97" s="1">
        <v>9.8000000000000004E-2</v>
      </c>
      <c r="H97" s="1">
        <v>50</v>
      </c>
      <c r="I97" s="1">
        <v>1.109</v>
      </c>
      <c r="J97" s="8">
        <f>25.61*I97-1.7159</f>
        <v>26.685589999999998</v>
      </c>
      <c r="K97" s="9">
        <f>(50-J97)*0.05/G97*1000</f>
        <v>11895.107142857145</v>
      </c>
      <c r="L97" s="9">
        <f>K97/J97</f>
        <v>445.75020236978634</v>
      </c>
      <c r="M97" s="8">
        <f>LOG10(L97)</f>
        <v>2.6490915490163469</v>
      </c>
      <c r="N97" t="s">
        <v>58</v>
      </c>
      <c r="O97" t="s">
        <v>34</v>
      </c>
      <c r="P97" t="s">
        <v>64</v>
      </c>
    </row>
    <row r="98" spans="1:19" x14ac:dyDescent="0.25">
      <c r="A98" t="s">
        <v>0</v>
      </c>
      <c r="B98">
        <v>3</v>
      </c>
      <c r="C98" t="s">
        <v>41</v>
      </c>
      <c r="D98" s="3">
        <v>44831</v>
      </c>
      <c r="E98" s="3">
        <v>44839</v>
      </c>
      <c r="F98">
        <v>50</v>
      </c>
      <c r="G98" s="1">
        <v>0.1</v>
      </c>
      <c r="H98" s="1">
        <v>50.027000000000001</v>
      </c>
      <c r="I98" s="1">
        <v>0.75600000000000001</v>
      </c>
      <c r="J98" s="8">
        <f>25.61*I98-1.7159</f>
        <v>17.645259999999997</v>
      </c>
      <c r="K98" s="9">
        <f>(50-J98)*0.05/G98*1000</f>
        <v>16177.370000000003</v>
      </c>
      <c r="L98" s="9">
        <f>K98/J98</f>
        <v>916.81108694346278</v>
      </c>
      <c r="M98" s="8">
        <f>LOG10(L98)</f>
        <v>2.9622798565531285</v>
      </c>
      <c r="N98" t="s">
        <v>58</v>
      </c>
      <c r="O98" t="s">
        <v>34</v>
      </c>
      <c r="P98" t="s">
        <v>64</v>
      </c>
    </row>
    <row r="99" spans="1:19" x14ac:dyDescent="0.25">
      <c r="A99" t="s">
        <v>0</v>
      </c>
      <c r="B99">
        <v>1</v>
      </c>
      <c r="C99" t="s">
        <v>41</v>
      </c>
      <c r="D99" s="3">
        <v>44831</v>
      </c>
      <c r="E99" s="3">
        <v>44839</v>
      </c>
      <c r="F99">
        <v>50</v>
      </c>
      <c r="G99" s="1">
        <v>0.10100000000000001</v>
      </c>
      <c r="H99" s="1">
        <v>49.997</v>
      </c>
      <c r="I99" s="1">
        <v>0.79</v>
      </c>
      <c r="J99" s="8">
        <f>25.61*I99-1.7159</f>
        <v>18.515999999999998</v>
      </c>
      <c r="K99" s="9">
        <f>(50-J99)*0.05/G99*1000</f>
        <v>15586.138613861389</v>
      </c>
      <c r="L99" s="9">
        <f>K99/J99</f>
        <v>841.76596531979862</v>
      </c>
      <c r="M99" s="8">
        <f>LOG10(L99)</f>
        <v>2.9251913621667929</v>
      </c>
      <c r="N99" t="s">
        <v>58</v>
      </c>
      <c r="O99" t="s">
        <v>34</v>
      </c>
      <c r="P99" t="s">
        <v>64</v>
      </c>
      <c r="S99" t="s">
        <v>50</v>
      </c>
    </row>
    <row r="100" spans="1:19" x14ac:dyDescent="0.25">
      <c r="A100" t="s">
        <v>0</v>
      </c>
      <c r="B100">
        <v>2</v>
      </c>
      <c r="C100" t="s">
        <v>41</v>
      </c>
      <c r="D100" s="3">
        <v>44831</v>
      </c>
      <c r="E100" s="3">
        <v>44839</v>
      </c>
      <c r="F100">
        <v>50</v>
      </c>
      <c r="G100" s="1">
        <v>0.10199999999999999</v>
      </c>
      <c r="H100" s="1">
        <v>50.027999999999999</v>
      </c>
      <c r="I100" s="1">
        <v>0.81899999999999995</v>
      </c>
      <c r="J100" s="8">
        <f>25.61*I100-1.7159</f>
        <v>19.258689999999998</v>
      </c>
      <c r="K100" s="9">
        <f>(50-J100)*0.05/G100*1000</f>
        <v>15069.26960784314</v>
      </c>
      <c r="L100" s="9">
        <f>K100/J100</f>
        <v>782.46597291109322</v>
      </c>
      <c r="M100" s="8">
        <f>LOG10(L100)</f>
        <v>2.8934654604699066</v>
      </c>
      <c r="N100" t="s">
        <v>58</v>
      </c>
      <c r="O100" t="s">
        <v>34</v>
      </c>
      <c r="P100" t="s">
        <v>64</v>
      </c>
    </row>
    <row r="101" spans="1:19" x14ac:dyDescent="0.25">
      <c r="A101" t="s">
        <v>1</v>
      </c>
      <c r="B101">
        <v>1</v>
      </c>
      <c r="C101" t="s">
        <v>41</v>
      </c>
      <c r="D101" s="3">
        <v>44831</v>
      </c>
      <c r="E101" s="3">
        <v>44839</v>
      </c>
      <c r="F101">
        <v>50</v>
      </c>
      <c r="G101" s="1">
        <v>0.1</v>
      </c>
      <c r="H101" s="1">
        <v>50</v>
      </c>
      <c r="I101" s="1">
        <v>1.7849999999999999</v>
      </c>
      <c r="J101" s="8">
        <f>25.61*I101-1.7159</f>
        <v>43.997949999999996</v>
      </c>
      <c r="K101" s="9">
        <f>(50-J101)*0.05/G101*1000</f>
        <v>3001.0250000000019</v>
      </c>
      <c r="L101" s="9">
        <f>K101/J101</f>
        <v>68.208291522673264</v>
      </c>
      <c r="M101" s="8">
        <f>LOG10(L101)</f>
        <v>1.8338371714844108</v>
      </c>
      <c r="N101" t="s">
        <v>58</v>
      </c>
      <c r="O101" t="s">
        <v>34</v>
      </c>
      <c r="P101" t="s">
        <v>64</v>
      </c>
    </row>
    <row r="102" spans="1:19" x14ac:dyDescent="0.25">
      <c r="A102" t="s">
        <v>1</v>
      </c>
      <c r="B102">
        <v>3</v>
      </c>
      <c r="C102" t="s">
        <v>41</v>
      </c>
      <c r="D102" s="3">
        <v>44831</v>
      </c>
      <c r="E102" s="3">
        <v>44839</v>
      </c>
      <c r="F102">
        <v>50</v>
      </c>
      <c r="G102" s="1">
        <v>0.10199999999999999</v>
      </c>
      <c r="H102" s="1">
        <v>50.014000000000003</v>
      </c>
      <c r="I102" s="1">
        <v>1.8080000000000001</v>
      </c>
      <c r="J102" s="8">
        <f>25.61*I102-1.7159</f>
        <v>44.586980000000004</v>
      </c>
      <c r="K102" s="9">
        <f>(50-J102)*0.05/G102*1000</f>
        <v>2653.4411764705865</v>
      </c>
      <c r="L102" s="9">
        <f>K102/J102</f>
        <v>59.511569890371277</v>
      </c>
      <c r="M102" s="8">
        <f>LOG10(L102)</f>
        <v>1.7746014069230474</v>
      </c>
      <c r="N102" t="s">
        <v>58</v>
      </c>
      <c r="O102" t="s">
        <v>34</v>
      </c>
      <c r="P102" t="s">
        <v>64</v>
      </c>
    </row>
    <row r="103" spans="1:19" x14ac:dyDescent="0.25">
      <c r="A103" t="s">
        <v>1</v>
      </c>
      <c r="B103">
        <v>2</v>
      </c>
      <c r="C103" t="s">
        <v>41</v>
      </c>
      <c r="D103" s="3">
        <v>44831</v>
      </c>
      <c r="E103" s="3">
        <v>44839</v>
      </c>
      <c r="F103">
        <v>50</v>
      </c>
      <c r="G103" s="1">
        <v>0.10199999999999999</v>
      </c>
      <c r="H103" s="1">
        <v>50.011000000000003</v>
      </c>
      <c r="I103" s="1">
        <v>1.819</v>
      </c>
      <c r="J103" s="8">
        <f>25.61*I103-1.7159</f>
        <v>44.868690000000001</v>
      </c>
      <c r="K103" s="9">
        <f>(50-J103)*0.05/G103*1000</f>
        <v>2515.3480392156857</v>
      </c>
      <c r="L103" s="9">
        <f>K103/J103</f>
        <v>56.06020677705736</v>
      </c>
      <c r="M103" s="8">
        <f>LOG10(L103)</f>
        <v>1.7486546953145523</v>
      </c>
      <c r="N103" t="s">
        <v>58</v>
      </c>
      <c r="O103" t="s">
        <v>34</v>
      </c>
      <c r="P103" t="s">
        <v>64</v>
      </c>
    </row>
    <row r="104" spans="1:19" x14ac:dyDescent="0.25">
      <c r="A104" t="s">
        <v>2</v>
      </c>
      <c r="B104">
        <v>3</v>
      </c>
      <c r="C104" t="s">
        <v>41</v>
      </c>
      <c r="D104" s="3">
        <v>44831</v>
      </c>
      <c r="E104" s="3">
        <v>44839</v>
      </c>
      <c r="F104">
        <v>50</v>
      </c>
      <c r="G104" s="1">
        <v>0.1</v>
      </c>
      <c r="H104" s="1">
        <v>50.008000000000003</v>
      </c>
      <c r="I104" s="1">
        <v>1.3109999999999999</v>
      </c>
      <c r="J104" s="8">
        <f>25.61*I104-1.7159</f>
        <v>31.858809999999995</v>
      </c>
      <c r="K104" s="9">
        <f>(50-J104)*0.05/G104*1000</f>
        <v>9070.595000000003</v>
      </c>
      <c r="L104" s="9">
        <f>K104/J104</f>
        <v>284.71229779141169</v>
      </c>
      <c r="M104" s="8">
        <f>LOG10(L104)</f>
        <v>2.4544062263587643</v>
      </c>
      <c r="N104" t="s">
        <v>58</v>
      </c>
      <c r="O104" t="s">
        <v>34</v>
      </c>
      <c r="P104" t="s">
        <v>64</v>
      </c>
    </row>
    <row r="105" spans="1:19" x14ac:dyDescent="0.25">
      <c r="A105" t="s">
        <v>2</v>
      </c>
      <c r="B105">
        <v>1</v>
      </c>
      <c r="C105" t="s">
        <v>41</v>
      </c>
      <c r="D105" s="3">
        <v>44831</v>
      </c>
      <c r="E105" s="3">
        <v>44839</v>
      </c>
      <c r="F105">
        <v>50</v>
      </c>
      <c r="G105" s="1">
        <v>9.8000000000000004E-2</v>
      </c>
      <c r="H105" s="1">
        <v>49.984999999999999</v>
      </c>
      <c r="I105" s="1">
        <v>1.3220000000000001</v>
      </c>
      <c r="J105" s="8">
        <f>25.61*I105-1.7159</f>
        <v>32.140520000000002</v>
      </c>
      <c r="K105" s="9">
        <f>(50-J105)*0.05/G105*1000</f>
        <v>9111.9795918367345</v>
      </c>
      <c r="L105" s="9">
        <f>K105/J105</f>
        <v>283.50442344544314</v>
      </c>
      <c r="M105" s="8">
        <f>LOG10(L105)</f>
        <v>2.4525598394651151</v>
      </c>
      <c r="N105" t="s">
        <v>58</v>
      </c>
      <c r="O105" t="s">
        <v>34</v>
      </c>
      <c r="P105" t="s">
        <v>64</v>
      </c>
    </row>
    <row r="106" spans="1:19" x14ac:dyDescent="0.25">
      <c r="A106" t="s">
        <v>2</v>
      </c>
      <c r="B106">
        <v>2</v>
      </c>
      <c r="C106" t="s">
        <v>41</v>
      </c>
      <c r="D106" s="3">
        <v>44831</v>
      </c>
      <c r="E106" s="3">
        <v>44839</v>
      </c>
      <c r="F106">
        <v>50</v>
      </c>
      <c r="G106" s="1">
        <v>0.10100000000000001</v>
      </c>
      <c r="H106" s="1">
        <v>50.01</v>
      </c>
      <c r="I106" s="1">
        <v>1.337</v>
      </c>
      <c r="J106" s="8">
        <f>25.61*I106-1.7159</f>
        <v>32.52467</v>
      </c>
      <c r="K106" s="9">
        <f>(50-J106)*0.05/G106*1000</f>
        <v>8651.1534653465333</v>
      </c>
      <c r="L106" s="9">
        <f>K106/J106</f>
        <v>265.98743247345885</v>
      </c>
      <c r="M106" s="8">
        <f>LOG10(L106)</f>
        <v>2.4248611173214147</v>
      </c>
      <c r="N106" t="s">
        <v>58</v>
      </c>
      <c r="O106" t="s">
        <v>34</v>
      </c>
      <c r="P106" t="s">
        <v>64</v>
      </c>
    </row>
    <row r="107" spans="1:19" x14ac:dyDescent="0.25">
      <c r="A107" t="s">
        <v>22</v>
      </c>
      <c r="B107">
        <v>3</v>
      </c>
      <c r="C107" t="s">
        <v>41</v>
      </c>
      <c r="D107" s="3">
        <v>44831</v>
      </c>
      <c r="E107" s="3">
        <v>44839</v>
      </c>
      <c r="F107">
        <v>50</v>
      </c>
      <c r="G107" s="1">
        <v>0.10199999999999999</v>
      </c>
      <c r="H107" s="1">
        <v>50.027000000000001</v>
      </c>
      <c r="I107" s="1">
        <v>1.887</v>
      </c>
      <c r="J107" s="8">
        <f>25.61*I107-1.7159</f>
        <v>46.610170000000004</v>
      </c>
      <c r="K107" s="9">
        <f>(50-J107)*0.05/G107*1000</f>
        <v>1661.6813725490181</v>
      </c>
      <c r="L107" s="9">
        <f>K107/J107</f>
        <v>35.650618149408551</v>
      </c>
      <c r="M107" s="8">
        <f>LOG10(L107)</f>
        <v>1.5520670645258843</v>
      </c>
      <c r="N107" t="s">
        <v>58</v>
      </c>
      <c r="O107" t="s">
        <v>34</v>
      </c>
      <c r="P107" t="s">
        <v>64</v>
      </c>
    </row>
    <row r="108" spans="1:19" x14ac:dyDescent="0.25">
      <c r="A108" t="s">
        <v>22</v>
      </c>
      <c r="B108">
        <v>2</v>
      </c>
      <c r="C108" t="s">
        <v>41</v>
      </c>
      <c r="D108" s="3">
        <v>44831</v>
      </c>
      <c r="E108" s="3">
        <v>44839</v>
      </c>
      <c r="F108">
        <v>50</v>
      </c>
      <c r="G108" s="1">
        <v>9.9000000000000005E-2</v>
      </c>
      <c r="H108" s="1">
        <v>50.012999999999998</v>
      </c>
      <c r="I108" s="1">
        <v>1.891</v>
      </c>
      <c r="J108" s="8">
        <f>25.61*I108-1.7159</f>
        <v>46.712610000000005</v>
      </c>
      <c r="K108" s="9">
        <f>(50-J108)*0.05/G108*1000</f>
        <v>1660.2979797979772</v>
      </c>
      <c r="L108" s="9">
        <f>K108/J108</f>
        <v>35.542821944609322</v>
      </c>
      <c r="M108" s="8">
        <f>LOG10(L108)</f>
        <v>1.550751905920575</v>
      </c>
      <c r="N108" t="s">
        <v>58</v>
      </c>
      <c r="O108" t="s">
        <v>34</v>
      </c>
      <c r="P108" t="s">
        <v>64</v>
      </c>
    </row>
    <row r="109" spans="1:19" x14ac:dyDescent="0.25">
      <c r="A109" t="s">
        <v>22</v>
      </c>
      <c r="B109">
        <v>1</v>
      </c>
      <c r="C109" t="s">
        <v>41</v>
      </c>
      <c r="D109" s="3">
        <v>44831</v>
      </c>
      <c r="E109" s="3">
        <v>44839</v>
      </c>
      <c r="F109">
        <v>50</v>
      </c>
      <c r="G109" s="1">
        <v>0.10199999999999999</v>
      </c>
      <c r="H109" s="1">
        <v>49.997999999999998</v>
      </c>
      <c r="I109" s="1">
        <v>1.8979999999999999</v>
      </c>
      <c r="J109" s="8">
        <f>25.61*I109-1.7159</f>
        <v>46.89188</v>
      </c>
      <c r="K109" s="9">
        <f>(50-J109)*0.05/G109*1000</f>
        <v>1523.5882352941178</v>
      </c>
      <c r="L109" s="9">
        <f>K109/J109</f>
        <v>32.491515275013882</v>
      </c>
      <c r="M109" s="8">
        <f>LOG10(L109)</f>
        <v>1.5117699655841901</v>
      </c>
      <c r="N109" t="s">
        <v>58</v>
      </c>
      <c r="O109" t="s">
        <v>34</v>
      </c>
      <c r="P109" t="s">
        <v>64</v>
      </c>
    </row>
    <row r="110" spans="1:19" x14ac:dyDescent="0.25">
      <c r="A110" t="s">
        <v>16</v>
      </c>
      <c r="B110">
        <v>1</v>
      </c>
      <c r="C110" t="s">
        <v>41</v>
      </c>
      <c r="D110" s="3">
        <v>44831</v>
      </c>
      <c r="E110" s="3">
        <v>44839</v>
      </c>
      <c r="F110">
        <v>50</v>
      </c>
      <c r="G110" s="1">
        <v>0.1</v>
      </c>
      <c r="H110" s="1">
        <v>50.023000000000003</v>
      </c>
      <c r="I110" s="1">
        <v>1.0129999999999999</v>
      </c>
      <c r="J110" s="8">
        <f>25.61*I110-1.7159</f>
        <v>24.227029999999996</v>
      </c>
      <c r="K110" s="9">
        <f>(50-J110)*0.05/G110*1000</f>
        <v>12886.485000000002</v>
      </c>
      <c r="L110" s="9">
        <f>K110/J110</f>
        <v>531.90527274701049</v>
      </c>
      <c r="M110" s="8">
        <f>LOG10(L110)</f>
        <v>2.7258342954786574</v>
      </c>
      <c r="N110" t="s">
        <v>58</v>
      </c>
      <c r="O110" t="s">
        <v>34</v>
      </c>
      <c r="P110" t="s">
        <v>64</v>
      </c>
    </row>
    <row r="111" spans="1:19" x14ac:dyDescent="0.25">
      <c r="A111" t="s">
        <v>16</v>
      </c>
      <c r="B111">
        <v>3</v>
      </c>
      <c r="C111" t="s">
        <v>41</v>
      </c>
      <c r="D111" s="3">
        <v>44831</v>
      </c>
      <c r="E111" s="3">
        <v>44839</v>
      </c>
      <c r="F111">
        <v>50</v>
      </c>
      <c r="G111" s="1">
        <v>9.9000000000000005E-2</v>
      </c>
      <c r="H111" s="1">
        <v>49.99</v>
      </c>
      <c r="I111" s="1">
        <v>1.147</v>
      </c>
      <c r="J111" s="8">
        <f>25.61*I111-1.7159</f>
        <v>27.658769999999997</v>
      </c>
      <c r="K111" s="9">
        <f>(50-J111)*0.05/G111*1000</f>
        <v>11283.449494949497</v>
      </c>
      <c r="L111" s="9">
        <f>K111/J111</f>
        <v>407.95196225101472</v>
      </c>
      <c r="M111" s="8">
        <f>LOG10(L111)</f>
        <v>2.6106090264291533</v>
      </c>
      <c r="N111" t="s">
        <v>58</v>
      </c>
      <c r="O111" t="s">
        <v>34</v>
      </c>
      <c r="P111" t="s">
        <v>64</v>
      </c>
    </row>
    <row r="112" spans="1:19" x14ac:dyDescent="0.25">
      <c r="A112" t="s">
        <v>16</v>
      </c>
      <c r="B112">
        <v>2</v>
      </c>
      <c r="C112" t="s">
        <v>41</v>
      </c>
      <c r="D112" s="3">
        <v>44831</v>
      </c>
      <c r="E112" s="3">
        <v>44839</v>
      </c>
      <c r="F112">
        <v>50</v>
      </c>
      <c r="G112" s="1">
        <v>0.10199999999999999</v>
      </c>
      <c r="H112" s="1">
        <v>49.991</v>
      </c>
      <c r="I112" s="1">
        <v>1.159</v>
      </c>
      <c r="J112" s="8">
        <f>25.61*I112-1.7159</f>
        <v>27.966089999999998</v>
      </c>
      <c r="K112" s="9">
        <f>(50-J112)*0.05/G112*1000</f>
        <v>10800.936274509808</v>
      </c>
      <c r="L112" s="9">
        <f>K112/J112</f>
        <v>386.21545859681527</v>
      </c>
      <c r="M112" s="8">
        <f>LOG10(L112)</f>
        <v>2.5868296527912129</v>
      </c>
      <c r="N112" t="s">
        <v>58</v>
      </c>
      <c r="O112" t="s">
        <v>34</v>
      </c>
      <c r="P112" t="s">
        <v>64</v>
      </c>
    </row>
    <row r="113" spans="1:16" x14ac:dyDescent="0.25">
      <c r="A113" t="s">
        <v>17</v>
      </c>
      <c r="B113">
        <v>1</v>
      </c>
      <c r="C113" t="s">
        <v>41</v>
      </c>
      <c r="D113" s="3">
        <v>44831</v>
      </c>
      <c r="E113" s="3">
        <v>44839</v>
      </c>
      <c r="F113">
        <v>50</v>
      </c>
      <c r="G113">
        <v>0.104</v>
      </c>
      <c r="H113" s="1">
        <v>50.026000000000003</v>
      </c>
      <c r="I113" s="1">
        <v>0.38900000000000001</v>
      </c>
      <c r="J113" s="8">
        <f>25.61*I113-1.7159</f>
        <v>8.2463899999999999</v>
      </c>
      <c r="K113" s="9">
        <f>(50-J113)*0.05/G113*1000</f>
        <v>20073.850961538465</v>
      </c>
      <c r="L113" s="9">
        <f>K113/J113</f>
        <v>2434.2592287702214</v>
      </c>
      <c r="M113" s="8">
        <f>LOG10(L113)</f>
        <v>3.3863668251798851</v>
      </c>
      <c r="N113" t="s">
        <v>58</v>
      </c>
      <c r="O113" t="s">
        <v>34</v>
      </c>
      <c r="P113" t="s">
        <v>64</v>
      </c>
    </row>
    <row r="114" spans="1:16" x14ac:dyDescent="0.25">
      <c r="A114" t="s">
        <v>17</v>
      </c>
      <c r="B114">
        <v>3</v>
      </c>
      <c r="C114" t="s">
        <v>41</v>
      </c>
      <c r="D114" s="3">
        <v>44831</v>
      </c>
      <c r="E114" s="3">
        <v>44839</v>
      </c>
      <c r="F114">
        <v>50</v>
      </c>
      <c r="G114" s="1">
        <v>0.10199999999999999</v>
      </c>
      <c r="H114" s="1">
        <v>50.009</v>
      </c>
      <c r="I114" s="1">
        <v>0.74099999999999999</v>
      </c>
      <c r="J114" s="8">
        <f>25.61*I114-1.7159</f>
        <v>17.261109999999999</v>
      </c>
      <c r="K114" s="9">
        <f>(50-J114)*0.05/G114*1000</f>
        <v>16048.475490196079</v>
      </c>
      <c r="L114" s="9">
        <f>K114/J114</f>
        <v>929.74759387988843</v>
      </c>
      <c r="M114" s="8">
        <f>LOG10(L114)</f>
        <v>2.9683650631094833</v>
      </c>
      <c r="N114" t="s">
        <v>58</v>
      </c>
      <c r="O114" t="s">
        <v>34</v>
      </c>
      <c r="P114" t="s">
        <v>64</v>
      </c>
    </row>
    <row r="115" spans="1:16" x14ac:dyDescent="0.25">
      <c r="A115" t="s">
        <v>17</v>
      </c>
      <c r="B115">
        <v>2</v>
      </c>
      <c r="C115" t="s">
        <v>41</v>
      </c>
      <c r="D115" s="3">
        <v>44831</v>
      </c>
      <c r="E115" s="3">
        <v>44839</v>
      </c>
      <c r="F115">
        <v>50</v>
      </c>
      <c r="G115" s="1">
        <v>0.10199999999999999</v>
      </c>
      <c r="H115" s="1">
        <v>50.018000000000001</v>
      </c>
      <c r="I115" s="1">
        <v>0.83899999999999997</v>
      </c>
      <c r="J115" s="8">
        <f>25.61*I115-1.7159</f>
        <v>19.770889999999998</v>
      </c>
      <c r="K115" s="9">
        <f>(50-J115)*0.05/G115*1000</f>
        <v>14818.191176470591</v>
      </c>
      <c r="L115" s="9">
        <f>K115/J115</f>
        <v>749.49540341737736</v>
      </c>
      <c r="M115" s="8">
        <f>LOG10(L115)</f>
        <v>2.8747689737065265</v>
      </c>
      <c r="N115" t="s">
        <v>58</v>
      </c>
      <c r="O115" t="s">
        <v>34</v>
      </c>
      <c r="P115" t="s">
        <v>64</v>
      </c>
    </row>
    <row r="116" spans="1:16" x14ac:dyDescent="0.25">
      <c r="A116" t="s">
        <v>18</v>
      </c>
      <c r="B116">
        <v>2</v>
      </c>
      <c r="C116" t="s">
        <v>41</v>
      </c>
      <c r="D116" s="3">
        <v>44831</v>
      </c>
      <c r="E116" s="3">
        <v>44839</v>
      </c>
      <c r="F116">
        <v>50</v>
      </c>
      <c r="G116" s="1">
        <v>0.10100000000000001</v>
      </c>
      <c r="H116" s="1">
        <v>49.988999999999997</v>
      </c>
      <c r="I116" s="1">
        <v>0.47799999999999998</v>
      </c>
      <c r="J116" s="8">
        <f>25.61*I116-1.7159</f>
        <v>10.525679999999999</v>
      </c>
      <c r="K116" s="9">
        <f>(50-J116)*0.05/G116*1000</f>
        <v>19541.742574257423</v>
      </c>
      <c r="L116" s="9">
        <f>K116/J116</f>
        <v>1856.5776818464387</v>
      </c>
      <c r="M116" s="8">
        <f>LOG10(L116)</f>
        <v>3.268713125440144</v>
      </c>
      <c r="N116" t="s">
        <v>58</v>
      </c>
      <c r="O116" t="s">
        <v>34</v>
      </c>
      <c r="P116" t="s">
        <v>64</v>
      </c>
    </row>
    <row r="117" spans="1:16" x14ac:dyDescent="0.25">
      <c r="A117" t="s">
        <v>18</v>
      </c>
      <c r="B117">
        <v>3</v>
      </c>
      <c r="C117" t="s">
        <v>41</v>
      </c>
      <c r="D117" s="3">
        <v>44831</v>
      </c>
      <c r="E117" s="3">
        <v>44839</v>
      </c>
      <c r="F117">
        <v>50</v>
      </c>
      <c r="G117" s="1">
        <v>9.8000000000000004E-2</v>
      </c>
      <c r="H117" s="1">
        <v>49.993000000000002</v>
      </c>
      <c r="I117" s="1">
        <v>0.47799999999999998</v>
      </c>
      <c r="J117" s="8">
        <f>25.61*I117-1.7159</f>
        <v>10.525679999999999</v>
      </c>
      <c r="K117" s="9">
        <f>(50-J117)*0.05/G117*1000</f>
        <v>20139.959183673469</v>
      </c>
      <c r="L117" s="9">
        <f>K117/J117</f>
        <v>1913.4116925152075</v>
      </c>
      <c r="M117" s="8">
        <f>LOG10(L117)</f>
        <v>3.281808423530292</v>
      </c>
      <c r="N117" t="s">
        <v>58</v>
      </c>
      <c r="O117" t="s">
        <v>34</v>
      </c>
      <c r="P117" t="s">
        <v>64</v>
      </c>
    </row>
    <row r="118" spans="1:16" x14ac:dyDescent="0.25">
      <c r="A118" t="s">
        <v>18</v>
      </c>
      <c r="B118">
        <v>1</v>
      </c>
      <c r="C118" t="s">
        <v>41</v>
      </c>
      <c r="D118" s="3">
        <v>44831</v>
      </c>
      <c r="E118" s="3">
        <v>44839</v>
      </c>
      <c r="F118">
        <v>50</v>
      </c>
      <c r="G118" s="1">
        <v>0.10100000000000001</v>
      </c>
      <c r="H118" s="1">
        <v>49.996000000000002</v>
      </c>
      <c r="I118" s="1">
        <v>0.56200000000000006</v>
      </c>
      <c r="J118" s="8">
        <f>25.61*I118-1.7159</f>
        <v>12.676920000000001</v>
      </c>
      <c r="K118" s="9">
        <f>(50-J118)*0.05/G118*1000</f>
        <v>18476.772277227719</v>
      </c>
      <c r="L118" s="9">
        <f>K118/J118</f>
        <v>1457.5127300028491</v>
      </c>
      <c r="M118" s="8">
        <f>LOG10(L118)</f>
        <v>3.1636123566014454</v>
      </c>
      <c r="N118" t="s">
        <v>58</v>
      </c>
      <c r="O118" t="s">
        <v>34</v>
      </c>
      <c r="P118" t="s">
        <v>64</v>
      </c>
    </row>
    <row r="119" spans="1:16" x14ac:dyDescent="0.25">
      <c r="A119" t="s">
        <v>19</v>
      </c>
      <c r="B119">
        <v>2</v>
      </c>
      <c r="C119" t="s">
        <v>41</v>
      </c>
      <c r="D119" s="3">
        <v>44831</v>
      </c>
      <c r="E119" s="3">
        <v>44839</v>
      </c>
      <c r="F119">
        <v>50</v>
      </c>
      <c r="G119" s="1">
        <v>9.8000000000000004E-2</v>
      </c>
      <c r="H119" s="1">
        <v>50.006</v>
      </c>
      <c r="I119" s="1">
        <v>0</v>
      </c>
      <c r="J119" s="8">
        <f>25.61*I119-1.7159</f>
        <v>-1.7159</v>
      </c>
      <c r="K119" s="9">
        <f>(50-J119)*0.05/G119*1000</f>
        <v>26385.663265306121</v>
      </c>
      <c r="L119" s="9">
        <f>K119/J119</f>
        <v>-15377.156748823429</v>
      </c>
      <c r="M119" s="8" t="e">
        <f>LOG10(L119)</f>
        <v>#NUM!</v>
      </c>
      <c r="N119" t="s">
        <v>58</v>
      </c>
      <c r="O119" t="s">
        <v>34</v>
      </c>
      <c r="P119" t="s">
        <v>64</v>
      </c>
    </row>
    <row r="120" spans="1:16" x14ac:dyDescent="0.25">
      <c r="A120" t="s">
        <v>19</v>
      </c>
      <c r="B120">
        <v>1</v>
      </c>
      <c r="C120" t="s">
        <v>41</v>
      </c>
      <c r="D120" s="3">
        <v>44831</v>
      </c>
      <c r="E120" s="3">
        <v>44839</v>
      </c>
      <c r="F120">
        <v>50</v>
      </c>
      <c r="G120" s="1">
        <v>9.9000000000000005E-2</v>
      </c>
      <c r="H120" s="1">
        <v>50.011000000000003</v>
      </c>
      <c r="I120" s="1">
        <v>0.216</v>
      </c>
      <c r="J120" s="8">
        <f>25.61*I120-1.7159</f>
        <v>3.8158600000000003</v>
      </c>
      <c r="K120" s="9">
        <f>(50-J120)*0.05/G120*1000</f>
        <v>23325.323232323233</v>
      </c>
      <c r="L120" s="9">
        <f>K120/J120</f>
        <v>6112.7303497306584</v>
      </c>
      <c r="M120" s="8">
        <f>LOG10(L120)</f>
        <v>3.7862352382227984</v>
      </c>
      <c r="N120" t="s">
        <v>58</v>
      </c>
      <c r="O120" t="s">
        <v>34</v>
      </c>
      <c r="P120" t="s">
        <v>64</v>
      </c>
    </row>
    <row r="121" spans="1:16" x14ac:dyDescent="0.25">
      <c r="A121" t="s">
        <v>19</v>
      </c>
      <c r="B121">
        <v>3</v>
      </c>
      <c r="C121" t="s">
        <v>41</v>
      </c>
      <c r="D121" s="3">
        <v>44831</v>
      </c>
      <c r="E121" s="3">
        <v>44839</v>
      </c>
      <c r="F121">
        <v>50</v>
      </c>
      <c r="G121" s="1">
        <v>9.9000000000000005E-2</v>
      </c>
      <c r="H121" s="1">
        <v>49.978999999999999</v>
      </c>
      <c r="I121" s="1">
        <v>0.218</v>
      </c>
      <c r="J121" s="8">
        <f>25.61*I121-1.7159</f>
        <v>3.8670800000000001</v>
      </c>
      <c r="K121" s="9">
        <f>(50-J121)*0.05/G121*1000</f>
        <v>23299.454545454548</v>
      </c>
      <c r="L121" s="9">
        <f>K121/J121</f>
        <v>6025.0769431856979</v>
      </c>
      <c r="M121" s="8">
        <f>LOG10(L121)</f>
        <v>3.7799625974357189</v>
      </c>
      <c r="N121" t="s">
        <v>58</v>
      </c>
      <c r="O121" t="s">
        <v>34</v>
      </c>
      <c r="P121" t="s">
        <v>64</v>
      </c>
    </row>
    <row r="122" spans="1:16" x14ac:dyDescent="0.25">
      <c r="A122" t="s">
        <v>5</v>
      </c>
      <c r="B122">
        <v>2</v>
      </c>
      <c r="C122" t="s">
        <v>41</v>
      </c>
      <c r="D122" s="3">
        <v>44831</v>
      </c>
      <c r="E122" s="3">
        <v>44839</v>
      </c>
      <c r="F122">
        <v>50</v>
      </c>
      <c r="G122" s="1">
        <v>9.9000000000000005E-2</v>
      </c>
      <c r="H122" s="1">
        <v>50.008000000000003</v>
      </c>
      <c r="I122" s="1">
        <v>0.45400000000000001</v>
      </c>
      <c r="J122" s="8">
        <f>25.61*I122-1.7159</f>
        <v>9.9110399999999998</v>
      </c>
      <c r="K122" s="9">
        <f>(50-J122)*0.05/G122*1000</f>
        <v>20246.949494949495</v>
      </c>
      <c r="L122" s="9">
        <f>K122/J122</f>
        <v>2042.868305944633</v>
      </c>
      <c r="M122" s="8">
        <f>LOG10(L122)</f>
        <v>3.310240370624117</v>
      </c>
      <c r="N122" t="s">
        <v>58</v>
      </c>
      <c r="O122" t="s">
        <v>34</v>
      </c>
      <c r="P122" t="s">
        <v>64</v>
      </c>
    </row>
    <row r="123" spans="1:16" x14ac:dyDescent="0.25">
      <c r="A123" t="s">
        <v>5</v>
      </c>
      <c r="B123">
        <v>1</v>
      </c>
      <c r="C123" t="s">
        <v>41</v>
      </c>
      <c r="D123" s="3">
        <v>44831</v>
      </c>
      <c r="E123" s="3">
        <v>44839</v>
      </c>
      <c r="F123">
        <v>50</v>
      </c>
      <c r="G123" s="1">
        <v>0.1</v>
      </c>
      <c r="H123" s="1">
        <v>50.018000000000001</v>
      </c>
      <c r="I123" s="1">
        <v>0.45500000000000002</v>
      </c>
      <c r="J123" s="8">
        <f>25.61*I123-1.7159</f>
        <v>9.9366500000000002</v>
      </c>
      <c r="K123" s="9">
        <f>(50-J123)*0.05/G123*1000</f>
        <v>20031.674999999999</v>
      </c>
      <c r="L123" s="9">
        <f>K123/J123</f>
        <v>2015.9384702087725</v>
      </c>
      <c r="M123" s="8">
        <f>LOG10(L123)</f>
        <v>3.3044772725866824</v>
      </c>
      <c r="N123" t="s">
        <v>58</v>
      </c>
      <c r="O123" t="s">
        <v>34</v>
      </c>
      <c r="P123" t="s">
        <v>64</v>
      </c>
    </row>
    <row r="124" spans="1:16" x14ac:dyDescent="0.25">
      <c r="A124" t="s">
        <v>5</v>
      </c>
      <c r="B124">
        <v>3</v>
      </c>
      <c r="C124" t="s">
        <v>41</v>
      </c>
      <c r="D124" s="3">
        <v>44831</v>
      </c>
      <c r="E124" s="3">
        <v>44839</v>
      </c>
      <c r="F124">
        <v>50</v>
      </c>
      <c r="G124" s="1">
        <v>9.8000000000000004E-2</v>
      </c>
      <c r="H124" s="1">
        <v>50.006</v>
      </c>
      <c r="I124" s="1">
        <v>0.48699999999999999</v>
      </c>
      <c r="J124" s="8">
        <f>25.61*I124-1.7159</f>
        <v>10.756169999999999</v>
      </c>
      <c r="K124" s="9">
        <f>(50-J124)*0.05/G124*1000</f>
        <v>20022.362244897962</v>
      </c>
      <c r="L124" s="9">
        <f>K124/J124</f>
        <v>1861.476923932772</v>
      </c>
      <c r="M124" s="8">
        <f>LOG10(L124)</f>
        <v>3.269857656793584</v>
      </c>
      <c r="N124" t="s">
        <v>58</v>
      </c>
      <c r="O124" t="s">
        <v>34</v>
      </c>
      <c r="P124" t="s">
        <v>64</v>
      </c>
    </row>
    <row r="125" spans="1:16" x14ac:dyDescent="0.25">
      <c r="A125" t="s">
        <v>6</v>
      </c>
      <c r="B125">
        <v>1</v>
      </c>
      <c r="C125" t="s">
        <v>41</v>
      </c>
      <c r="D125" s="3">
        <v>44831</v>
      </c>
      <c r="E125" s="3">
        <v>44839</v>
      </c>
      <c r="F125">
        <v>50</v>
      </c>
      <c r="G125" s="1">
        <v>0.10100000000000001</v>
      </c>
      <c r="H125" s="1">
        <v>49.997</v>
      </c>
      <c r="I125" s="1">
        <v>6.0000000000000001E-3</v>
      </c>
      <c r="J125" s="8">
        <f>25.61*I125-1.7159</f>
        <v>-1.5622400000000001</v>
      </c>
      <c r="K125" s="9">
        <f>(50-J125)*0.05/G125*1000</f>
        <v>25525.861386138615</v>
      </c>
      <c r="L125" s="9">
        <f>K125/J125</f>
        <v>-16339.270141680288</v>
      </c>
      <c r="M125" s="8" t="e">
        <f>LOG10(L125)</f>
        <v>#NUM!</v>
      </c>
      <c r="N125" t="s">
        <v>58</v>
      </c>
      <c r="O125" t="s">
        <v>34</v>
      </c>
      <c r="P125" t="s">
        <v>64</v>
      </c>
    </row>
    <row r="126" spans="1:16" x14ac:dyDescent="0.25">
      <c r="A126" t="s">
        <v>6</v>
      </c>
      <c r="B126">
        <v>3</v>
      </c>
      <c r="C126" t="s">
        <v>41</v>
      </c>
      <c r="D126" s="3">
        <v>44831</v>
      </c>
      <c r="E126" s="3">
        <v>44839</v>
      </c>
      <c r="F126">
        <v>50</v>
      </c>
      <c r="G126" s="1">
        <v>0.10299999999999999</v>
      </c>
      <c r="H126" s="1">
        <v>50.008000000000003</v>
      </c>
      <c r="I126" s="1">
        <v>6.0000000000000001E-3</v>
      </c>
      <c r="J126" s="8">
        <f>25.61*I126-1.7159</f>
        <v>-1.5622400000000001</v>
      </c>
      <c r="K126" s="9">
        <f>(50-J126)*0.05/G126*1000</f>
        <v>25030.213592233016</v>
      </c>
      <c r="L126" s="9">
        <f>K126/J126</f>
        <v>-16022.002760288442</v>
      </c>
      <c r="M126" s="8" t="e">
        <f>LOG10(L126)</f>
        <v>#NUM!</v>
      </c>
      <c r="N126" t="s">
        <v>58</v>
      </c>
      <c r="O126" t="s">
        <v>34</v>
      </c>
      <c r="P126" t="s">
        <v>64</v>
      </c>
    </row>
    <row r="127" spans="1:16" x14ac:dyDescent="0.25">
      <c r="A127" t="s">
        <v>6</v>
      </c>
      <c r="B127">
        <v>2</v>
      </c>
      <c r="C127" t="s">
        <v>41</v>
      </c>
      <c r="D127" s="3">
        <v>44831</v>
      </c>
      <c r="E127" s="3">
        <v>44839</v>
      </c>
      <c r="F127">
        <v>50</v>
      </c>
      <c r="G127" s="1">
        <v>0.10299999999999999</v>
      </c>
      <c r="H127" s="1">
        <v>50.024000000000001</v>
      </c>
      <c r="I127" s="1">
        <v>9.6000000000000002E-2</v>
      </c>
      <c r="J127" s="8">
        <f>25.61*I127-1.7159</f>
        <v>0.74265999999999988</v>
      </c>
      <c r="K127" s="9">
        <f>(50-J127)*0.05/G127*1000</f>
        <v>23911.330097087382</v>
      </c>
      <c r="L127" s="9">
        <f>K127/J127</f>
        <v>32196.873531747216</v>
      </c>
      <c r="M127" s="8">
        <f>LOG10(L127)</f>
        <v>4.5078137017010276</v>
      </c>
      <c r="N127" t="s">
        <v>58</v>
      </c>
      <c r="O127" t="s">
        <v>34</v>
      </c>
      <c r="P127" t="s">
        <v>64</v>
      </c>
    </row>
    <row r="128" spans="1:16" x14ac:dyDescent="0.25">
      <c r="A128" t="s">
        <v>7</v>
      </c>
      <c r="B128">
        <v>3</v>
      </c>
      <c r="C128" t="s">
        <v>41</v>
      </c>
      <c r="D128" s="3">
        <v>44831</v>
      </c>
      <c r="E128" s="3">
        <v>44839</v>
      </c>
      <c r="F128">
        <v>50</v>
      </c>
      <c r="G128" s="1">
        <v>0.10100000000000001</v>
      </c>
      <c r="H128" s="1">
        <v>50.018000000000001</v>
      </c>
      <c r="I128" s="1">
        <v>2E-3</v>
      </c>
      <c r="J128" s="8">
        <f>25.61*I128-1.7159</f>
        <v>-1.6646799999999999</v>
      </c>
      <c r="K128" s="9">
        <f>(50-J128)*0.05/G128*1000</f>
        <v>25576.574257425742</v>
      </c>
      <c r="L128" s="9">
        <f>K128/J128</f>
        <v>-15364.258750886502</v>
      </c>
      <c r="M128" s="8" t="e">
        <f>LOG10(L128)</f>
        <v>#NUM!</v>
      </c>
      <c r="N128" t="s">
        <v>58</v>
      </c>
      <c r="O128" t="s">
        <v>34</v>
      </c>
      <c r="P128" t="s">
        <v>64</v>
      </c>
    </row>
    <row r="129" spans="1:16" x14ac:dyDescent="0.25">
      <c r="A129" t="s">
        <v>7</v>
      </c>
      <c r="B129">
        <v>2</v>
      </c>
      <c r="C129" t="s">
        <v>41</v>
      </c>
      <c r="D129" s="3">
        <v>44831</v>
      </c>
      <c r="E129" s="3">
        <v>44839</v>
      </c>
      <c r="F129">
        <v>50</v>
      </c>
      <c r="G129" s="1">
        <v>9.9000000000000005E-2</v>
      </c>
      <c r="H129" s="1">
        <v>50.01</v>
      </c>
      <c r="I129" s="1">
        <v>1.2E-2</v>
      </c>
      <c r="J129" s="8">
        <f>25.61*I129-1.7159</f>
        <v>-1.4085799999999999</v>
      </c>
      <c r="K129" s="9">
        <f>(50-J129)*0.05/G129*1000</f>
        <v>25963.929292929293</v>
      </c>
      <c r="L129" s="9">
        <f>K129/J129</f>
        <v>-18432.697676333111</v>
      </c>
      <c r="M129" s="8" t="e">
        <f>LOG10(L129)</f>
        <v>#NUM!</v>
      </c>
      <c r="N129" t="s">
        <v>58</v>
      </c>
      <c r="O129" t="s">
        <v>34</v>
      </c>
      <c r="P129" t="s">
        <v>64</v>
      </c>
    </row>
    <row r="130" spans="1:16" x14ac:dyDescent="0.25">
      <c r="A130" t="s">
        <v>7</v>
      </c>
      <c r="B130">
        <v>1</v>
      </c>
      <c r="C130" t="s">
        <v>41</v>
      </c>
      <c r="D130" s="3">
        <v>44831</v>
      </c>
      <c r="E130" s="3">
        <v>44839</v>
      </c>
      <c r="F130">
        <v>50</v>
      </c>
      <c r="G130" s="1">
        <v>9.8000000000000004E-2</v>
      </c>
      <c r="H130" s="1">
        <v>49.994</v>
      </c>
      <c r="I130" s="1">
        <v>1.2999999999999999E-2</v>
      </c>
      <c r="J130" s="8">
        <f>25.61*I130-1.7159</f>
        <v>-1.38297</v>
      </c>
      <c r="K130" s="9">
        <f>(50-J130)*0.05/G130*1000</f>
        <v>26215.801020408166</v>
      </c>
      <c r="L130" s="9">
        <f>K130/J130</f>
        <v>-18956.160307460152</v>
      </c>
      <c r="M130" s="8" t="e">
        <f>LOG10(L130)</f>
        <v>#NUM!</v>
      </c>
      <c r="N130" t="s">
        <v>58</v>
      </c>
      <c r="O130" t="s">
        <v>34</v>
      </c>
      <c r="P130" t="s">
        <v>64</v>
      </c>
    </row>
    <row r="131" spans="1:16" x14ac:dyDescent="0.25">
      <c r="A131" t="s">
        <v>4</v>
      </c>
      <c r="B131">
        <v>2</v>
      </c>
      <c r="C131" t="s">
        <v>41</v>
      </c>
      <c r="D131" s="3">
        <v>44831</v>
      </c>
      <c r="E131" s="3">
        <v>44839</v>
      </c>
      <c r="F131">
        <v>50</v>
      </c>
      <c r="G131" s="1">
        <v>0.10100000000000001</v>
      </c>
      <c r="H131" s="1">
        <v>50.018999999999998</v>
      </c>
      <c r="I131" s="1">
        <v>0.41599999999999998</v>
      </c>
      <c r="J131" s="8">
        <f>25.61*I131-1.7159</f>
        <v>8.9378600000000006</v>
      </c>
      <c r="K131" s="9">
        <f>(50-J131)*0.05/G131*1000</f>
        <v>20327.79207920792</v>
      </c>
      <c r="L131" s="9">
        <f>K131/J131</f>
        <v>2274.3466645492231</v>
      </c>
      <c r="M131" s="8">
        <f>LOG10(L131)</f>
        <v>3.3568566622101907</v>
      </c>
      <c r="N131" t="s">
        <v>58</v>
      </c>
      <c r="O131" t="s">
        <v>34</v>
      </c>
      <c r="P131" t="s">
        <v>64</v>
      </c>
    </row>
    <row r="132" spans="1:16" x14ac:dyDescent="0.25">
      <c r="A132" t="s">
        <v>4</v>
      </c>
      <c r="B132">
        <v>1</v>
      </c>
      <c r="C132" t="s">
        <v>41</v>
      </c>
      <c r="D132" s="3">
        <v>44831</v>
      </c>
      <c r="E132" s="3">
        <v>44839</v>
      </c>
      <c r="F132">
        <v>50</v>
      </c>
      <c r="G132" s="1">
        <v>0.10299999999999999</v>
      </c>
      <c r="H132" s="1">
        <v>49.991999999999997</v>
      </c>
      <c r="I132" s="1">
        <v>0.42899999999999999</v>
      </c>
      <c r="J132" s="8">
        <f>25.61*I132-1.7159</f>
        <v>9.2707899999999999</v>
      </c>
      <c r="K132" s="9">
        <f>(50-J132)*0.05/G132*1000</f>
        <v>19771.461165048546</v>
      </c>
      <c r="L132" s="9">
        <f>K132/J132</f>
        <v>2132.6619592341694</v>
      </c>
      <c r="M132" s="8">
        <f>LOG10(L132)</f>
        <v>3.3289220224096949</v>
      </c>
      <c r="N132" t="s">
        <v>58</v>
      </c>
      <c r="O132" t="s">
        <v>34</v>
      </c>
      <c r="P132" t="s">
        <v>64</v>
      </c>
    </row>
    <row r="133" spans="1:16" x14ac:dyDescent="0.25">
      <c r="A133" t="s">
        <v>4</v>
      </c>
      <c r="B133">
        <v>3</v>
      </c>
      <c r="C133" t="s">
        <v>41</v>
      </c>
      <c r="D133" s="3">
        <v>44831</v>
      </c>
      <c r="E133" s="3">
        <v>44839</v>
      </c>
      <c r="F133">
        <v>50</v>
      </c>
      <c r="G133" s="1">
        <v>0.10100000000000001</v>
      </c>
      <c r="H133" s="1">
        <v>49.991</v>
      </c>
      <c r="I133" s="1">
        <v>0.55900000000000005</v>
      </c>
      <c r="J133" s="8">
        <f>25.61*I133-1.7159</f>
        <v>12.600090000000002</v>
      </c>
      <c r="K133" s="9">
        <f>(50-J133)*0.05/G133*1000</f>
        <v>18514.806930693067</v>
      </c>
      <c r="L133" s="9">
        <f>K133/J133</f>
        <v>1469.4186256362505</v>
      </c>
      <c r="M133" s="8">
        <f>LOG10(L133)</f>
        <v>3.1671455404489994</v>
      </c>
      <c r="N133" t="s">
        <v>58</v>
      </c>
      <c r="O133" t="s">
        <v>34</v>
      </c>
      <c r="P133" t="s">
        <v>64</v>
      </c>
    </row>
    <row r="134" spans="1:16" x14ac:dyDescent="0.25">
      <c r="A134" t="s">
        <v>11</v>
      </c>
      <c r="B134">
        <v>1</v>
      </c>
      <c r="C134" t="s">
        <v>41</v>
      </c>
      <c r="D134" s="3">
        <v>44831</v>
      </c>
      <c r="E134" s="3">
        <v>44839</v>
      </c>
      <c r="F134">
        <v>50</v>
      </c>
      <c r="G134" s="1">
        <v>0.1</v>
      </c>
      <c r="H134" s="1">
        <v>50</v>
      </c>
      <c r="I134" s="1">
        <v>1.8680000000000001</v>
      </c>
      <c r="J134" s="8">
        <f>25.61*I134-1.7159</f>
        <v>46.123580000000004</v>
      </c>
      <c r="K134" s="9">
        <f>(50-J134)*0.05/G134*1000</f>
        <v>1938.209999999998</v>
      </c>
      <c r="L134" s="9">
        <f>K134/J134</f>
        <v>42.022106696834847</v>
      </c>
      <c r="M134" s="8">
        <f>LOG10(L134)</f>
        <v>1.6234778211274301</v>
      </c>
      <c r="N134" t="s">
        <v>58</v>
      </c>
      <c r="O134" t="s">
        <v>34</v>
      </c>
      <c r="P134" t="s">
        <v>64</v>
      </c>
    </row>
    <row r="135" spans="1:16" x14ac:dyDescent="0.25">
      <c r="A135" t="s">
        <v>11</v>
      </c>
      <c r="B135">
        <v>3</v>
      </c>
      <c r="C135" t="s">
        <v>41</v>
      </c>
      <c r="D135" s="3">
        <v>44831</v>
      </c>
      <c r="E135" s="3">
        <v>44839</v>
      </c>
      <c r="F135">
        <v>50</v>
      </c>
      <c r="G135" s="1">
        <v>0.10199999999999999</v>
      </c>
      <c r="H135" s="1">
        <v>49.99</v>
      </c>
      <c r="I135" s="1">
        <v>1.875</v>
      </c>
      <c r="J135" s="8">
        <f>25.61*I135-1.7159</f>
        <v>46.302849999999999</v>
      </c>
      <c r="K135" s="9">
        <f>(50-J135)*0.05/G135*1000</f>
        <v>1812.3284313725494</v>
      </c>
      <c r="L135" s="9">
        <f>K135/J135</f>
        <v>39.140753352602474</v>
      </c>
      <c r="M135" s="8">
        <f>LOG10(L135)</f>
        <v>1.5926291803850772</v>
      </c>
      <c r="N135" t="s">
        <v>58</v>
      </c>
      <c r="O135" t="s">
        <v>34</v>
      </c>
      <c r="P135" t="s">
        <v>64</v>
      </c>
    </row>
    <row r="136" spans="1:16" x14ac:dyDescent="0.25">
      <c r="A136" t="s">
        <v>11</v>
      </c>
      <c r="B136">
        <v>2</v>
      </c>
      <c r="C136" t="s">
        <v>41</v>
      </c>
      <c r="D136" s="3">
        <v>44831</v>
      </c>
      <c r="E136" s="3">
        <v>44839</v>
      </c>
      <c r="F136">
        <v>50</v>
      </c>
      <c r="G136" s="1">
        <v>0.10199999999999999</v>
      </c>
      <c r="H136" s="1">
        <v>50.021000000000001</v>
      </c>
      <c r="I136" s="1">
        <v>1.8879999999999999</v>
      </c>
      <c r="J136" s="8">
        <f>25.61*I136-1.7159</f>
        <v>46.635779999999997</v>
      </c>
      <c r="K136" s="9">
        <f>(50-J136)*0.05/G136*1000</f>
        <v>1649.1274509803939</v>
      </c>
      <c r="L136" s="9">
        <f>K136/J136</f>
        <v>35.361849871073112</v>
      </c>
      <c r="M136" s="8">
        <f>LOG10(L136)</f>
        <v>1.5485349760182197</v>
      </c>
      <c r="N136" t="s">
        <v>58</v>
      </c>
      <c r="O136" t="s">
        <v>34</v>
      </c>
      <c r="P136" t="s">
        <v>64</v>
      </c>
    </row>
    <row r="137" spans="1:16" x14ac:dyDescent="0.25">
      <c r="A137" t="s">
        <v>12</v>
      </c>
      <c r="B137">
        <v>3</v>
      </c>
      <c r="C137" t="s">
        <v>41</v>
      </c>
      <c r="D137" s="3">
        <v>44831</v>
      </c>
      <c r="E137" s="3">
        <v>44839</v>
      </c>
      <c r="F137">
        <v>50</v>
      </c>
      <c r="G137" s="1">
        <v>0.1</v>
      </c>
      <c r="H137" s="1">
        <v>50.031999999999996</v>
      </c>
      <c r="I137" s="1">
        <v>1.742</v>
      </c>
      <c r="J137" s="8">
        <f>25.61*I137-1.7159</f>
        <v>42.896720000000002</v>
      </c>
      <c r="K137" s="9">
        <f>(50-J137)*0.05/G137*1000</f>
        <v>3551.639999999999</v>
      </c>
      <c r="L137" s="9">
        <f>K137/J137</f>
        <v>82.79514144671198</v>
      </c>
      <c r="M137" s="8">
        <f>LOG10(L137)</f>
        <v>1.9180048524274866</v>
      </c>
      <c r="N137" t="s">
        <v>58</v>
      </c>
      <c r="O137" t="s">
        <v>34</v>
      </c>
      <c r="P137" t="s">
        <v>64</v>
      </c>
    </row>
    <row r="138" spans="1:16" x14ac:dyDescent="0.25">
      <c r="A138" t="s">
        <v>12</v>
      </c>
      <c r="B138">
        <v>1</v>
      </c>
      <c r="C138" t="s">
        <v>41</v>
      </c>
      <c r="D138" s="3">
        <v>44831</v>
      </c>
      <c r="E138" s="3">
        <v>44839</v>
      </c>
      <c r="F138">
        <v>50</v>
      </c>
      <c r="G138" s="1">
        <v>9.8000000000000004E-2</v>
      </c>
      <c r="H138" s="1">
        <v>50.012</v>
      </c>
      <c r="I138" s="1">
        <v>1.7529999999999999</v>
      </c>
      <c r="J138" s="8">
        <f>25.61*I138-1.7159</f>
        <v>43.178429999999999</v>
      </c>
      <c r="K138" s="9">
        <f>(50-J138)*0.05/G138*1000</f>
        <v>3480.3928571428578</v>
      </c>
      <c r="L138" s="9">
        <f>K138/J138</f>
        <v>80.604895943248934</v>
      </c>
      <c r="M138" s="8">
        <f>LOG10(L138)</f>
        <v>1.9063614216631581</v>
      </c>
      <c r="N138" t="s">
        <v>58</v>
      </c>
      <c r="O138" t="s">
        <v>34</v>
      </c>
      <c r="P138" t="s">
        <v>64</v>
      </c>
    </row>
    <row r="139" spans="1:16" x14ac:dyDescent="0.25">
      <c r="A139" t="s">
        <v>12</v>
      </c>
      <c r="B139">
        <v>2</v>
      </c>
      <c r="C139" t="s">
        <v>41</v>
      </c>
      <c r="D139" s="3">
        <v>44831</v>
      </c>
      <c r="E139" s="3">
        <v>44839</v>
      </c>
      <c r="F139">
        <v>50</v>
      </c>
      <c r="G139" s="1">
        <v>0.10100000000000001</v>
      </c>
      <c r="H139" s="1">
        <v>49.997999999999998</v>
      </c>
      <c r="I139" s="1">
        <v>1.754</v>
      </c>
      <c r="J139" s="8">
        <f>25.61*I139-1.7159</f>
        <v>43.204039999999999</v>
      </c>
      <c r="K139" s="9">
        <f>(50-J139)*0.05/G139*1000</f>
        <v>3364.3366336633662</v>
      </c>
      <c r="L139" s="9">
        <f>K139/J139</f>
        <v>77.870880446906497</v>
      </c>
      <c r="M139" s="8">
        <f>LOG10(L139)</f>
        <v>1.8913750850733337</v>
      </c>
      <c r="N139" t="s">
        <v>58</v>
      </c>
      <c r="O139" t="s">
        <v>34</v>
      </c>
      <c r="P139" t="s">
        <v>64</v>
      </c>
    </row>
    <row r="140" spans="1:16" x14ac:dyDescent="0.25">
      <c r="A140" t="s">
        <v>13</v>
      </c>
      <c r="B140">
        <v>3</v>
      </c>
      <c r="C140" t="s">
        <v>41</v>
      </c>
      <c r="D140" s="3">
        <v>44831</v>
      </c>
      <c r="E140" s="3">
        <v>44839</v>
      </c>
      <c r="F140">
        <v>50</v>
      </c>
      <c r="G140" s="1">
        <v>0.10199999999999999</v>
      </c>
      <c r="H140" s="1">
        <v>50.008000000000003</v>
      </c>
      <c r="I140" s="1">
        <v>1.496</v>
      </c>
      <c r="J140" s="8">
        <f>25.61*I140-1.7159</f>
        <v>36.59666</v>
      </c>
      <c r="K140" s="9">
        <f>(50-J140)*0.05/G140*1000</f>
        <v>6570.2647058823541</v>
      </c>
      <c r="L140" s="9">
        <f>K140/J140</f>
        <v>179.53181262668107</v>
      </c>
      <c r="M140" s="8">
        <f>LOG10(L140)</f>
        <v>2.2541414157224944</v>
      </c>
      <c r="N140" t="s">
        <v>58</v>
      </c>
      <c r="O140" t="s">
        <v>34</v>
      </c>
      <c r="P140" t="s">
        <v>64</v>
      </c>
    </row>
    <row r="141" spans="1:16" x14ac:dyDescent="0.25">
      <c r="A141" t="s">
        <v>13</v>
      </c>
      <c r="B141">
        <v>1</v>
      </c>
      <c r="C141" t="s">
        <v>41</v>
      </c>
      <c r="D141" s="3">
        <v>44831</v>
      </c>
      <c r="E141" s="3">
        <v>44839</v>
      </c>
      <c r="F141">
        <v>50</v>
      </c>
      <c r="G141" s="1">
        <v>0.10199999999999999</v>
      </c>
      <c r="H141" s="1">
        <v>49.985999999999997</v>
      </c>
      <c r="I141" s="1">
        <v>1.506</v>
      </c>
      <c r="J141" s="8">
        <f>25.61*I141-1.7159</f>
        <v>36.852760000000004</v>
      </c>
      <c r="K141" s="9">
        <f>(50-J141)*0.05/G141*1000</f>
        <v>6444.7254901960778</v>
      </c>
      <c r="L141" s="9">
        <f>K141/J141</f>
        <v>174.87768867775648</v>
      </c>
      <c r="M141" s="8">
        <f>LOG10(L141)</f>
        <v>2.2427344046632118</v>
      </c>
      <c r="N141" t="s">
        <v>58</v>
      </c>
      <c r="O141" t="s">
        <v>34</v>
      </c>
      <c r="P141" t="s">
        <v>64</v>
      </c>
    </row>
    <row r="142" spans="1:16" x14ac:dyDescent="0.25">
      <c r="A142" t="s">
        <v>13</v>
      </c>
      <c r="B142">
        <v>2</v>
      </c>
      <c r="C142" t="s">
        <v>41</v>
      </c>
      <c r="D142" s="3">
        <v>44831</v>
      </c>
      <c r="E142" s="3">
        <v>44839</v>
      </c>
      <c r="F142">
        <v>50</v>
      </c>
      <c r="G142" s="1">
        <v>9.9000000000000005E-2</v>
      </c>
      <c r="H142" s="1">
        <v>50.01</v>
      </c>
      <c r="I142" s="1">
        <v>1.506</v>
      </c>
      <c r="J142" s="8">
        <f>25.61*I142-1.7159</f>
        <v>36.852760000000004</v>
      </c>
      <c r="K142" s="9">
        <f>(50-J142)*0.05/G142*1000</f>
        <v>6640.0202020202005</v>
      </c>
      <c r="L142" s="9">
        <f>K142/J142</f>
        <v>180.17701257708242</v>
      </c>
      <c r="M142" s="8">
        <f>LOG10(L142)</f>
        <v>2.2556993818275792</v>
      </c>
      <c r="N142" t="s">
        <v>58</v>
      </c>
      <c r="O142" t="s">
        <v>34</v>
      </c>
      <c r="P142" t="s">
        <v>64</v>
      </c>
    </row>
    <row r="143" spans="1:16" x14ac:dyDescent="0.25">
      <c r="A143" t="s">
        <v>20</v>
      </c>
      <c r="B143">
        <v>3</v>
      </c>
      <c r="C143" t="s">
        <v>41</v>
      </c>
      <c r="D143" s="3">
        <v>44831</v>
      </c>
      <c r="E143" s="3">
        <v>44839</v>
      </c>
      <c r="F143">
        <v>50</v>
      </c>
      <c r="G143" s="1">
        <v>0.1</v>
      </c>
      <c r="H143" s="1">
        <v>50.015999999999998</v>
      </c>
      <c r="I143" s="1">
        <v>1.8360000000000001</v>
      </c>
      <c r="J143" s="8">
        <f>25.61*I143-1.7159</f>
        <v>45.30406</v>
      </c>
      <c r="K143" s="9">
        <f>(50-J143)*0.05/G143*1000</f>
        <v>2347.9700000000003</v>
      </c>
      <c r="L143" s="9">
        <f>K143/J143</f>
        <v>51.82692235530326</v>
      </c>
      <c r="M143" s="8">
        <f>LOG10(L143)</f>
        <v>1.7145554198409949</v>
      </c>
      <c r="N143" t="s">
        <v>58</v>
      </c>
      <c r="O143" t="s">
        <v>34</v>
      </c>
      <c r="P143" t="s">
        <v>64</v>
      </c>
    </row>
    <row r="144" spans="1:16" x14ac:dyDescent="0.25">
      <c r="A144" t="s">
        <v>20</v>
      </c>
      <c r="B144">
        <v>1</v>
      </c>
      <c r="C144" t="s">
        <v>41</v>
      </c>
      <c r="D144" s="3">
        <v>44831</v>
      </c>
      <c r="E144" s="3">
        <v>44839</v>
      </c>
      <c r="F144">
        <v>50</v>
      </c>
      <c r="G144" s="1">
        <v>0.10100000000000001</v>
      </c>
      <c r="H144" s="1">
        <v>50.002000000000002</v>
      </c>
      <c r="I144" s="1">
        <v>1.8520000000000001</v>
      </c>
      <c r="J144" s="8">
        <f>25.61*I144-1.7159</f>
        <v>45.713820000000005</v>
      </c>
      <c r="K144" s="9">
        <f>(50-J144)*0.05/G144*1000</f>
        <v>2121.8712871287103</v>
      </c>
      <c r="L144" s="9">
        <f>K144/J144</f>
        <v>46.416407273089625</v>
      </c>
      <c r="M144" s="8">
        <f>LOG10(L144)</f>
        <v>1.666671522120418</v>
      </c>
      <c r="N144" t="s">
        <v>58</v>
      </c>
      <c r="O144" t="s">
        <v>34</v>
      </c>
      <c r="P144" t="s">
        <v>64</v>
      </c>
    </row>
    <row r="145" spans="1:16" x14ac:dyDescent="0.25">
      <c r="A145" t="s">
        <v>20</v>
      </c>
      <c r="B145">
        <v>2</v>
      </c>
      <c r="C145" t="s">
        <v>41</v>
      </c>
      <c r="D145" s="3">
        <v>44831</v>
      </c>
      <c r="E145" s="3">
        <v>44839</v>
      </c>
      <c r="F145">
        <v>50</v>
      </c>
      <c r="G145" s="1">
        <v>0.1</v>
      </c>
      <c r="H145" s="1">
        <v>50.011000000000003</v>
      </c>
      <c r="I145" s="1">
        <v>1.871</v>
      </c>
      <c r="J145" s="8">
        <f>25.61*I145-1.7159</f>
        <v>46.200409999999998</v>
      </c>
      <c r="K145" s="9">
        <f>(50-J145)*0.05/G145*1000</f>
        <v>1899.795000000001</v>
      </c>
      <c r="L145" s="9">
        <f>K145/J145</f>
        <v>41.120738971797024</v>
      </c>
      <c r="M145" s="8">
        <f>LOG10(L145)</f>
        <v>1.6140609106683967</v>
      </c>
      <c r="N145" t="s">
        <v>58</v>
      </c>
      <c r="O145" t="s">
        <v>34</v>
      </c>
      <c r="P145" t="s">
        <v>64</v>
      </c>
    </row>
    <row r="147" spans="1:16" x14ac:dyDescent="0.25">
      <c r="I147" s="1"/>
    </row>
  </sheetData>
  <sortState xmlns:xlrd2="http://schemas.microsoft.com/office/spreadsheetml/2017/richdata2" ref="A2:M148">
    <sortCondition ref="A2:A148"/>
    <sortCondition ref="E2:E14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5EF-2B36-4F16-9335-696407B7A552}">
  <sheetPr>
    <tabColor rgb="FFFF33CC"/>
  </sheetPr>
  <dimension ref="A1:M59"/>
  <sheetViews>
    <sheetView workbookViewId="0">
      <selection sqref="A1:XFD1048576"/>
    </sheetView>
  </sheetViews>
  <sheetFormatPr defaultRowHeight="15" x14ac:dyDescent="0.25"/>
  <cols>
    <col min="1" max="1" width="14.7109375" customWidth="1"/>
    <col min="4" max="4" width="15.85546875" customWidth="1"/>
    <col min="5" max="5" width="17.5703125" customWidth="1"/>
    <col min="7" max="7" width="14.140625" customWidth="1"/>
    <col min="8" max="8" width="10.140625" customWidth="1"/>
    <col min="9" max="9" width="14.7109375" customWidth="1"/>
  </cols>
  <sheetData>
    <row r="1" spans="1:12" ht="15.75" thickBot="1" x14ac:dyDescent="0.3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74</v>
      </c>
      <c r="G1" s="6" t="s">
        <v>31</v>
      </c>
      <c r="H1" s="6" t="s">
        <v>73</v>
      </c>
      <c r="I1" s="7" t="s">
        <v>60</v>
      </c>
      <c r="J1" s="7" t="s">
        <v>57</v>
      </c>
      <c r="K1" s="7" t="s">
        <v>54</v>
      </c>
      <c r="L1" s="7" t="s">
        <v>35</v>
      </c>
    </row>
    <row r="2" spans="1:12" x14ac:dyDescent="0.25">
      <c r="A2" s="11" t="s">
        <v>28</v>
      </c>
      <c r="B2" s="11">
        <v>1</v>
      </c>
      <c r="C2" s="11" t="s">
        <v>41</v>
      </c>
      <c r="D2" s="12">
        <v>44831</v>
      </c>
      <c r="E2" s="12">
        <v>44831</v>
      </c>
      <c r="F2" s="11">
        <v>50</v>
      </c>
      <c r="G2" s="13">
        <v>2.036</v>
      </c>
      <c r="H2" s="14">
        <f>24.794*G2</f>
        <v>50.480584</v>
      </c>
      <c r="I2" s="11" t="s">
        <v>63</v>
      </c>
      <c r="J2" s="11" t="s">
        <v>58</v>
      </c>
      <c r="K2" s="15" t="s">
        <v>64</v>
      </c>
      <c r="L2" s="11"/>
    </row>
    <row r="3" spans="1:12" x14ac:dyDescent="0.25">
      <c r="A3" t="s">
        <v>28</v>
      </c>
      <c r="B3">
        <v>2</v>
      </c>
      <c r="C3" t="s">
        <v>41</v>
      </c>
      <c r="D3" s="3">
        <v>44831</v>
      </c>
      <c r="E3" s="3">
        <v>44831</v>
      </c>
      <c r="F3">
        <v>50</v>
      </c>
      <c r="G3" s="1">
        <v>2.0259999999999998</v>
      </c>
      <c r="H3" s="8">
        <f>24.794*G3</f>
        <v>50.232643999999993</v>
      </c>
      <c r="I3" t="s">
        <v>63</v>
      </c>
      <c r="J3" t="s">
        <v>58</v>
      </c>
      <c r="K3" s="15" t="s">
        <v>64</v>
      </c>
    </row>
    <row r="4" spans="1:12" x14ac:dyDescent="0.25">
      <c r="A4" t="s">
        <v>28</v>
      </c>
      <c r="B4">
        <v>3</v>
      </c>
      <c r="C4" t="s">
        <v>41</v>
      </c>
      <c r="D4" s="3">
        <v>44831</v>
      </c>
      <c r="E4" s="3">
        <v>44831</v>
      </c>
      <c r="F4">
        <v>50</v>
      </c>
      <c r="G4" s="1">
        <v>2.02</v>
      </c>
      <c r="H4" s="8">
        <f>24.794*G4</f>
        <v>50.083880000000001</v>
      </c>
      <c r="I4" t="s">
        <v>63</v>
      </c>
      <c r="J4" s="9" t="s">
        <v>58</v>
      </c>
      <c r="K4" s="15" t="s">
        <v>64</v>
      </c>
    </row>
    <row r="5" spans="1:12" x14ac:dyDescent="0.25">
      <c r="A5" t="s">
        <v>68</v>
      </c>
      <c r="B5">
        <v>1</v>
      </c>
      <c r="C5" t="s">
        <v>41</v>
      </c>
      <c r="D5" s="3">
        <v>44831</v>
      </c>
      <c r="E5" s="3">
        <v>44839</v>
      </c>
      <c r="F5">
        <v>15</v>
      </c>
      <c r="G5" s="1">
        <v>0.67100000000000004</v>
      </c>
      <c r="H5" s="8">
        <f>G5*24.843</f>
        <v>16.669653</v>
      </c>
      <c r="I5" t="s">
        <v>61</v>
      </c>
      <c r="J5" t="s">
        <v>58</v>
      </c>
      <c r="K5" s="15" t="s">
        <v>64</v>
      </c>
      <c r="L5" s="15"/>
    </row>
    <row r="6" spans="1:12" x14ac:dyDescent="0.25">
      <c r="A6" t="s">
        <v>69</v>
      </c>
      <c r="B6">
        <v>1</v>
      </c>
      <c r="C6" t="s">
        <v>41</v>
      </c>
      <c r="D6" s="3">
        <v>44831</v>
      </c>
      <c r="E6" s="3">
        <v>44839</v>
      </c>
      <c r="F6">
        <v>25</v>
      </c>
      <c r="G6" s="1">
        <v>1.0649999999999999</v>
      </c>
      <c r="H6" s="8">
        <f>G6*24.843</f>
        <v>26.457794999999997</v>
      </c>
      <c r="I6" t="s">
        <v>61</v>
      </c>
      <c r="J6" t="s">
        <v>58</v>
      </c>
      <c r="K6" s="15" t="s">
        <v>64</v>
      </c>
      <c r="L6" s="15"/>
    </row>
    <row r="7" spans="1:12" x14ac:dyDescent="0.25">
      <c r="A7" t="s">
        <v>69</v>
      </c>
      <c r="B7">
        <v>2</v>
      </c>
      <c r="C7" t="s">
        <v>41</v>
      </c>
      <c r="D7" s="3">
        <v>44831</v>
      </c>
      <c r="E7" s="3">
        <v>44839</v>
      </c>
      <c r="F7">
        <v>25</v>
      </c>
      <c r="G7" s="1">
        <v>1.0620000000000001</v>
      </c>
      <c r="H7" s="8">
        <f>G7*24.843</f>
        <v>26.383266000000003</v>
      </c>
      <c r="I7" t="s">
        <v>61</v>
      </c>
      <c r="J7" t="s">
        <v>58</v>
      </c>
      <c r="K7" s="15" t="s">
        <v>64</v>
      </c>
      <c r="L7" s="15"/>
    </row>
    <row r="8" spans="1:12" x14ac:dyDescent="0.25">
      <c r="A8" t="s">
        <v>69</v>
      </c>
      <c r="B8">
        <v>3</v>
      </c>
      <c r="C8" t="s">
        <v>41</v>
      </c>
      <c r="D8" s="3">
        <v>44831</v>
      </c>
      <c r="E8" s="3">
        <v>44839</v>
      </c>
      <c r="F8">
        <v>25</v>
      </c>
      <c r="G8" s="1">
        <v>1.0640000000000001</v>
      </c>
      <c r="H8" s="8">
        <f>G8*24.843</f>
        <v>26.432952</v>
      </c>
      <c r="I8" t="s">
        <v>61</v>
      </c>
      <c r="J8" t="s">
        <v>58</v>
      </c>
      <c r="K8" s="15" t="s">
        <v>64</v>
      </c>
      <c r="L8" s="15"/>
    </row>
    <row r="9" spans="1:12" x14ac:dyDescent="0.25">
      <c r="A9" t="s">
        <v>70</v>
      </c>
      <c r="B9">
        <v>1</v>
      </c>
      <c r="C9" t="s">
        <v>41</v>
      </c>
      <c r="D9" s="3">
        <v>44831</v>
      </c>
      <c r="E9" s="3">
        <v>44839</v>
      </c>
      <c r="F9">
        <v>35</v>
      </c>
      <c r="G9" s="1">
        <v>1.482</v>
      </c>
      <c r="H9" s="8">
        <f>G9*24.843</f>
        <v>36.817326000000001</v>
      </c>
      <c r="I9" t="s">
        <v>61</v>
      </c>
      <c r="J9" t="s">
        <v>58</v>
      </c>
      <c r="K9" s="15" t="s">
        <v>64</v>
      </c>
      <c r="L9" s="15"/>
    </row>
    <row r="10" spans="1:12" x14ac:dyDescent="0.25">
      <c r="A10" t="s">
        <v>71</v>
      </c>
      <c r="B10">
        <v>1</v>
      </c>
      <c r="C10" t="s">
        <v>41</v>
      </c>
      <c r="D10" s="3">
        <v>44831</v>
      </c>
      <c r="E10" s="3">
        <v>44839</v>
      </c>
      <c r="F10">
        <v>50</v>
      </c>
      <c r="G10" s="1">
        <v>2.0870000000000002</v>
      </c>
      <c r="H10" s="8">
        <f>G10*24.843</f>
        <v>51.847341000000007</v>
      </c>
      <c r="I10" t="s">
        <v>61</v>
      </c>
      <c r="J10" t="s">
        <v>58</v>
      </c>
      <c r="K10" s="15" t="s">
        <v>64</v>
      </c>
      <c r="L10" s="15"/>
    </row>
    <row r="11" spans="1:12" x14ac:dyDescent="0.25">
      <c r="A11" t="s">
        <v>71</v>
      </c>
      <c r="B11">
        <v>2</v>
      </c>
      <c r="C11" t="s">
        <v>41</v>
      </c>
      <c r="D11" s="3">
        <v>44831</v>
      </c>
      <c r="E11" s="3">
        <v>44839</v>
      </c>
      <c r="F11">
        <v>50</v>
      </c>
      <c r="G11" s="1">
        <v>1.9419999999999999</v>
      </c>
      <c r="H11" s="8">
        <f>G11*24.843</f>
        <v>48.245106</v>
      </c>
      <c r="I11" t="s">
        <v>61</v>
      </c>
      <c r="J11" t="s">
        <v>58</v>
      </c>
      <c r="K11" s="15" t="s">
        <v>64</v>
      </c>
      <c r="L11" s="15"/>
    </row>
    <row r="12" spans="1:12" x14ac:dyDescent="0.25">
      <c r="A12" t="s">
        <v>71</v>
      </c>
      <c r="B12">
        <v>3</v>
      </c>
      <c r="C12" t="s">
        <v>41</v>
      </c>
      <c r="D12" s="3">
        <v>44831</v>
      </c>
      <c r="E12" s="3">
        <v>44839</v>
      </c>
      <c r="F12">
        <v>50</v>
      </c>
      <c r="G12" s="1">
        <v>1.9530000000000001</v>
      </c>
      <c r="H12" s="8">
        <f>G12*24.843</f>
        <v>48.518379000000003</v>
      </c>
      <c r="I12" t="s">
        <v>61</v>
      </c>
      <c r="J12" t="s">
        <v>58</v>
      </c>
      <c r="K12" s="15" t="s">
        <v>64</v>
      </c>
      <c r="L12" s="15"/>
    </row>
    <row r="13" spans="1:12" x14ac:dyDescent="0.25">
      <c r="A13" t="s">
        <v>39</v>
      </c>
      <c r="B13">
        <v>1</v>
      </c>
      <c r="C13" t="s">
        <v>41</v>
      </c>
      <c r="D13" s="3">
        <v>44831</v>
      </c>
      <c r="E13" s="3">
        <v>44839</v>
      </c>
      <c r="F13">
        <v>5</v>
      </c>
      <c r="G13" s="1">
        <v>0.21</v>
      </c>
      <c r="H13" s="8">
        <f>G13*24.843</f>
        <v>5.2170299999999994</v>
      </c>
      <c r="I13" t="s">
        <v>61</v>
      </c>
      <c r="J13" t="s">
        <v>58</v>
      </c>
      <c r="K13" s="15" t="s">
        <v>64</v>
      </c>
      <c r="L13" s="15"/>
    </row>
    <row r="14" spans="1:12" x14ac:dyDescent="0.25">
      <c r="A14" t="s">
        <v>27</v>
      </c>
      <c r="B14">
        <v>1</v>
      </c>
      <c r="C14" t="s">
        <v>41</v>
      </c>
      <c r="D14" s="3">
        <v>44831</v>
      </c>
      <c r="E14" s="3">
        <v>44839</v>
      </c>
      <c r="F14">
        <v>50</v>
      </c>
      <c r="G14" s="1">
        <v>1.9530000000000001</v>
      </c>
      <c r="H14" s="8">
        <f>24.794*G14</f>
        <v>48.422682000000002</v>
      </c>
      <c r="I14" t="s">
        <v>62</v>
      </c>
      <c r="J14" s="9" t="s">
        <v>58</v>
      </c>
      <c r="K14" s="15" t="s">
        <v>64</v>
      </c>
    </row>
    <row r="15" spans="1:12" x14ac:dyDescent="0.25">
      <c r="A15" t="s">
        <v>27</v>
      </c>
      <c r="B15">
        <v>2</v>
      </c>
      <c r="C15" t="s">
        <v>41</v>
      </c>
      <c r="D15" s="3">
        <v>44831</v>
      </c>
      <c r="E15" s="3">
        <v>44839</v>
      </c>
      <c r="F15">
        <v>50</v>
      </c>
      <c r="G15" s="1">
        <v>1.98</v>
      </c>
      <c r="H15" s="8">
        <f>24.794*G15</f>
        <v>49.092120000000001</v>
      </c>
      <c r="I15" t="s">
        <v>62</v>
      </c>
      <c r="J15" s="9" t="s">
        <v>58</v>
      </c>
      <c r="K15" s="15" t="s">
        <v>64</v>
      </c>
    </row>
    <row r="16" spans="1:12" x14ac:dyDescent="0.25">
      <c r="A16" t="s">
        <v>27</v>
      </c>
      <c r="B16">
        <v>3</v>
      </c>
      <c r="C16" t="s">
        <v>41</v>
      </c>
      <c r="D16" s="3">
        <v>44831</v>
      </c>
      <c r="E16" s="3">
        <v>44839</v>
      </c>
      <c r="F16">
        <v>50</v>
      </c>
      <c r="G16" s="1">
        <v>1.9830000000000001</v>
      </c>
      <c r="H16" s="8">
        <f>24.794*G16</f>
        <v>49.166502000000001</v>
      </c>
      <c r="I16" t="s">
        <v>62</v>
      </c>
      <c r="J16" s="9" t="s">
        <v>58</v>
      </c>
      <c r="K16" s="15" t="s">
        <v>64</v>
      </c>
    </row>
    <row r="17" spans="1:13" x14ac:dyDescent="0.25">
      <c r="A17" t="s">
        <v>27</v>
      </c>
      <c r="B17">
        <v>1</v>
      </c>
      <c r="C17" t="s">
        <v>41</v>
      </c>
      <c r="D17" s="3">
        <v>44831</v>
      </c>
      <c r="E17" s="3">
        <v>44839</v>
      </c>
      <c r="F17">
        <v>50</v>
      </c>
      <c r="G17" s="1">
        <v>2.0019999999999998</v>
      </c>
      <c r="H17" s="8">
        <f>G17*24.843</f>
        <v>49.735685999999994</v>
      </c>
      <c r="I17" t="s">
        <v>62</v>
      </c>
      <c r="J17" s="9" t="s">
        <v>58</v>
      </c>
      <c r="K17" s="15" t="s">
        <v>64</v>
      </c>
      <c r="L17" s="1"/>
    </row>
    <row r="18" spans="1:13" x14ac:dyDescent="0.25">
      <c r="A18" t="s">
        <v>27</v>
      </c>
      <c r="B18">
        <v>2</v>
      </c>
      <c r="C18" t="s">
        <v>41</v>
      </c>
      <c r="D18" s="3">
        <v>44831</v>
      </c>
      <c r="E18" s="3">
        <v>44839</v>
      </c>
      <c r="F18">
        <v>50</v>
      </c>
      <c r="G18" s="1">
        <v>1.9670000000000001</v>
      </c>
      <c r="H18" s="8">
        <f>G18*24.843</f>
        <v>48.866181000000005</v>
      </c>
      <c r="I18" t="s">
        <v>62</v>
      </c>
      <c r="J18" s="9" t="s">
        <v>58</v>
      </c>
      <c r="K18" s="15" t="s">
        <v>64</v>
      </c>
      <c r="L18" s="1"/>
    </row>
    <row r="19" spans="1:13" x14ac:dyDescent="0.25">
      <c r="A19" t="s">
        <v>27</v>
      </c>
      <c r="B19">
        <v>3</v>
      </c>
      <c r="C19" t="s">
        <v>41</v>
      </c>
      <c r="D19" s="3">
        <v>44831</v>
      </c>
      <c r="E19" s="3">
        <v>44839</v>
      </c>
      <c r="F19">
        <v>50</v>
      </c>
      <c r="G19" s="1">
        <v>1.9770000000000001</v>
      </c>
      <c r="H19" s="8">
        <f>G19*24.843</f>
        <v>49.114611000000004</v>
      </c>
      <c r="I19" t="s">
        <v>62</v>
      </c>
      <c r="J19" s="9" t="s">
        <v>58</v>
      </c>
      <c r="K19" s="15" t="s">
        <v>64</v>
      </c>
      <c r="L19" s="1"/>
    </row>
    <row r="20" spans="1:13" x14ac:dyDescent="0.25">
      <c r="A20" t="s">
        <v>28</v>
      </c>
      <c r="B20">
        <v>1</v>
      </c>
      <c r="C20" t="s">
        <v>41</v>
      </c>
      <c r="D20" s="3">
        <v>44831</v>
      </c>
      <c r="E20" s="3">
        <v>44839</v>
      </c>
      <c r="F20">
        <v>50</v>
      </c>
      <c r="G20" s="1">
        <v>2.0870000000000002</v>
      </c>
      <c r="H20" s="8">
        <f>24.794*G20</f>
        <v>51.745078000000007</v>
      </c>
      <c r="I20" t="s">
        <v>63</v>
      </c>
      <c r="J20" s="9" t="s">
        <v>58</v>
      </c>
      <c r="K20" s="15" t="s">
        <v>64</v>
      </c>
    </row>
    <row r="21" spans="1:13" x14ac:dyDescent="0.25">
      <c r="A21" t="s">
        <v>28</v>
      </c>
      <c r="B21">
        <v>2</v>
      </c>
      <c r="C21" t="s">
        <v>41</v>
      </c>
      <c r="D21" s="3">
        <v>44831</v>
      </c>
      <c r="E21" s="3">
        <v>44839</v>
      </c>
      <c r="F21">
        <v>50</v>
      </c>
      <c r="G21" s="1">
        <v>1.9419999999999999</v>
      </c>
      <c r="H21" s="8">
        <f>24.794*G21</f>
        <v>48.149948000000002</v>
      </c>
      <c r="I21" t="s">
        <v>63</v>
      </c>
      <c r="J21" s="9" t="s">
        <v>58</v>
      </c>
      <c r="K21" s="15" t="s">
        <v>64</v>
      </c>
    </row>
    <row r="22" spans="1:13" x14ac:dyDescent="0.25">
      <c r="A22" t="s">
        <v>28</v>
      </c>
      <c r="B22">
        <v>3</v>
      </c>
      <c r="C22" t="s">
        <v>41</v>
      </c>
      <c r="D22" s="3">
        <v>44831</v>
      </c>
      <c r="E22" s="3">
        <v>44839</v>
      </c>
      <c r="F22">
        <v>50</v>
      </c>
      <c r="G22" s="1">
        <v>1.9430000000000001</v>
      </c>
      <c r="H22" s="8">
        <f>24.794*G22</f>
        <v>48.174742000000002</v>
      </c>
      <c r="I22" t="s">
        <v>63</v>
      </c>
      <c r="J22" s="9" t="s">
        <v>58</v>
      </c>
      <c r="K22" s="15" t="s">
        <v>64</v>
      </c>
      <c r="M22" s="8"/>
    </row>
    <row r="23" spans="1:13" x14ac:dyDescent="0.25">
      <c r="A23" t="s">
        <v>27</v>
      </c>
      <c r="B23">
        <v>1</v>
      </c>
      <c r="C23" t="s">
        <v>41</v>
      </c>
      <c r="D23" s="3">
        <v>44831</v>
      </c>
      <c r="E23" s="3">
        <v>44859</v>
      </c>
      <c r="F23">
        <v>50</v>
      </c>
      <c r="G23" s="1">
        <v>2.0019999999999998</v>
      </c>
      <c r="H23" s="8">
        <f>24.794*G23</f>
        <v>49.637587999999994</v>
      </c>
      <c r="I23" t="s">
        <v>62</v>
      </c>
      <c r="J23" s="9" t="s">
        <v>59</v>
      </c>
      <c r="K23" s="9" t="s">
        <v>65</v>
      </c>
      <c r="L23" s="1"/>
      <c r="M23" s="8"/>
    </row>
    <row r="24" spans="1:13" x14ac:dyDescent="0.25">
      <c r="A24" t="s">
        <v>27</v>
      </c>
      <c r="B24">
        <v>2</v>
      </c>
      <c r="C24" t="s">
        <v>41</v>
      </c>
      <c r="D24" s="3">
        <v>44831</v>
      </c>
      <c r="E24" s="3">
        <v>44859</v>
      </c>
      <c r="F24">
        <v>50</v>
      </c>
      <c r="G24" s="1">
        <v>1.9670000000000001</v>
      </c>
      <c r="H24" s="8">
        <f>24.794*G24</f>
        <v>48.769798000000002</v>
      </c>
      <c r="I24" t="s">
        <v>62</v>
      </c>
      <c r="J24" s="9" t="s">
        <v>59</v>
      </c>
      <c r="K24" s="9" t="s">
        <v>65</v>
      </c>
      <c r="L24" s="1"/>
      <c r="M24" s="8"/>
    </row>
    <row r="25" spans="1:13" x14ac:dyDescent="0.25">
      <c r="A25" t="s">
        <v>27</v>
      </c>
      <c r="B25">
        <v>3</v>
      </c>
      <c r="C25" t="s">
        <v>41</v>
      </c>
      <c r="D25" s="3">
        <v>44831</v>
      </c>
      <c r="E25" s="3">
        <v>44859</v>
      </c>
      <c r="F25">
        <v>50</v>
      </c>
      <c r="G25" s="1">
        <v>1.9770000000000001</v>
      </c>
      <c r="H25" s="8">
        <f>24.794*G25</f>
        <v>49.017738000000001</v>
      </c>
      <c r="I25" t="s">
        <v>62</v>
      </c>
      <c r="J25" s="9" t="s">
        <v>59</v>
      </c>
      <c r="K25" s="9" t="s">
        <v>65</v>
      </c>
      <c r="L25" s="1"/>
      <c r="M25" s="8"/>
    </row>
    <row r="26" spans="1:13" x14ac:dyDescent="0.25">
      <c r="A26" t="s">
        <v>27</v>
      </c>
      <c r="B26">
        <v>1</v>
      </c>
      <c r="C26" t="s">
        <v>41</v>
      </c>
      <c r="D26" s="3">
        <v>44831</v>
      </c>
      <c r="E26" s="3">
        <v>44860</v>
      </c>
      <c r="F26">
        <v>50</v>
      </c>
      <c r="G26" s="1">
        <v>1.6739999999999999</v>
      </c>
      <c r="I26" t="s">
        <v>62</v>
      </c>
      <c r="J26" t="s">
        <v>59</v>
      </c>
      <c r="K26" s="9" t="s">
        <v>65</v>
      </c>
      <c r="L26" t="s">
        <v>66</v>
      </c>
    </row>
    <row r="27" spans="1:13" x14ac:dyDescent="0.25">
      <c r="A27" t="s">
        <v>27</v>
      </c>
      <c r="B27">
        <v>2</v>
      </c>
      <c r="C27" t="s">
        <v>41</v>
      </c>
      <c r="D27" s="3">
        <v>44831</v>
      </c>
      <c r="E27" s="3">
        <v>44860</v>
      </c>
      <c r="F27">
        <v>50</v>
      </c>
      <c r="G27" s="1">
        <v>1.623</v>
      </c>
      <c r="I27" t="s">
        <v>62</v>
      </c>
      <c r="J27" t="s">
        <v>59</v>
      </c>
      <c r="K27" s="9" t="s">
        <v>65</v>
      </c>
      <c r="L27" t="s">
        <v>66</v>
      </c>
    </row>
    <row r="28" spans="1:13" x14ac:dyDescent="0.25">
      <c r="A28" t="s">
        <v>27</v>
      </c>
      <c r="B28">
        <v>3</v>
      </c>
      <c r="C28" t="s">
        <v>41</v>
      </c>
      <c r="D28" s="3">
        <v>44831</v>
      </c>
      <c r="E28" s="3">
        <v>44860</v>
      </c>
      <c r="F28">
        <v>50</v>
      </c>
      <c r="G28" s="1">
        <v>1.6319999999999999</v>
      </c>
      <c r="I28" t="s">
        <v>62</v>
      </c>
      <c r="J28" t="s">
        <v>59</v>
      </c>
      <c r="K28" s="9" t="s">
        <v>65</v>
      </c>
      <c r="L28" t="s">
        <v>66</v>
      </c>
    </row>
    <row r="29" spans="1:13" x14ac:dyDescent="0.25">
      <c r="A29" t="s">
        <v>27</v>
      </c>
      <c r="B29">
        <v>1</v>
      </c>
      <c r="C29" t="s">
        <v>41</v>
      </c>
      <c r="D29" s="3">
        <v>44831</v>
      </c>
      <c r="E29" s="3">
        <v>44860</v>
      </c>
      <c r="F29">
        <v>50</v>
      </c>
      <c r="G29" s="1">
        <v>1.6739999999999999</v>
      </c>
      <c r="H29" s="8">
        <f>24.794*G29</f>
        <v>41.505155999999999</v>
      </c>
      <c r="I29" t="s">
        <v>62</v>
      </c>
      <c r="J29" t="s">
        <v>59</v>
      </c>
      <c r="K29" s="9" t="s">
        <v>65</v>
      </c>
    </row>
    <row r="30" spans="1:13" x14ac:dyDescent="0.25">
      <c r="A30" t="s">
        <v>27</v>
      </c>
      <c r="B30">
        <v>2</v>
      </c>
      <c r="C30" t="s">
        <v>41</v>
      </c>
      <c r="D30" s="3">
        <v>44831</v>
      </c>
      <c r="E30" s="3">
        <v>44860</v>
      </c>
      <c r="F30">
        <v>50</v>
      </c>
      <c r="G30" s="1">
        <v>1.623</v>
      </c>
      <c r="H30" s="8">
        <f>24.794*G30</f>
        <v>40.240662</v>
      </c>
      <c r="I30" t="s">
        <v>62</v>
      </c>
      <c r="J30" t="s">
        <v>59</v>
      </c>
      <c r="K30" s="9" t="s">
        <v>65</v>
      </c>
    </row>
    <row r="31" spans="1:13" x14ac:dyDescent="0.25">
      <c r="A31" t="s">
        <v>27</v>
      </c>
      <c r="B31">
        <v>3</v>
      </c>
      <c r="C31" t="s">
        <v>41</v>
      </c>
      <c r="D31" s="3">
        <v>44831</v>
      </c>
      <c r="E31" s="3">
        <v>44860</v>
      </c>
      <c r="F31">
        <v>50</v>
      </c>
      <c r="G31" s="1">
        <v>1.6319999999999999</v>
      </c>
      <c r="H31" s="8">
        <f>24.794*G31</f>
        <v>40.463808</v>
      </c>
      <c r="I31" t="s">
        <v>62</v>
      </c>
      <c r="J31" t="s">
        <v>59</v>
      </c>
      <c r="K31" s="9" t="s">
        <v>65</v>
      </c>
    </row>
    <row r="32" spans="1:13" x14ac:dyDescent="0.25">
      <c r="A32" t="s">
        <v>27</v>
      </c>
      <c r="B32">
        <v>1</v>
      </c>
      <c r="C32" t="s">
        <v>41</v>
      </c>
      <c r="D32" s="3">
        <v>44831</v>
      </c>
      <c r="E32" s="3">
        <v>44869</v>
      </c>
      <c r="F32">
        <v>25</v>
      </c>
      <c r="G32" s="1">
        <v>0.81799999999999995</v>
      </c>
      <c r="I32" t="s">
        <v>62</v>
      </c>
      <c r="J32" t="s">
        <v>59</v>
      </c>
      <c r="K32" s="9" t="s">
        <v>65</v>
      </c>
      <c r="L32" t="s">
        <v>55</v>
      </c>
      <c r="M32" s="8"/>
    </row>
    <row r="33" spans="1:13" x14ac:dyDescent="0.25">
      <c r="A33" t="s">
        <v>27</v>
      </c>
      <c r="B33">
        <v>2</v>
      </c>
      <c r="C33" t="s">
        <v>41</v>
      </c>
      <c r="D33" s="3">
        <v>44831</v>
      </c>
      <c r="E33" s="3">
        <v>44869</v>
      </c>
      <c r="F33">
        <v>25</v>
      </c>
      <c r="G33" s="1">
        <v>0.82099999999999995</v>
      </c>
      <c r="I33" t="s">
        <v>62</v>
      </c>
      <c r="J33" t="s">
        <v>59</v>
      </c>
      <c r="K33" s="9" t="s">
        <v>65</v>
      </c>
      <c r="L33" t="s">
        <v>55</v>
      </c>
      <c r="M33" s="8"/>
    </row>
    <row r="34" spans="1:13" x14ac:dyDescent="0.25">
      <c r="A34" t="s">
        <v>27</v>
      </c>
      <c r="B34">
        <v>3</v>
      </c>
      <c r="C34" t="s">
        <v>41</v>
      </c>
      <c r="D34" s="3">
        <v>44831</v>
      </c>
      <c r="E34" s="3">
        <v>44869</v>
      </c>
      <c r="F34">
        <v>25</v>
      </c>
      <c r="G34" s="1">
        <v>0.84799999999999998</v>
      </c>
      <c r="I34" t="s">
        <v>62</v>
      </c>
      <c r="J34" t="s">
        <v>59</v>
      </c>
      <c r="K34" s="9" t="s">
        <v>65</v>
      </c>
      <c r="L34" t="s">
        <v>55</v>
      </c>
      <c r="M34" s="8"/>
    </row>
    <row r="35" spans="1:13" x14ac:dyDescent="0.25">
      <c r="A35" t="s">
        <v>27</v>
      </c>
      <c r="B35">
        <v>1</v>
      </c>
      <c r="C35" t="s">
        <v>41</v>
      </c>
      <c r="D35" s="3">
        <v>44831</v>
      </c>
      <c r="E35" s="3">
        <v>44869</v>
      </c>
      <c r="F35">
        <v>50</v>
      </c>
      <c r="G35">
        <v>1.585</v>
      </c>
      <c r="I35" t="s">
        <v>62</v>
      </c>
      <c r="J35" t="s">
        <v>59</v>
      </c>
      <c r="K35" s="9" t="s">
        <v>65</v>
      </c>
      <c r="L35" t="s">
        <v>56</v>
      </c>
      <c r="M35" s="8"/>
    </row>
    <row r="36" spans="1:13" x14ac:dyDescent="0.25">
      <c r="A36" t="s">
        <v>27</v>
      </c>
      <c r="B36">
        <v>2</v>
      </c>
      <c r="C36" t="s">
        <v>41</v>
      </c>
      <c r="D36" s="3">
        <v>44831</v>
      </c>
      <c r="E36" s="3">
        <v>44869</v>
      </c>
      <c r="F36">
        <v>50</v>
      </c>
      <c r="G36" s="1">
        <v>1.5209999999999999</v>
      </c>
      <c r="I36" t="s">
        <v>62</v>
      </c>
      <c r="J36" t="s">
        <v>59</v>
      </c>
      <c r="K36" s="9" t="s">
        <v>65</v>
      </c>
      <c r="L36" t="s">
        <v>56</v>
      </c>
      <c r="M36" s="8"/>
    </row>
    <row r="37" spans="1:13" x14ac:dyDescent="0.25">
      <c r="A37" t="s">
        <v>27</v>
      </c>
      <c r="B37">
        <v>3</v>
      </c>
      <c r="C37" t="s">
        <v>41</v>
      </c>
      <c r="D37" s="3">
        <v>44831</v>
      </c>
      <c r="E37" s="3">
        <v>44869</v>
      </c>
      <c r="F37">
        <v>50</v>
      </c>
      <c r="G37" s="1">
        <v>1.552</v>
      </c>
      <c r="I37" t="s">
        <v>62</v>
      </c>
      <c r="J37" t="s">
        <v>59</v>
      </c>
      <c r="K37" s="9" t="s">
        <v>65</v>
      </c>
      <c r="L37" t="s">
        <v>56</v>
      </c>
      <c r="M37" s="8"/>
    </row>
    <row r="38" spans="1:13" x14ac:dyDescent="0.25">
      <c r="A38" s="11" t="s">
        <v>44</v>
      </c>
      <c r="B38" s="11">
        <v>1</v>
      </c>
      <c r="C38" s="11" t="s">
        <v>41</v>
      </c>
      <c r="D38" s="12">
        <v>44860</v>
      </c>
      <c r="E38" s="12">
        <v>44869</v>
      </c>
      <c r="F38" s="11">
        <v>0.5</v>
      </c>
      <c r="G38" s="11">
        <v>2.4E-2</v>
      </c>
      <c r="H38" s="11"/>
      <c r="I38" t="s">
        <v>61</v>
      </c>
      <c r="J38" t="s">
        <v>59</v>
      </c>
      <c r="K38" s="9" t="s">
        <v>65</v>
      </c>
      <c r="L38" s="11" t="s">
        <v>67</v>
      </c>
      <c r="M38" s="8"/>
    </row>
    <row r="39" spans="1:13" x14ac:dyDescent="0.25">
      <c r="A39" t="s">
        <v>44</v>
      </c>
      <c r="B39">
        <v>1</v>
      </c>
      <c r="C39" t="s">
        <v>41</v>
      </c>
      <c r="D39" s="3">
        <v>44860</v>
      </c>
      <c r="E39" s="12">
        <v>44869</v>
      </c>
      <c r="F39">
        <v>0.5</v>
      </c>
      <c r="G39">
        <v>2.4E-2</v>
      </c>
      <c r="I39" t="s">
        <v>61</v>
      </c>
      <c r="J39" t="s">
        <v>59</v>
      </c>
      <c r="K39" s="9" t="s">
        <v>65</v>
      </c>
      <c r="L39" s="11" t="s">
        <v>67</v>
      </c>
      <c r="M39" s="8"/>
    </row>
    <row r="40" spans="1:13" x14ac:dyDescent="0.25">
      <c r="A40" t="s">
        <v>44</v>
      </c>
      <c r="B40">
        <v>1</v>
      </c>
      <c r="C40" t="s">
        <v>41</v>
      </c>
      <c r="D40" s="3">
        <v>44860</v>
      </c>
      <c r="E40" s="12">
        <v>44869</v>
      </c>
      <c r="F40">
        <v>0.5</v>
      </c>
      <c r="G40">
        <v>2.5000000000000001E-2</v>
      </c>
      <c r="I40" t="s">
        <v>61</v>
      </c>
      <c r="J40" t="s">
        <v>59</v>
      </c>
      <c r="K40" s="9" t="s">
        <v>65</v>
      </c>
      <c r="L40" s="11" t="s">
        <v>67</v>
      </c>
    </row>
    <row r="41" spans="1:13" x14ac:dyDescent="0.25">
      <c r="A41" t="s">
        <v>68</v>
      </c>
      <c r="B41">
        <v>1</v>
      </c>
      <c r="C41" t="s">
        <v>41</v>
      </c>
      <c r="D41" s="3">
        <v>44860</v>
      </c>
      <c r="E41" s="12">
        <v>44869</v>
      </c>
      <c r="F41">
        <v>15</v>
      </c>
      <c r="G41">
        <v>0.90900000000000003</v>
      </c>
      <c r="I41" t="s">
        <v>61</v>
      </c>
      <c r="J41" t="s">
        <v>59</v>
      </c>
      <c r="K41" s="9" t="s">
        <v>65</v>
      </c>
      <c r="L41" s="11" t="s">
        <v>67</v>
      </c>
    </row>
    <row r="42" spans="1:13" x14ac:dyDescent="0.25">
      <c r="A42" t="s">
        <v>72</v>
      </c>
      <c r="B42">
        <v>1</v>
      </c>
      <c r="C42" t="s">
        <v>41</v>
      </c>
      <c r="D42" s="3">
        <v>44860</v>
      </c>
      <c r="E42" s="12">
        <v>44869</v>
      </c>
      <c r="F42">
        <v>1</v>
      </c>
      <c r="G42">
        <v>5.3999999999999999E-2</v>
      </c>
      <c r="I42" t="s">
        <v>61</v>
      </c>
      <c r="J42" t="s">
        <v>59</v>
      </c>
      <c r="K42" s="9" t="s">
        <v>65</v>
      </c>
      <c r="L42" s="11" t="s">
        <v>67</v>
      </c>
    </row>
    <row r="43" spans="1:13" x14ac:dyDescent="0.25">
      <c r="A43" t="s">
        <v>69</v>
      </c>
      <c r="B43">
        <v>1</v>
      </c>
      <c r="C43" t="s">
        <v>41</v>
      </c>
      <c r="D43" s="3">
        <v>44860</v>
      </c>
      <c r="E43" s="12">
        <v>44869</v>
      </c>
      <c r="F43">
        <v>25</v>
      </c>
      <c r="G43">
        <v>1.4850000000000001</v>
      </c>
      <c r="I43" t="s">
        <v>61</v>
      </c>
      <c r="J43" t="s">
        <v>59</v>
      </c>
      <c r="K43" s="9" t="s">
        <v>65</v>
      </c>
      <c r="L43" s="11" t="s">
        <v>67</v>
      </c>
    </row>
    <row r="44" spans="1:13" x14ac:dyDescent="0.25">
      <c r="A44" t="s">
        <v>69</v>
      </c>
      <c r="B44">
        <v>2</v>
      </c>
      <c r="C44" t="s">
        <v>41</v>
      </c>
      <c r="D44" s="3">
        <v>44860</v>
      </c>
      <c r="E44" s="12">
        <v>44869</v>
      </c>
      <c r="F44">
        <v>25</v>
      </c>
      <c r="G44">
        <v>1.42</v>
      </c>
      <c r="I44" t="s">
        <v>61</v>
      </c>
      <c r="J44" t="s">
        <v>59</v>
      </c>
      <c r="K44" s="9" t="s">
        <v>65</v>
      </c>
      <c r="L44" s="11" t="s">
        <v>67</v>
      </c>
    </row>
    <row r="45" spans="1:13" x14ac:dyDescent="0.25">
      <c r="A45" t="s">
        <v>69</v>
      </c>
      <c r="B45">
        <v>3</v>
      </c>
      <c r="C45" t="s">
        <v>41</v>
      </c>
      <c r="D45" s="3">
        <v>44860</v>
      </c>
      <c r="E45" s="12">
        <v>44869</v>
      </c>
      <c r="F45">
        <v>25</v>
      </c>
      <c r="G45">
        <v>1.4750000000000001</v>
      </c>
      <c r="I45" t="s">
        <v>61</v>
      </c>
      <c r="J45" t="s">
        <v>59</v>
      </c>
      <c r="K45" s="9" t="s">
        <v>65</v>
      </c>
      <c r="L45" s="11" t="s">
        <v>67</v>
      </c>
    </row>
    <row r="46" spans="1:13" x14ac:dyDescent="0.25">
      <c r="A46" t="s">
        <v>70</v>
      </c>
      <c r="B46">
        <v>1</v>
      </c>
      <c r="C46" t="s">
        <v>41</v>
      </c>
      <c r="D46" s="3">
        <v>44860</v>
      </c>
      <c r="E46" s="12">
        <v>44869</v>
      </c>
      <c r="F46">
        <v>35</v>
      </c>
      <c r="G46">
        <v>2.0409999999999999</v>
      </c>
      <c r="I46" t="s">
        <v>61</v>
      </c>
      <c r="J46" t="s">
        <v>59</v>
      </c>
      <c r="K46" s="9" t="s">
        <v>65</v>
      </c>
      <c r="L46" s="11" t="s">
        <v>67</v>
      </c>
      <c r="M46" s="8"/>
    </row>
    <row r="47" spans="1:13" x14ac:dyDescent="0.25">
      <c r="A47" t="s">
        <v>71</v>
      </c>
      <c r="B47">
        <v>1</v>
      </c>
      <c r="C47" t="s">
        <v>41</v>
      </c>
      <c r="D47" s="3">
        <v>44860</v>
      </c>
      <c r="E47" s="12">
        <v>44869</v>
      </c>
      <c r="F47">
        <v>50</v>
      </c>
      <c r="G47">
        <v>2.5920000000000001</v>
      </c>
      <c r="I47" t="s">
        <v>61</v>
      </c>
      <c r="J47" t="s">
        <v>59</v>
      </c>
      <c r="K47" s="9" t="s">
        <v>65</v>
      </c>
      <c r="L47" s="11" t="s">
        <v>67</v>
      </c>
      <c r="M47" s="8"/>
    </row>
    <row r="48" spans="1:13" x14ac:dyDescent="0.25">
      <c r="A48" t="s">
        <v>39</v>
      </c>
      <c r="B48">
        <v>1</v>
      </c>
      <c r="C48" t="s">
        <v>41</v>
      </c>
      <c r="D48" s="3">
        <v>44860</v>
      </c>
      <c r="E48" s="12">
        <v>44869</v>
      </c>
      <c r="F48">
        <v>5</v>
      </c>
      <c r="G48">
        <v>0.30099999999999999</v>
      </c>
      <c r="I48" t="s">
        <v>61</v>
      </c>
      <c r="J48" t="s">
        <v>59</v>
      </c>
      <c r="K48" s="9" t="s">
        <v>65</v>
      </c>
      <c r="L48" s="11" t="s">
        <v>67</v>
      </c>
      <c r="M48" s="8"/>
    </row>
    <row r="49" spans="1:11" x14ac:dyDescent="0.25">
      <c r="A49" t="s">
        <v>44</v>
      </c>
      <c r="B49">
        <v>1</v>
      </c>
      <c r="C49" t="s">
        <v>41</v>
      </c>
      <c r="D49" s="3">
        <v>44860</v>
      </c>
      <c r="E49" s="3">
        <v>44860</v>
      </c>
      <c r="F49">
        <v>0.5</v>
      </c>
      <c r="G49">
        <v>2.1999999999999999E-2</v>
      </c>
      <c r="I49" t="s">
        <v>61</v>
      </c>
      <c r="J49" t="s">
        <v>59</v>
      </c>
      <c r="K49" s="9" t="s">
        <v>65</v>
      </c>
    </row>
    <row r="50" spans="1:11" x14ac:dyDescent="0.25">
      <c r="A50" t="s">
        <v>44</v>
      </c>
      <c r="B50">
        <v>2</v>
      </c>
      <c r="C50" t="s">
        <v>41</v>
      </c>
      <c r="D50" s="3">
        <v>44860</v>
      </c>
      <c r="E50" s="3">
        <v>44860</v>
      </c>
      <c r="F50">
        <v>0.5</v>
      </c>
      <c r="G50">
        <v>2.1999999999999999E-2</v>
      </c>
      <c r="I50" t="s">
        <v>61</v>
      </c>
      <c r="J50" t="s">
        <v>59</v>
      </c>
      <c r="K50" s="9" t="s">
        <v>65</v>
      </c>
    </row>
    <row r="51" spans="1:11" x14ac:dyDescent="0.25">
      <c r="A51" t="s">
        <v>44</v>
      </c>
      <c r="B51">
        <v>3</v>
      </c>
      <c r="C51" t="s">
        <v>41</v>
      </c>
      <c r="D51" s="3">
        <v>44860</v>
      </c>
      <c r="E51" s="3">
        <v>44860</v>
      </c>
      <c r="F51">
        <v>0.5</v>
      </c>
      <c r="G51">
        <v>2.3E-2</v>
      </c>
      <c r="I51" t="s">
        <v>61</v>
      </c>
      <c r="J51" t="s">
        <v>59</v>
      </c>
      <c r="K51" s="9" t="s">
        <v>65</v>
      </c>
    </row>
    <row r="52" spans="1:11" x14ac:dyDescent="0.25">
      <c r="A52" t="s">
        <v>72</v>
      </c>
      <c r="B52">
        <v>1</v>
      </c>
      <c r="C52" t="s">
        <v>41</v>
      </c>
      <c r="D52" s="3">
        <v>44860</v>
      </c>
      <c r="E52" s="3">
        <v>44860</v>
      </c>
      <c r="F52">
        <v>1</v>
      </c>
      <c r="G52">
        <v>4.8000000000000001E-2</v>
      </c>
      <c r="I52" t="s">
        <v>61</v>
      </c>
      <c r="J52" t="s">
        <v>59</v>
      </c>
      <c r="K52" s="9" t="s">
        <v>65</v>
      </c>
    </row>
    <row r="53" spans="1:11" x14ac:dyDescent="0.25">
      <c r="A53" t="s">
        <v>39</v>
      </c>
      <c r="B53">
        <v>1</v>
      </c>
      <c r="C53" t="s">
        <v>41</v>
      </c>
      <c r="D53" s="3">
        <v>44860</v>
      </c>
      <c r="E53" s="3">
        <v>44860</v>
      </c>
      <c r="F53">
        <v>5</v>
      </c>
      <c r="G53">
        <v>0.29499999999999998</v>
      </c>
      <c r="I53" t="s">
        <v>61</v>
      </c>
      <c r="J53" t="s">
        <v>59</v>
      </c>
      <c r="K53" s="9" t="s">
        <v>65</v>
      </c>
    </row>
    <row r="54" spans="1:11" x14ac:dyDescent="0.25">
      <c r="A54" t="s">
        <v>68</v>
      </c>
      <c r="B54">
        <v>1</v>
      </c>
      <c r="C54" t="s">
        <v>41</v>
      </c>
      <c r="D54" s="3">
        <v>44860</v>
      </c>
      <c r="E54" s="3">
        <v>44860</v>
      </c>
      <c r="F54">
        <v>15</v>
      </c>
      <c r="G54">
        <v>0.89700000000000002</v>
      </c>
      <c r="I54" t="s">
        <v>61</v>
      </c>
      <c r="J54" t="s">
        <v>59</v>
      </c>
      <c r="K54" s="9" t="s">
        <v>65</v>
      </c>
    </row>
    <row r="55" spans="1:11" x14ac:dyDescent="0.25">
      <c r="A55" t="s">
        <v>69</v>
      </c>
      <c r="B55">
        <v>1</v>
      </c>
      <c r="C55" t="s">
        <v>41</v>
      </c>
      <c r="D55" s="3">
        <v>44860</v>
      </c>
      <c r="E55" s="3">
        <v>44860</v>
      </c>
      <c r="F55">
        <v>25</v>
      </c>
      <c r="G55">
        <v>1.4219999999999999</v>
      </c>
      <c r="I55" t="s">
        <v>61</v>
      </c>
      <c r="J55" t="s">
        <v>59</v>
      </c>
      <c r="K55" s="9" t="s">
        <v>65</v>
      </c>
    </row>
    <row r="56" spans="1:11" x14ac:dyDescent="0.25">
      <c r="A56" t="s">
        <v>69</v>
      </c>
      <c r="B56">
        <v>2</v>
      </c>
      <c r="C56" t="s">
        <v>41</v>
      </c>
      <c r="D56" s="3">
        <v>44860</v>
      </c>
      <c r="E56" s="3">
        <v>44860</v>
      </c>
      <c r="F56">
        <v>25</v>
      </c>
      <c r="G56">
        <v>1.4610000000000001</v>
      </c>
      <c r="I56" t="s">
        <v>61</v>
      </c>
      <c r="J56" t="s">
        <v>59</v>
      </c>
      <c r="K56" s="9" t="s">
        <v>65</v>
      </c>
    </row>
    <row r="57" spans="1:11" x14ac:dyDescent="0.25">
      <c r="A57" t="s">
        <v>69</v>
      </c>
      <c r="B57">
        <v>3</v>
      </c>
      <c r="C57" t="s">
        <v>41</v>
      </c>
      <c r="D57" s="3">
        <v>44860</v>
      </c>
      <c r="E57" s="3">
        <v>44860</v>
      </c>
      <c r="F57">
        <v>25</v>
      </c>
      <c r="G57">
        <v>1.4630000000000001</v>
      </c>
      <c r="I57" t="s">
        <v>61</v>
      </c>
      <c r="J57" t="s">
        <v>59</v>
      </c>
      <c r="K57" s="9" t="s">
        <v>65</v>
      </c>
    </row>
    <row r="58" spans="1:11" x14ac:dyDescent="0.25">
      <c r="A58" t="s">
        <v>70</v>
      </c>
      <c r="B58">
        <v>1</v>
      </c>
      <c r="C58" t="s">
        <v>41</v>
      </c>
      <c r="D58" s="3">
        <v>44860</v>
      </c>
      <c r="E58" s="3">
        <v>44860</v>
      </c>
      <c r="F58">
        <v>35</v>
      </c>
      <c r="G58">
        <v>1.996</v>
      </c>
      <c r="I58" t="s">
        <v>61</v>
      </c>
      <c r="J58" t="s">
        <v>59</v>
      </c>
      <c r="K58" s="9" t="s">
        <v>65</v>
      </c>
    </row>
    <row r="59" spans="1:11" x14ac:dyDescent="0.25">
      <c r="A59" t="s">
        <v>71</v>
      </c>
      <c r="B59">
        <v>1</v>
      </c>
      <c r="C59" t="s">
        <v>41</v>
      </c>
      <c r="D59" s="3">
        <v>44860</v>
      </c>
      <c r="E59" s="3">
        <v>44860</v>
      </c>
      <c r="F59">
        <v>50</v>
      </c>
      <c r="G59">
        <v>2.593</v>
      </c>
      <c r="I59" t="s">
        <v>61</v>
      </c>
      <c r="J59" t="s">
        <v>59</v>
      </c>
      <c r="K59" s="9" t="s">
        <v>65</v>
      </c>
    </row>
  </sheetData>
  <sortState xmlns:xlrd2="http://schemas.microsoft.com/office/spreadsheetml/2017/richdata2" ref="A2:J37">
    <sortCondition ref="E2:E37"/>
    <sortCondition ref="A2:A3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371-E813-4634-8CE3-DF37E203F57A}">
  <sheetPr>
    <tabColor rgb="FF00CCFF"/>
  </sheetPr>
  <dimension ref="A1:S84"/>
  <sheetViews>
    <sheetView tabSelected="1" workbookViewId="0">
      <pane ySplit="1" topLeftCell="A48" activePane="bottomLeft" state="frozen"/>
      <selection pane="bottomLeft" activeCell="V84" sqref="V84"/>
    </sheetView>
  </sheetViews>
  <sheetFormatPr defaultColWidth="10.85546875" defaultRowHeight="15" x14ac:dyDescent="0.25"/>
  <cols>
    <col min="1" max="1" width="18.5703125" customWidth="1"/>
  </cols>
  <sheetData>
    <row r="1" spans="1:19" ht="15.75" thickBot="1" x14ac:dyDescent="0.3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47</v>
      </c>
      <c r="H1" s="4" t="s">
        <v>30</v>
      </c>
      <c r="I1" s="4" t="s">
        <v>31</v>
      </c>
      <c r="J1" s="4" t="s">
        <v>24</v>
      </c>
      <c r="K1" s="4" t="s">
        <v>25</v>
      </c>
      <c r="L1" s="4" t="s">
        <v>26</v>
      </c>
      <c r="M1" s="4" t="s">
        <v>51</v>
      </c>
      <c r="N1" s="4" t="s">
        <v>57</v>
      </c>
      <c r="O1" s="4" t="s">
        <v>60</v>
      </c>
      <c r="P1" s="4" t="s">
        <v>54</v>
      </c>
      <c r="Q1" s="4" t="s">
        <v>35</v>
      </c>
    </row>
    <row r="2" spans="1:19" x14ac:dyDescent="0.25">
      <c r="A2" t="s">
        <v>6</v>
      </c>
      <c r="B2">
        <v>1</v>
      </c>
      <c r="C2" t="s">
        <v>42</v>
      </c>
      <c r="D2" s="3">
        <v>44851</v>
      </c>
      <c r="E2" s="3">
        <v>44859</v>
      </c>
      <c r="F2">
        <v>10</v>
      </c>
      <c r="G2" s="1">
        <v>9.9000000000000005E-2</v>
      </c>
      <c r="H2" s="1">
        <v>50.009</v>
      </c>
      <c r="I2" s="1">
        <v>1E-3</v>
      </c>
      <c r="J2">
        <f t="shared" ref="J2:J33" si="0">I2*5.378</f>
        <v>5.378E-3</v>
      </c>
      <c r="K2" s="9">
        <f t="shared" ref="K2:K33" si="1">(50-J2)*0.05/G2*1000</f>
        <v>25249.80909090909</v>
      </c>
      <c r="L2" s="9">
        <f t="shared" ref="L2:L33" si="2">K2/J2</f>
        <v>4695018.4252341185</v>
      </c>
      <c r="M2" s="8">
        <f t="shared" ref="M2:M33" si="3">LOG10(L2)</f>
        <v>6.6716373009603416</v>
      </c>
      <c r="N2" s="8" t="s">
        <v>59</v>
      </c>
      <c r="O2" s="8" t="s">
        <v>34</v>
      </c>
      <c r="P2" s="8" t="s">
        <v>65</v>
      </c>
      <c r="S2" s="9"/>
    </row>
    <row r="3" spans="1:19" x14ac:dyDescent="0.25">
      <c r="A3" t="s">
        <v>19</v>
      </c>
      <c r="B3">
        <v>2</v>
      </c>
      <c r="C3" t="s">
        <v>42</v>
      </c>
      <c r="D3" s="3">
        <v>44851</v>
      </c>
      <c r="E3" s="3">
        <v>44859</v>
      </c>
      <c r="F3">
        <v>10</v>
      </c>
      <c r="G3" s="1">
        <v>0.10199999999999999</v>
      </c>
      <c r="H3" s="1">
        <v>50.018999999999998</v>
      </c>
      <c r="I3" s="1">
        <v>2E-3</v>
      </c>
      <c r="J3">
        <f t="shared" si="0"/>
        <v>1.0756E-2</v>
      </c>
      <c r="K3" s="9">
        <f t="shared" si="1"/>
        <v>24504.53137254902</v>
      </c>
      <c r="L3" s="9">
        <f t="shared" si="2"/>
        <v>2278219.7259714594</v>
      </c>
      <c r="M3" s="8">
        <f t="shared" si="3"/>
        <v>6.3575956078796283</v>
      </c>
      <c r="N3" s="8" t="s">
        <v>59</v>
      </c>
      <c r="O3" s="8" t="s">
        <v>34</v>
      </c>
      <c r="P3" s="8" t="s">
        <v>65</v>
      </c>
    </row>
    <row r="4" spans="1:19" x14ac:dyDescent="0.25">
      <c r="A4" t="s">
        <v>6</v>
      </c>
      <c r="B4">
        <v>3</v>
      </c>
      <c r="C4" t="s">
        <v>42</v>
      </c>
      <c r="D4" s="3">
        <v>44851</v>
      </c>
      <c r="E4" s="3">
        <v>44859</v>
      </c>
      <c r="F4">
        <v>10</v>
      </c>
      <c r="G4" s="1">
        <v>0.10299999999999999</v>
      </c>
      <c r="H4" s="1">
        <v>50.002000000000002</v>
      </c>
      <c r="I4" s="1">
        <v>2E-3</v>
      </c>
      <c r="J4">
        <f t="shared" si="0"/>
        <v>1.0756E-2</v>
      </c>
      <c r="K4" s="9">
        <f t="shared" si="1"/>
        <v>24266.623300970874</v>
      </c>
      <c r="L4" s="9">
        <f t="shared" si="2"/>
        <v>2256101.0878552319</v>
      </c>
      <c r="M4" s="8">
        <f t="shared" si="3"/>
        <v>6.3533585549363742</v>
      </c>
      <c r="N4" s="8" t="s">
        <v>59</v>
      </c>
      <c r="O4" s="8" t="s">
        <v>34</v>
      </c>
      <c r="P4" s="8" t="s">
        <v>65</v>
      </c>
    </row>
    <row r="5" spans="1:19" x14ac:dyDescent="0.25">
      <c r="A5" t="s">
        <v>15</v>
      </c>
      <c r="B5">
        <v>2</v>
      </c>
      <c r="C5" t="s">
        <v>42</v>
      </c>
      <c r="D5" s="3">
        <v>44851</v>
      </c>
      <c r="E5" s="3">
        <v>44859</v>
      </c>
      <c r="F5">
        <v>10</v>
      </c>
      <c r="G5" s="1">
        <v>9.9000000000000005E-2</v>
      </c>
      <c r="H5" s="1">
        <v>50.003</v>
      </c>
      <c r="I5" s="1">
        <v>3.0000000000000001E-3</v>
      </c>
      <c r="J5">
        <f t="shared" si="0"/>
        <v>1.6133999999999999E-2</v>
      </c>
      <c r="K5" s="9">
        <f t="shared" si="1"/>
        <v>25244.376767676764</v>
      </c>
      <c r="L5" s="9">
        <f t="shared" si="2"/>
        <v>1564669.4414080058</v>
      </c>
      <c r="M5" s="8">
        <f t="shared" si="3"/>
        <v>6.1944226007093688</v>
      </c>
      <c r="N5" s="8" t="s">
        <v>59</v>
      </c>
      <c r="O5" s="8" t="s">
        <v>34</v>
      </c>
      <c r="P5" s="8" t="s">
        <v>65</v>
      </c>
    </row>
    <row r="6" spans="1:19" x14ac:dyDescent="0.25">
      <c r="A6" t="s">
        <v>17</v>
      </c>
      <c r="B6">
        <v>2</v>
      </c>
      <c r="C6" t="s">
        <v>42</v>
      </c>
      <c r="D6" s="3">
        <v>44851</v>
      </c>
      <c r="E6" s="3">
        <v>44859</v>
      </c>
      <c r="F6">
        <v>10</v>
      </c>
      <c r="G6" s="1">
        <v>9.9000000000000005E-2</v>
      </c>
      <c r="H6" s="1">
        <v>50.031999999999996</v>
      </c>
      <c r="I6" s="1">
        <v>3.0000000000000001E-3</v>
      </c>
      <c r="J6">
        <f t="shared" si="0"/>
        <v>1.6133999999999999E-2</v>
      </c>
      <c r="K6" s="9">
        <f t="shared" si="1"/>
        <v>25244.376767676764</v>
      </c>
      <c r="L6" s="9">
        <f t="shared" si="2"/>
        <v>1564669.4414080058</v>
      </c>
      <c r="M6" s="8">
        <f t="shared" si="3"/>
        <v>6.1944226007093688</v>
      </c>
      <c r="N6" s="8" t="s">
        <v>59</v>
      </c>
      <c r="O6" s="8" t="s">
        <v>34</v>
      </c>
      <c r="P6" s="8" t="s">
        <v>65</v>
      </c>
    </row>
    <row r="7" spans="1:19" x14ac:dyDescent="0.25">
      <c r="A7" t="s">
        <v>19</v>
      </c>
      <c r="B7">
        <v>3</v>
      </c>
      <c r="C7" t="s">
        <v>42</v>
      </c>
      <c r="D7" s="3">
        <v>44851</v>
      </c>
      <c r="E7" s="3">
        <v>44859</v>
      </c>
      <c r="F7">
        <v>10</v>
      </c>
      <c r="G7" s="1">
        <v>9.9000000000000005E-2</v>
      </c>
      <c r="H7" s="1">
        <v>50.021000000000001</v>
      </c>
      <c r="I7" s="1">
        <v>3.0000000000000001E-3</v>
      </c>
      <c r="J7">
        <f t="shared" si="0"/>
        <v>1.6133999999999999E-2</v>
      </c>
      <c r="K7" s="9">
        <f t="shared" si="1"/>
        <v>25244.376767676764</v>
      </c>
      <c r="L7" s="9">
        <f t="shared" si="2"/>
        <v>1564669.4414080058</v>
      </c>
      <c r="M7" s="8">
        <f t="shared" si="3"/>
        <v>6.1944226007093688</v>
      </c>
      <c r="N7" s="8" t="s">
        <v>59</v>
      </c>
      <c r="O7" s="8" t="s">
        <v>34</v>
      </c>
      <c r="P7" s="8" t="s">
        <v>65</v>
      </c>
    </row>
    <row r="8" spans="1:19" x14ac:dyDescent="0.25">
      <c r="A8" t="s">
        <v>17</v>
      </c>
      <c r="B8">
        <v>1</v>
      </c>
      <c r="C8" t="s">
        <v>42</v>
      </c>
      <c r="D8" s="3">
        <v>44851</v>
      </c>
      <c r="E8" s="3">
        <v>44859</v>
      </c>
      <c r="F8">
        <v>10</v>
      </c>
      <c r="G8" s="1">
        <v>9.9000000000000005E-2</v>
      </c>
      <c r="H8" s="1">
        <v>49.993000000000002</v>
      </c>
      <c r="I8" s="1">
        <v>4.0000000000000001E-3</v>
      </c>
      <c r="J8">
        <f t="shared" si="0"/>
        <v>2.1512E-2</v>
      </c>
      <c r="K8" s="9">
        <f t="shared" si="1"/>
        <v>25241.660606060606</v>
      </c>
      <c r="L8" s="9">
        <f t="shared" si="2"/>
        <v>1173375.8184297418</v>
      </c>
      <c r="M8" s="8">
        <f t="shared" si="3"/>
        <v>6.0694371337944588</v>
      </c>
      <c r="N8" s="8" t="s">
        <v>59</v>
      </c>
      <c r="O8" s="8" t="s">
        <v>34</v>
      </c>
      <c r="P8" s="8" t="s">
        <v>65</v>
      </c>
    </row>
    <row r="9" spans="1:19" x14ac:dyDescent="0.25">
      <c r="A9" t="s">
        <v>6</v>
      </c>
      <c r="B9">
        <v>2</v>
      </c>
      <c r="C9" t="s">
        <v>42</v>
      </c>
      <c r="D9" s="3">
        <v>44851</v>
      </c>
      <c r="E9" s="3">
        <v>44859</v>
      </c>
      <c r="F9">
        <v>10</v>
      </c>
      <c r="G9" s="1">
        <v>9.9000000000000005E-2</v>
      </c>
      <c r="H9" s="1">
        <v>50.008000000000003</v>
      </c>
      <c r="I9" s="1">
        <v>4.0000000000000001E-3</v>
      </c>
      <c r="J9">
        <f t="shared" si="0"/>
        <v>2.1512E-2</v>
      </c>
      <c r="K9" s="9">
        <f t="shared" si="1"/>
        <v>25241.660606060606</v>
      </c>
      <c r="L9" s="9">
        <f t="shared" si="2"/>
        <v>1173375.8184297418</v>
      </c>
      <c r="M9" s="8">
        <f t="shared" si="3"/>
        <v>6.0694371337944588</v>
      </c>
      <c r="N9" s="8" t="s">
        <v>59</v>
      </c>
      <c r="O9" s="8" t="s">
        <v>34</v>
      </c>
      <c r="P9" s="8" t="s">
        <v>65</v>
      </c>
    </row>
    <row r="10" spans="1:19" x14ac:dyDescent="0.25">
      <c r="A10" t="s">
        <v>7</v>
      </c>
      <c r="B10">
        <v>1</v>
      </c>
      <c r="C10" t="s">
        <v>42</v>
      </c>
      <c r="D10" s="3">
        <v>44851</v>
      </c>
      <c r="E10" s="3">
        <v>44859</v>
      </c>
      <c r="F10">
        <v>10</v>
      </c>
      <c r="G10" s="1">
        <v>0.10100000000000001</v>
      </c>
      <c r="H10" s="1">
        <v>50.008000000000003</v>
      </c>
      <c r="I10" s="1">
        <v>4.0000000000000001E-3</v>
      </c>
      <c r="J10">
        <f t="shared" si="0"/>
        <v>2.1512E-2</v>
      </c>
      <c r="K10" s="9">
        <f t="shared" si="1"/>
        <v>24741.825742574256</v>
      </c>
      <c r="L10" s="9">
        <f t="shared" si="2"/>
        <v>1150140.6537083606</v>
      </c>
      <c r="M10" s="8">
        <f t="shared" si="3"/>
        <v>6.0607509546093663</v>
      </c>
      <c r="N10" s="8" t="s">
        <v>59</v>
      </c>
      <c r="O10" s="8" t="s">
        <v>34</v>
      </c>
      <c r="P10" s="8" t="s">
        <v>65</v>
      </c>
    </row>
    <row r="11" spans="1:19" x14ac:dyDescent="0.25">
      <c r="A11" t="s">
        <v>7</v>
      </c>
      <c r="B11">
        <v>3</v>
      </c>
      <c r="C11" t="s">
        <v>42</v>
      </c>
      <c r="D11" s="3">
        <v>44851</v>
      </c>
      <c r="E11" s="3">
        <v>44859</v>
      </c>
      <c r="F11">
        <v>10</v>
      </c>
      <c r="G11" s="1">
        <v>0.10199999999999999</v>
      </c>
      <c r="H11" s="1">
        <v>49.991999999999997</v>
      </c>
      <c r="I11" s="1">
        <v>5.0000000000000001E-3</v>
      </c>
      <c r="J11">
        <f t="shared" si="0"/>
        <v>2.6890000000000001E-2</v>
      </c>
      <c r="K11" s="9">
        <f t="shared" si="1"/>
        <v>24496.622549019608</v>
      </c>
      <c r="L11" s="9">
        <f t="shared" si="2"/>
        <v>910993.77274152497</v>
      </c>
      <c r="M11" s="8">
        <f t="shared" si="3"/>
        <v>5.9595154082866797</v>
      </c>
      <c r="N11" s="8" t="s">
        <v>59</v>
      </c>
      <c r="O11" s="8" t="s">
        <v>34</v>
      </c>
      <c r="P11" s="8" t="s">
        <v>65</v>
      </c>
    </row>
    <row r="12" spans="1:19" x14ac:dyDescent="0.25">
      <c r="A12" t="s">
        <v>3</v>
      </c>
      <c r="B12">
        <v>1</v>
      </c>
      <c r="C12" t="s">
        <v>42</v>
      </c>
      <c r="D12" s="3">
        <v>44851</v>
      </c>
      <c r="E12" s="3">
        <v>44859</v>
      </c>
      <c r="F12">
        <v>10</v>
      </c>
      <c r="G12" s="1">
        <v>9.8000000000000004E-2</v>
      </c>
      <c r="H12" s="1">
        <v>50.023000000000003</v>
      </c>
      <c r="I12" s="1">
        <v>7.0000000000000001E-3</v>
      </c>
      <c r="J12">
        <f t="shared" si="0"/>
        <v>3.7645999999999999E-2</v>
      </c>
      <c r="K12" s="9">
        <f t="shared" si="1"/>
        <v>25490.996938775508</v>
      </c>
      <c r="L12" s="9">
        <f t="shared" si="2"/>
        <v>677123.65028888884</v>
      </c>
      <c r="M12" s="8">
        <f t="shared" si="3"/>
        <v>5.8306679829165855</v>
      </c>
      <c r="N12" s="8" t="s">
        <v>59</v>
      </c>
      <c r="O12" s="8" t="s">
        <v>34</v>
      </c>
      <c r="P12" s="8" t="s">
        <v>65</v>
      </c>
    </row>
    <row r="13" spans="1:19" x14ac:dyDescent="0.25">
      <c r="A13" t="s">
        <v>15</v>
      </c>
      <c r="B13">
        <v>1</v>
      </c>
      <c r="C13" t="s">
        <v>42</v>
      </c>
      <c r="D13" s="3">
        <v>44851</v>
      </c>
      <c r="E13" s="3">
        <v>44859</v>
      </c>
      <c r="F13">
        <v>10</v>
      </c>
      <c r="G13" s="1">
        <v>0.10100000000000001</v>
      </c>
      <c r="H13" s="1">
        <v>50.003999999999998</v>
      </c>
      <c r="I13" s="1">
        <v>8.9999999999999993E-3</v>
      </c>
      <c r="J13">
        <f t="shared" si="0"/>
        <v>4.8402000000000001E-2</v>
      </c>
      <c r="K13" s="9">
        <f t="shared" si="1"/>
        <v>24728.513861386138</v>
      </c>
      <c r="L13" s="9">
        <f t="shared" si="2"/>
        <v>510898.59636763227</v>
      </c>
      <c r="M13" s="8">
        <f t="shared" si="3"/>
        <v>5.7083347095121137</v>
      </c>
      <c r="N13" s="8" t="s">
        <v>59</v>
      </c>
      <c r="O13" s="8" t="s">
        <v>34</v>
      </c>
      <c r="P13" s="8" t="s">
        <v>65</v>
      </c>
    </row>
    <row r="14" spans="1:19" x14ac:dyDescent="0.25">
      <c r="A14" t="s">
        <v>3</v>
      </c>
      <c r="B14">
        <v>3</v>
      </c>
      <c r="C14" t="s">
        <v>42</v>
      </c>
      <c r="D14" s="3">
        <v>44851</v>
      </c>
      <c r="E14" s="3">
        <v>44859</v>
      </c>
      <c r="F14">
        <v>10</v>
      </c>
      <c r="G14" s="1">
        <v>0.10299999999999999</v>
      </c>
      <c r="H14" s="1">
        <v>50.012999999999998</v>
      </c>
      <c r="I14" s="1">
        <v>0.01</v>
      </c>
      <c r="J14">
        <f t="shared" si="0"/>
        <v>5.3780000000000001E-2</v>
      </c>
      <c r="K14" s="9">
        <f t="shared" si="1"/>
        <v>24245.73786407767</v>
      </c>
      <c r="L14" s="9">
        <f t="shared" si="2"/>
        <v>450831.86805648328</v>
      </c>
      <c r="M14" s="8">
        <f t="shared" si="3"/>
        <v>5.6540146075335818</v>
      </c>
      <c r="N14" s="8" t="s">
        <v>59</v>
      </c>
      <c r="O14" s="8" t="s">
        <v>34</v>
      </c>
      <c r="P14" s="8" t="s">
        <v>65</v>
      </c>
    </row>
    <row r="15" spans="1:19" x14ac:dyDescent="0.25">
      <c r="A15" t="s">
        <v>18</v>
      </c>
      <c r="B15">
        <v>1</v>
      </c>
      <c r="C15" t="s">
        <v>42</v>
      </c>
      <c r="D15" s="3">
        <v>44851</v>
      </c>
      <c r="E15" s="3">
        <v>44859</v>
      </c>
      <c r="F15">
        <v>10</v>
      </c>
      <c r="G15" s="1">
        <v>0.1</v>
      </c>
      <c r="H15" s="1">
        <v>50.018000000000001</v>
      </c>
      <c r="I15" s="1">
        <v>0.01</v>
      </c>
      <c r="J15">
        <f t="shared" si="0"/>
        <v>5.3780000000000001E-2</v>
      </c>
      <c r="K15" s="9">
        <f t="shared" si="1"/>
        <v>24973.109999999997</v>
      </c>
      <c r="L15" s="9">
        <f t="shared" si="2"/>
        <v>464356.82409817772</v>
      </c>
      <c r="M15" s="8">
        <f t="shared" si="3"/>
        <v>5.6668518322387538</v>
      </c>
      <c r="N15" s="8" t="s">
        <v>59</v>
      </c>
      <c r="O15" s="8" t="s">
        <v>34</v>
      </c>
      <c r="P15" s="8" t="s">
        <v>65</v>
      </c>
    </row>
    <row r="16" spans="1:19" x14ac:dyDescent="0.25">
      <c r="A16" t="s">
        <v>4</v>
      </c>
      <c r="B16">
        <v>2</v>
      </c>
      <c r="C16" t="s">
        <v>42</v>
      </c>
      <c r="D16" s="3">
        <v>44851</v>
      </c>
      <c r="E16" s="3">
        <v>44859</v>
      </c>
      <c r="F16">
        <v>10</v>
      </c>
      <c r="G16" s="1">
        <v>0.1</v>
      </c>
      <c r="H16" s="1">
        <v>50.006</v>
      </c>
      <c r="I16" s="1">
        <v>0.01</v>
      </c>
      <c r="J16">
        <f t="shared" si="0"/>
        <v>5.3780000000000001E-2</v>
      </c>
      <c r="K16" s="9">
        <f t="shared" si="1"/>
        <v>24973.109999999997</v>
      </c>
      <c r="L16" s="9">
        <f t="shared" si="2"/>
        <v>464356.82409817772</v>
      </c>
      <c r="M16" s="8">
        <f t="shared" si="3"/>
        <v>5.6668518322387538</v>
      </c>
      <c r="N16" s="8" t="s">
        <v>59</v>
      </c>
      <c r="O16" s="8" t="s">
        <v>34</v>
      </c>
      <c r="P16" s="8" t="s">
        <v>65</v>
      </c>
    </row>
    <row r="17" spans="1:16" x14ac:dyDescent="0.25">
      <c r="A17" t="s">
        <v>4</v>
      </c>
      <c r="B17">
        <v>3</v>
      </c>
      <c r="C17" t="s">
        <v>42</v>
      </c>
      <c r="D17" s="3">
        <v>44851</v>
      </c>
      <c r="E17" s="3">
        <v>44859</v>
      </c>
      <c r="F17">
        <v>10</v>
      </c>
      <c r="G17" s="1">
        <v>9.9000000000000005E-2</v>
      </c>
      <c r="H17" s="1">
        <v>50.02</v>
      </c>
      <c r="I17" s="1">
        <v>0.01</v>
      </c>
      <c r="J17">
        <f t="shared" si="0"/>
        <v>5.3780000000000001E-2</v>
      </c>
      <c r="K17" s="9">
        <f t="shared" si="1"/>
        <v>25225.363636363632</v>
      </c>
      <c r="L17" s="9">
        <f t="shared" si="2"/>
        <v>469047.29706886632</v>
      </c>
      <c r="M17" s="8">
        <f t="shared" si="3"/>
        <v>5.6712166376412032</v>
      </c>
      <c r="N17" s="8" t="s">
        <v>59</v>
      </c>
      <c r="O17" s="8" t="s">
        <v>34</v>
      </c>
      <c r="P17" s="8" t="s">
        <v>65</v>
      </c>
    </row>
    <row r="18" spans="1:16" x14ac:dyDescent="0.25">
      <c r="A18" t="s">
        <v>14</v>
      </c>
      <c r="B18">
        <v>1</v>
      </c>
      <c r="C18" t="s">
        <v>42</v>
      </c>
      <c r="D18" s="3">
        <v>44851</v>
      </c>
      <c r="E18" s="3">
        <v>44859</v>
      </c>
      <c r="F18">
        <v>10</v>
      </c>
      <c r="G18" s="1">
        <v>0.10199999999999999</v>
      </c>
      <c r="H18" s="1">
        <v>50</v>
      </c>
      <c r="I18" s="1">
        <v>1.0999999999999999E-2</v>
      </c>
      <c r="J18">
        <f t="shared" si="0"/>
        <v>5.9157999999999995E-2</v>
      </c>
      <c r="K18" s="9">
        <f t="shared" si="1"/>
        <v>24480.804901960786</v>
      </c>
      <c r="L18" s="9">
        <f t="shared" si="2"/>
        <v>413820.6988397307</v>
      </c>
      <c r="M18" s="8">
        <f t="shared" si="3"/>
        <v>5.6168122097880371</v>
      </c>
      <c r="N18" s="8" t="s">
        <v>59</v>
      </c>
      <c r="O18" s="8" t="s">
        <v>34</v>
      </c>
      <c r="P18" s="8" t="s">
        <v>65</v>
      </c>
    </row>
    <row r="19" spans="1:16" x14ac:dyDescent="0.25">
      <c r="A19" t="s">
        <v>18</v>
      </c>
      <c r="B19">
        <v>3</v>
      </c>
      <c r="C19" t="s">
        <v>42</v>
      </c>
      <c r="D19" s="3">
        <v>44851</v>
      </c>
      <c r="E19" s="3">
        <v>44859</v>
      </c>
      <c r="F19">
        <v>10</v>
      </c>
      <c r="G19" s="1">
        <v>0.1</v>
      </c>
      <c r="H19" s="1">
        <v>50.005000000000003</v>
      </c>
      <c r="I19" s="1">
        <v>1.0999999999999999E-2</v>
      </c>
      <c r="J19">
        <f t="shared" si="0"/>
        <v>5.9157999999999995E-2</v>
      </c>
      <c r="K19" s="9">
        <f t="shared" si="1"/>
        <v>24970.421000000002</v>
      </c>
      <c r="L19" s="9">
        <f t="shared" si="2"/>
        <v>422097.11281652533</v>
      </c>
      <c r="M19" s="8">
        <f t="shared" si="3"/>
        <v>5.625412381549955</v>
      </c>
      <c r="N19" s="8" t="s">
        <v>59</v>
      </c>
      <c r="O19" s="8" t="s">
        <v>34</v>
      </c>
      <c r="P19" s="8" t="s">
        <v>65</v>
      </c>
    </row>
    <row r="20" spans="1:16" x14ac:dyDescent="0.25">
      <c r="A20" t="s">
        <v>3</v>
      </c>
      <c r="B20">
        <v>2</v>
      </c>
      <c r="C20" t="s">
        <v>42</v>
      </c>
      <c r="D20" s="3">
        <v>44851</v>
      </c>
      <c r="E20" s="3">
        <v>44859</v>
      </c>
      <c r="F20">
        <v>10</v>
      </c>
      <c r="G20" s="1">
        <v>0.1</v>
      </c>
      <c r="H20" s="1">
        <v>50.018999999999998</v>
      </c>
      <c r="I20" s="1">
        <v>1.2E-2</v>
      </c>
      <c r="J20">
        <f t="shared" si="0"/>
        <v>6.4535999999999996E-2</v>
      </c>
      <c r="K20" s="9">
        <f t="shared" si="1"/>
        <v>24967.732</v>
      </c>
      <c r="L20" s="9">
        <f t="shared" si="2"/>
        <v>386880.68674848147</v>
      </c>
      <c r="M20" s="8">
        <f t="shared" si="3"/>
        <v>5.5875770500936515</v>
      </c>
      <c r="N20" s="8" t="s">
        <v>59</v>
      </c>
      <c r="O20" s="8" t="s">
        <v>34</v>
      </c>
      <c r="P20" s="8" t="s">
        <v>65</v>
      </c>
    </row>
    <row r="21" spans="1:16" x14ac:dyDescent="0.25">
      <c r="A21" t="s">
        <v>19</v>
      </c>
      <c r="B21">
        <v>1</v>
      </c>
      <c r="C21" t="s">
        <v>42</v>
      </c>
      <c r="D21" s="3">
        <v>44851</v>
      </c>
      <c r="E21" s="3">
        <v>44859</v>
      </c>
      <c r="F21">
        <v>10</v>
      </c>
      <c r="G21" s="1">
        <v>9.9000000000000005E-2</v>
      </c>
      <c r="H21" s="1">
        <v>50.012999999999998</v>
      </c>
      <c r="I21" s="1">
        <v>1.2E-2</v>
      </c>
      <c r="J21">
        <f t="shared" si="0"/>
        <v>6.4535999999999996E-2</v>
      </c>
      <c r="K21" s="9">
        <f t="shared" si="1"/>
        <v>25219.931313131314</v>
      </c>
      <c r="L21" s="9">
        <f t="shared" si="2"/>
        <v>390788.57247321366</v>
      </c>
      <c r="M21" s="8">
        <f t="shared" si="3"/>
        <v>5.5919418554961018</v>
      </c>
      <c r="N21" s="8" t="s">
        <v>59</v>
      </c>
      <c r="O21" s="8" t="s">
        <v>34</v>
      </c>
      <c r="P21" s="8" t="s">
        <v>65</v>
      </c>
    </row>
    <row r="22" spans="1:16" x14ac:dyDescent="0.25">
      <c r="A22" t="s">
        <v>7</v>
      </c>
      <c r="B22">
        <v>2</v>
      </c>
      <c r="C22" t="s">
        <v>42</v>
      </c>
      <c r="D22" s="3">
        <v>44851</v>
      </c>
      <c r="E22" s="3">
        <v>44859</v>
      </c>
      <c r="F22">
        <v>10</v>
      </c>
      <c r="G22" s="1">
        <v>0.10100000000000001</v>
      </c>
      <c r="H22" s="1">
        <v>49.997</v>
      </c>
      <c r="I22" s="1">
        <v>1.4E-2</v>
      </c>
      <c r="J22">
        <f t="shared" si="0"/>
        <v>7.5291999999999998E-2</v>
      </c>
      <c r="K22" s="9">
        <f t="shared" si="1"/>
        <v>24715.20198019802</v>
      </c>
      <c r="L22" s="9">
        <f t="shared" si="2"/>
        <v>328258.00855599559</v>
      </c>
      <c r="M22" s="8">
        <f t="shared" si="3"/>
        <v>5.5162153304332584</v>
      </c>
      <c r="N22" s="8" t="s">
        <v>59</v>
      </c>
      <c r="O22" s="8" t="s">
        <v>34</v>
      </c>
      <c r="P22" s="8" t="s">
        <v>65</v>
      </c>
    </row>
    <row r="23" spans="1:16" x14ac:dyDescent="0.25">
      <c r="A23" t="s">
        <v>18</v>
      </c>
      <c r="B23">
        <v>2</v>
      </c>
      <c r="C23" t="s">
        <v>42</v>
      </c>
      <c r="D23" s="3">
        <v>44851</v>
      </c>
      <c r="E23" s="3">
        <v>44859</v>
      </c>
      <c r="F23">
        <v>10</v>
      </c>
      <c r="G23" s="1">
        <v>0.1</v>
      </c>
      <c r="H23" s="1">
        <v>49.988</v>
      </c>
      <c r="I23" s="1">
        <v>1.4999999999999999E-2</v>
      </c>
      <c r="J23">
        <f t="shared" si="0"/>
        <v>8.0670000000000006E-2</v>
      </c>
      <c r="K23" s="9">
        <f t="shared" si="1"/>
        <v>24959.665000000001</v>
      </c>
      <c r="L23" s="9">
        <f t="shared" si="2"/>
        <v>309404.54939878517</v>
      </c>
      <c r="M23" s="8">
        <f t="shared" si="3"/>
        <v>5.4905266951560527</v>
      </c>
      <c r="N23" s="8" t="s">
        <v>59</v>
      </c>
      <c r="O23" s="8" t="s">
        <v>34</v>
      </c>
      <c r="P23" s="8" t="s">
        <v>65</v>
      </c>
    </row>
    <row r="24" spans="1:16" x14ac:dyDescent="0.25">
      <c r="A24" t="s">
        <v>14</v>
      </c>
      <c r="B24">
        <v>2</v>
      </c>
      <c r="C24" t="s">
        <v>42</v>
      </c>
      <c r="D24" s="3">
        <v>44851</v>
      </c>
      <c r="E24" s="3">
        <v>44859</v>
      </c>
      <c r="F24">
        <v>10</v>
      </c>
      <c r="G24" s="1">
        <v>0.1</v>
      </c>
      <c r="H24" s="1">
        <v>50.024000000000001</v>
      </c>
      <c r="I24" s="1">
        <v>1.7000000000000001E-2</v>
      </c>
      <c r="J24">
        <f t="shared" si="0"/>
        <v>9.1426000000000007E-2</v>
      </c>
      <c r="K24" s="9">
        <f t="shared" si="1"/>
        <v>24954.287</v>
      </c>
      <c r="L24" s="9">
        <f t="shared" si="2"/>
        <v>272945.19064598688</v>
      </c>
      <c r="M24" s="8">
        <f t="shared" si="3"/>
        <v>5.4360754463455496</v>
      </c>
      <c r="N24" s="8" t="s">
        <v>59</v>
      </c>
      <c r="O24" s="8" t="s">
        <v>34</v>
      </c>
      <c r="P24" s="8" t="s">
        <v>65</v>
      </c>
    </row>
    <row r="25" spans="1:16" x14ac:dyDescent="0.25">
      <c r="A25" t="s">
        <v>5</v>
      </c>
      <c r="B25">
        <v>2</v>
      </c>
      <c r="C25" t="s">
        <v>42</v>
      </c>
      <c r="D25" s="3">
        <v>44851</v>
      </c>
      <c r="E25" s="3">
        <v>44859</v>
      </c>
      <c r="F25">
        <v>10</v>
      </c>
      <c r="G25" s="1">
        <v>0.10199999999999999</v>
      </c>
      <c r="H25" s="1">
        <v>49.991</v>
      </c>
      <c r="I25" s="1">
        <v>1.7999999999999999E-2</v>
      </c>
      <c r="J25">
        <f t="shared" si="0"/>
        <v>9.6804000000000001E-2</v>
      </c>
      <c r="K25" s="9">
        <f t="shared" si="1"/>
        <v>24462.350980392159</v>
      </c>
      <c r="L25" s="9">
        <f t="shared" si="2"/>
        <v>252699.79526044542</v>
      </c>
      <c r="M25" s="8">
        <f t="shared" si="3"/>
        <v>5.4026048900509203</v>
      </c>
      <c r="N25" s="8" t="s">
        <v>59</v>
      </c>
      <c r="O25" s="8" t="s">
        <v>34</v>
      </c>
      <c r="P25" s="8" t="s">
        <v>65</v>
      </c>
    </row>
    <row r="26" spans="1:16" x14ac:dyDescent="0.25">
      <c r="A26" t="s">
        <v>5</v>
      </c>
      <c r="B26">
        <v>1</v>
      </c>
      <c r="C26" t="s">
        <v>42</v>
      </c>
      <c r="D26" s="3">
        <v>44851</v>
      </c>
      <c r="E26" s="3">
        <v>44859</v>
      </c>
      <c r="F26">
        <v>10</v>
      </c>
      <c r="G26" s="1">
        <v>9.8000000000000004E-2</v>
      </c>
      <c r="H26" s="1">
        <v>49.997</v>
      </c>
      <c r="I26" s="1">
        <v>2.1000000000000001E-2</v>
      </c>
      <c r="J26">
        <f t="shared" si="0"/>
        <v>0.11293800000000001</v>
      </c>
      <c r="K26" s="9">
        <f t="shared" si="1"/>
        <v>25452.582653061225</v>
      </c>
      <c r="L26" s="9">
        <f t="shared" si="2"/>
        <v>225367.74737520784</v>
      </c>
      <c r="M26" s="8">
        <f t="shared" si="3"/>
        <v>5.3528917637987536</v>
      </c>
      <c r="N26" s="8" t="s">
        <v>59</v>
      </c>
      <c r="O26" s="8" t="s">
        <v>34</v>
      </c>
      <c r="P26" s="8" t="s">
        <v>65</v>
      </c>
    </row>
    <row r="27" spans="1:16" x14ac:dyDescent="0.25">
      <c r="A27" t="s">
        <v>5</v>
      </c>
      <c r="B27">
        <v>3</v>
      </c>
      <c r="C27" t="s">
        <v>42</v>
      </c>
      <c r="D27" s="3">
        <v>44851</v>
      </c>
      <c r="E27" s="3">
        <v>44859</v>
      </c>
      <c r="F27">
        <v>10</v>
      </c>
      <c r="G27" s="1">
        <v>0.1</v>
      </c>
      <c r="H27" s="1">
        <v>50.02</v>
      </c>
      <c r="I27" s="1">
        <v>2.1000000000000001E-2</v>
      </c>
      <c r="J27">
        <f t="shared" si="0"/>
        <v>0.11293800000000001</v>
      </c>
      <c r="K27" s="9">
        <f t="shared" si="1"/>
        <v>24943.530999999999</v>
      </c>
      <c r="L27" s="9">
        <f t="shared" si="2"/>
        <v>220860.39242770366</v>
      </c>
      <c r="M27" s="8">
        <f t="shared" si="3"/>
        <v>5.3441178394912487</v>
      </c>
      <c r="N27" s="8" t="s">
        <v>59</v>
      </c>
      <c r="O27" s="8" t="s">
        <v>34</v>
      </c>
      <c r="P27" s="8" t="s">
        <v>65</v>
      </c>
    </row>
    <row r="28" spans="1:16" x14ac:dyDescent="0.25">
      <c r="A28" t="s">
        <v>2</v>
      </c>
      <c r="B28">
        <v>2</v>
      </c>
      <c r="C28" t="s">
        <v>42</v>
      </c>
      <c r="D28" s="3">
        <v>44851</v>
      </c>
      <c r="E28" s="3">
        <v>44859</v>
      </c>
      <c r="F28">
        <v>10</v>
      </c>
      <c r="G28" s="1">
        <v>0.10199999999999999</v>
      </c>
      <c r="H28" s="1">
        <v>50.027000000000001</v>
      </c>
      <c r="I28" s="1">
        <v>0.03</v>
      </c>
      <c r="J28">
        <f t="shared" si="0"/>
        <v>0.16134000000000001</v>
      </c>
      <c r="K28" s="9">
        <f t="shared" si="1"/>
        <v>24430.715686274511</v>
      </c>
      <c r="L28" s="9">
        <f t="shared" si="2"/>
        <v>151423.79872489467</v>
      </c>
      <c r="M28" s="8">
        <f t="shared" si="3"/>
        <v>5.1801941370045226</v>
      </c>
      <c r="N28" s="8" t="s">
        <v>59</v>
      </c>
      <c r="O28" s="8" t="s">
        <v>34</v>
      </c>
      <c r="P28" s="8" t="s">
        <v>65</v>
      </c>
    </row>
    <row r="29" spans="1:16" x14ac:dyDescent="0.25">
      <c r="A29" t="s">
        <v>16</v>
      </c>
      <c r="B29">
        <v>2</v>
      </c>
      <c r="C29" t="s">
        <v>42</v>
      </c>
      <c r="D29" s="3">
        <v>44851</v>
      </c>
      <c r="E29" s="3">
        <v>44859</v>
      </c>
      <c r="F29">
        <v>10</v>
      </c>
      <c r="G29" s="1">
        <v>0.10199999999999999</v>
      </c>
      <c r="H29" s="1">
        <v>50.003</v>
      </c>
      <c r="I29" s="1">
        <v>0.03</v>
      </c>
      <c r="J29">
        <f t="shared" si="0"/>
        <v>0.16134000000000001</v>
      </c>
      <c r="K29" s="9">
        <f t="shared" si="1"/>
        <v>24430.715686274511</v>
      </c>
      <c r="L29" s="9">
        <f t="shared" si="2"/>
        <v>151423.79872489467</v>
      </c>
      <c r="M29" s="8">
        <f t="shared" si="3"/>
        <v>5.1801941370045226</v>
      </c>
      <c r="N29" s="8" t="s">
        <v>59</v>
      </c>
      <c r="O29" s="8" t="s">
        <v>34</v>
      </c>
      <c r="P29" s="8" t="s">
        <v>65</v>
      </c>
    </row>
    <row r="30" spans="1:16" x14ac:dyDescent="0.25">
      <c r="A30" t="s">
        <v>14</v>
      </c>
      <c r="B30">
        <v>3</v>
      </c>
      <c r="C30" t="s">
        <v>42</v>
      </c>
      <c r="D30" s="3">
        <v>44851</v>
      </c>
      <c r="E30" s="3">
        <v>44859</v>
      </c>
      <c r="F30">
        <v>10</v>
      </c>
      <c r="G30" s="1">
        <v>0.1</v>
      </c>
      <c r="H30" s="1">
        <v>50.012999999999998</v>
      </c>
      <c r="I30" s="1">
        <v>3.1E-2</v>
      </c>
      <c r="J30">
        <f t="shared" si="0"/>
        <v>0.16671800000000001</v>
      </c>
      <c r="K30" s="9">
        <f t="shared" si="1"/>
        <v>24916.641</v>
      </c>
      <c r="L30" s="9">
        <f t="shared" si="2"/>
        <v>149453.81422521864</v>
      </c>
      <c r="M30" s="8">
        <f t="shared" si="3"/>
        <v>5.1745070031881282</v>
      </c>
      <c r="N30" s="8" t="s">
        <v>59</v>
      </c>
      <c r="O30" s="8" t="s">
        <v>34</v>
      </c>
      <c r="P30" s="8" t="s">
        <v>65</v>
      </c>
    </row>
    <row r="31" spans="1:16" x14ac:dyDescent="0.25">
      <c r="A31" t="s">
        <v>16</v>
      </c>
      <c r="B31">
        <v>1</v>
      </c>
      <c r="C31" t="s">
        <v>42</v>
      </c>
      <c r="D31" s="3">
        <v>44851</v>
      </c>
      <c r="E31" s="3">
        <v>44859</v>
      </c>
      <c r="F31">
        <v>10</v>
      </c>
      <c r="G31" s="1">
        <v>0.10100000000000001</v>
      </c>
      <c r="H31" s="1">
        <v>50.024999999999999</v>
      </c>
      <c r="I31" s="1">
        <v>3.1E-2</v>
      </c>
      <c r="J31">
        <f t="shared" si="0"/>
        <v>0.16671800000000001</v>
      </c>
      <c r="K31" s="9">
        <f t="shared" si="1"/>
        <v>24669.941584158412</v>
      </c>
      <c r="L31" s="9">
        <f t="shared" si="2"/>
        <v>147974.07349031547</v>
      </c>
      <c r="M31" s="8">
        <f t="shared" si="3"/>
        <v>5.1701856294054851</v>
      </c>
      <c r="N31" s="8" t="s">
        <v>59</v>
      </c>
      <c r="O31" s="8" t="s">
        <v>34</v>
      </c>
      <c r="P31" s="8" t="s">
        <v>65</v>
      </c>
    </row>
    <row r="32" spans="1:16" x14ac:dyDescent="0.25">
      <c r="A32" t="s">
        <v>16</v>
      </c>
      <c r="B32">
        <v>3</v>
      </c>
      <c r="C32" t="s">
        <v>42</v>
      </c>
      <c r="D32" s="3">
        <v>44851</v>
      </c>
      <c r="E32" s="3">
        <v>44859</v>
      </c>
      <c r="F32">
        <v>10</v>
      </c>
      <c r="G32" s="1">
        <v>0.10199999999999999</v>
      </c>
      <c r="H32" s="1">
        <v>50.021000000000001</v>
      </c>
      <c r="I32" s="1">
        <v>3.3000000000000002E-2</v>
      </c>
      <c r="J32">
        <f t="shared" si="0"/>
        <v>0.17747400000000002</v>
      </c>
      <c r="K32" s="9">
        <f t="shared" si="1"/>
        <v>24422.806862745103</v>
      </c>
      <c r="L32" s="9">
        <f t="shared" si="2"/>
        <v>137613.43556095599</v>
      </c>
      <c r="M32" s="8">
        <f t="shared" si="3"/>
        <v>5.1386608372798159</v>
      </c>
      <c r="N32" s="8" t="s">
        <v>59</v>
      </c>
      <c r="O32" s="8" t="s">
        <v>34</v>
      </c>
      <c r="P32" s="8" t="s">
        <v>65</v>
      </c>
    </row>
    <row r="33" spans="1:17" x14ac:dyDescent="0.25">
      <c r="A33" t="s">
        <v>21</v>
      </c>
      <c r="B33">
        <v>2</v>
      </c>
      <c r="C33" t="s">
        <v>42</v>
      </c>
      <c r="D33" s="3">
        <v>44851</v>
      </c>
      <c r="E33" s="3">
        <v>44859</v>
      </c>
      <c r="F33">
        <v>10</v>
      </c>
      <c r="G33" s="1">
        <v>9.9000000000000005E-2</v>
      </c>
      <c r="H33" s="1">
        <v>49.991</v>
      </c>
      <c r="I33" s="1">
        <v>3.4000000000000002E-2</v>
      </c>
      <c r="J33">
        <f t="shared" si="0"/>
        <v>0.18285200000000001</v>
      </c>
      <c r="K33" s="9">
        <f t="shared" si="1"/>
        <v>25160.175757575762</v>
      </c>
      <c r="L33" s="9">
        <f t="shared" si="2"/>
        <v>137598.58113433686</v>
      </c>
      <c r="M33" s="8">
        <f t="shared" si="3"/>
        <v>5.1386139556385544</v>
      </c>
      <c r="N33" s="8" t="s">
        <v>59</v>
      </c>
      <c r="O33" s="8" t="s">
        <v>34</v>
      </c>
      <c r="P33" s="8" t="s">
        <v>65</v>
      </c>
    </row>
    <row r="34" spans="1:17" x14ac:dyDescent="0.25">
      <c r="A34" t="s">
        <v>15</v>
      </c>
      <c r="B34">
        <v>3</v>
      </c>
      <c r="C34" t="s">
        <v>42</v>
      </c>
      <c r="D34" s="3">
        <v>44851</v>
      </c>
      <c r="E34" s="3">
        <v>44859</v>
      </c>
      <c r="F34">
        <v>10</v>
      </c>
      <c r="G34" s="1">
        <v>0.10100000000000001</v>
      </c>
      <c r="H34" s="1">
        <v>50.018999999999998</v>
      </c>
      <c r="I34" s="1">
        <v>3.5999999999999997E-2</v>
      </c>
      <c r="J34">
        <f t="shared" ref="J34:J65" si="4">I34*5.378</f>
        <v>0.193608</v>
      </c>
      <c r="K34" s="9">
        <f t="shared" ref="K34:K65" si="5">(50-J34)*0.05/G34*1000</f>
        <v>24656.629702970298</v>
      </c>
      <c r="L34" s="9">
        <f t="shared" ref="L34:L65" si="6">K34/J34</f>
        <v>127353.3619631952</v>
      </c>
      <c r="M34" s="8">
        <f t="shared" ref="M34:M65" si="7">LOG10(L34)</f>
        <v>5.1050104142606996</v>
      </c>
      <c r="N34" s="8" t="s">
        <v>59</v>
      </c>
      <c r="O34" s="8" t="s">
        <v>34</v>
      </c>
      <c r="P34" s="8" t="s">
        <v>65</v>
      </c>
    </row>
    <row r="35" spans="1:17" x14ac:dyDescent="0.25">
      <c r="A35" t="s">
        <v>13</v>
      </c>
      <c r="B35">
        <v>1</v>
      </c>
      <c r="C35" t="s">
        <v>42</v>
      </c>
      <c r="D35" s="3">
        <v>44851</v>
      </c>
      <c r="E35" s="3">
        <v>44859</v>
      </c>
      <c r="F35">
        <v>10</v>
      </c>
      <c r="G35" s="1">
        <v>0.10199999999999999</v>
      </c>
      <c r="H35" s="1">
        <v>50.023000000000003</v>
      </c>
      <c r="I35" s="1">
        <v>4.8000000000000001E-2</v>
      </c>
      <c r="J35">
        <f t="shared" si="4"/>
        <v>0.25814399999999998</v>
      </c>
      <c r="K35" s="9">
        <f t="shared" si="5"/>
        <v>24383.26274509804</v>
      </c>
      <c r="L35" s="9">
        <f t="shared" si="6"/>
        <v>94456.05067364742</v>
      </c>
      <c r="M35" s="8">
        <f t="shared" si="7"/>
        <v>4.9752297832214305</v>
      </c>
      <c r="N35" s="8" t="s">
        <v>59</v>
      </c>
      <c r="O35" s="8" t="s">
        <v>34</v>
      </c>
      <c r="P35" s="8" t="s">
        <v>65</v>
      </c>
    </row>
    <row r="36" spans="1:17" x14ac:dyDescent="0.25">
      <c r="A36" t="s">
        <v>17</v>
      </c>
      <c r="B36">
        <v>3</v>
      </c>
      <c r="C36" t="s">
        <v>42</v>
      </c>
      <c r="D36" s="3">
        <v>44851</v>
      </c>
      <c r="E36" s="3">
        <v>44859</v>
      </c>
      <c r="F36">
        <v>10</v>
      </c>
      <c r="G36" s="1">
        <v>0.1</v>
      </c>
      <c r="H36" s="1">
        <v>49.994</v>
      </c>
      <c r="I36" s="1">
        <v>4.9000000000000002E-2</v>
      </c>
      <c r="J36">
        <f t="shared" si="4"/>
        <v>0.26352200000000003</v>
      </c>
      <c r="K36" s="9">
        <f t="shared" si="5"/>
        <v>24868.238999999998</v>
      </c>
      <c r="L36" s="9">
        <f t="shared" si="6"/>
        <v>94368.739611872996</v>
      </c>
      <c r="M36" s="8">
        <f t="shared" si="7"/>
        <v>4.974828154653669</v>
      </c>
      <c r="N36" s="8" t="s">
        <v>59</v>
      </c>
      <c r="O36" s="8" t="s">
        <v>34</v>
      </c>
      <c r="P36" s="8" t="s">
        <v>65</v>
      </c>
    </row>
    <row r="37" spans="1:17" x14ac:dyDescent="0.25">
      <c r="A37" t="s">
        <v>2</v>
      </c>
      <c r="B37">
        <v>1</v>
      </c>
      <c r="C37" t="s">
        <v>42</v>
      </c>
      <c r="D37" s="3">
        <v>44851</v>
      </c>
      <c r="E37" s="3">
        <v>44859</v>
      </c>
      <c r="F37">
        <v>10</v>
      </c>
      <c r="G37" s="1">
        <v>0.1</v>
      </c>
      <c r="H37" s="1">
        <v>50.003999999999998</v>
      </c>
      <c r="I37" s="1">
        <v>6.2E-2</v>
      </c>
      <c r="J37">
        <f t="shared" si="4"/>
        <v>0.33343600000000001</v>
      </c>
      <c r="K37" s="9">
        <f t="shared" si="5"/>
        <v>24833.281999999999</v>
      </c>
      <c r="L37" s="9">
        <f t="shared" si="6"/>
        <v>74476.907112609319</v>
      </c>
      <c r="M37" s="8">
        <f t="shared" si="7"/>
        <v>4.8720216329059216</v>
      </c>
      <c r="N37" s="8" t="s">
        <v>59</v>
      </c>
      <c r="O37" s="8" t="s">
        <v>34</v>
      </c>
      <c r="P37" s="8" t="s">
        <v>65</v>
      </c>
    </row>
    <row r="38" spans="1:17" x14ac:dyDescent="0.25">
      <c r="A38" t="s">
        <v>13</v>
      </c>
      <c r="B38">
        <v>3</v>
      </c>
      <c r="C38" t="s">
        <v>42</v>
      </c>
      <c r="D38" s="3">
        <v>44851</v>
      </c>
      <c r="E38" s="3">
        <v>44859</v>
      </c>
      <c r="F38">
        <v>10</v>
      </c>
      <c r="G38" s="1">
        <v>0.10199999999999999</v>
      </c>
      <c r="H38" s="1">
        <v>49.991</v>
      </c>
      <c r="I38" s="1">
        <v>6.3E-2</v>
      </c>
      <c r="J38">
        <f t="shared" si="4"/>
        <v>0.338814</v>
      </c>
      <c r="K38" s="9">
        <f t="shared" si="5"/>
        <v>24343.718627450988</v>
      </c>
      <c r="L38" s="9">
        <f t="shared" si="6"/>
        <v>71849.80144696201</v>
      </c>
      <c r="M38" s="8">
        <f t="shared" si="7"/>
        <v>4.8564255723226051</v>
      </c>
      <c r="N38" s="8" t="s">
        <v>59</v>
      </c>
      <c r="O38" s="8" t="s">
        <v>34</v>
      </c>
      <c r="P38" s="8" t="s">
        <v>65</v>
      </c>
    </row>
    <row r="39" spans="1:17" x14ac:dyDescent="0.25">
      <c r="A39" t="s">
        <v>4</v>
      </c>
      <c r="B39">
        <v>1</v>
      </c>
      <c r="C39" t="s">
        <v>42</v>
      </c>
      <c r="D39" s="3">
        <v>44851</v>
      </c>
      <c r="E39" s="3">
        <v>44859</v>
      </c>
      <c r="F39">
        <v>10</v>
      </c>
      <c r="G39" s="1">
        <v>0.1</v>
      </c>
      <c r="H39" s="1">
        <v>49.997</v>
      </c>
      <c r="I39" s="1">
        <v>6.8000000000000005E-2</v>
      </c>
      <c r="J39">
        <f t="shared" si="4"/>
        <v>0.36570400000000003</v>
      </c>
      <c r="K39" s="9">
        <f t="shared" si="5"/>
        <v>24817.148000000001</v>
      </c>
      <c r="L39" s="9">
        <f t="shared" si="6"/>
        <v>67861.297661496734</v>
      </c>
      <c r="M39" s="8">
        <f t="shared" si="7"/>
        <v>4.8316221600812623</v>
      </c>
      <c r="N39" s="8" t="s">
        <v>59</v>
      </c>
      <c r="O39" s="8" t="s">
        <v>34</v>
      </c>
      <c r="P39" s="8" t="s">
        <v>65</v>
      </c>
    </row>
    <row r="40" spans="1:17" x14ac:dyDescent="0.25">
      <c r="A40" t="s">
        <v>10</v>
      </c>
      <c r="B40">
        <v>3</v>
      </c>
      <c r="C40" t="s">
        <v>42</v>
      </c>
      <c r="D40" s="3">
        <v>44851</v>
      </c>
      <c r="E40" s="3">
        <v>44859</v>
      </c>
      <c r="F40">
        <v>10</v>
      </c>
      <c r="G40" s="1">
        <v>0.10299999999999999</v>
      </c>
      <c r="H40" s="1">
        <v>50.018000000000001</v>
      </c>
      <c r="I40" s="1">
        <v>7.6999999999999999E-2</v>
      </c>
      <c r="J40">
        <f t="shared" si="4"/>
        <v>0.41410600000000003</v>
      </c>
      <c r="K40" s="9">
        <f t="shared" si="5"/>
        <v>24070.822330097093</v>
      </c>
      <c r="L40" s="9">
        <f t="shared" si="6"/>
        <v>58127.200113249004</v>
      </c>
      <c r="M40" s="8">
        <f t="shared" si="7"/>
        <v>4.7643794042457195</v>
      </c>
      <c r="N40" s="8" t="s">
        <v>59</v>
      </c>
      <c r="O40" s="8" t="s">
        <v>34</v>
      </c>
      <c r="P40" s="8" t="s">
        <v>65</v>
      </c>
      <c r="Q40" t="s">
        <v>49</v>
      </c>
    </row>
    <row r="41" spans="1:17" x14ac:dyDescent="0.25">
      <c r="A41" t="s">
        <v>29</v>
      </c>
      <c r="B41">
        <v>1</v>
      </c>
      <c r="C41" t="s">
        <v>42</v>
      </c>
      <c r="D41" s="3">
        <v>44851</v>
      </c>
      <c r="E41" s="3">
        <v>44859</v>
      </c>
      <c r="F41">
        <v>10</v>
      </c>
      <c r="G41" s="1">
        <v>9.9000000000000005E-2</v>
      </c>
      <c r="H41" s="1">
        <v>49.999000000000002</v>
      </c>
      <c r="I41" s="1">
        <v>8.4000000000000005E-2</v>
      </c>
      <c r="J41">
        <f t="shared" si="4"/>
        <v>0.45175200000000004</v>
      </c>
      <c r="K41" s="9">
        <f t="shared" si="5"/>
        <v>25024.367676767677</v>
      </c>
      <c r="L41" s="9">
        <f t="shared" si="6"/>
        <v>55394.03849184436</v>
      </c>
      <c r="M41" s="8">
        <f t="shared" si="7"/>
        <v>4.7434630284575334</v>
      </c>
      <c r="N41" s="8" t="s">
        <v>59</v>
      </c>
      <c r="O41" s="8" t="s">
        <v>34</v>
      </c>
      <c r="P41" s="8" t="s">
        <v>65</v>
      </c>
    </row>
    <row r="42" spans="1:17" x14ac:dyDescent="0.25">
      <c r="A42" t="s">
        <v>21</v>
      </c>
      <c r="B42">
        <v>3</v>
      </c>
      <c r="C42" t="s">
        <v>42</v>
      </c>
      <c r="D42" s="3">
        <v>44851</v>
      </c>
      <c r="E42" s="3">
        <v>44859</v>
      </c>
      <c r="F42">
        <v>10</v>
      </c>
      <c r="G42" s="1">
        <v>0.10299999999999999</v>
      </c>
      <c r="H42" s="1">
        <v>50.024999999999999</v>
      </c>
      <c r="I42" s="1">
        <v>8.6999999999999994E-2</v>
      </c>
      <c r="J42">
        <f t="shared" si="4"/>
        <v>0.46788599999999997</v>
      </c>
      <c r="K42" s="9">
        <f t="shared" si="5"/>
        <v>24044.715533980587</v>
      </c>
      <c r="L42" s="9">
        <f t="shared" si="6"/>
        <v>51390.115399863615</v>
      </c>
      <c r="M42" s="8">
        <f t="shared" si="7"/>
        <v>4.7108795929229181</v>
      </c>
      <c r="N42" s="8" t="s">
        <v>59</v>
      </c>
      <c r="O42" s="8" t="s">
        <v>34</v>
      </c>
      <c r="P42" s="8" t="s">
        <v>65</v>
      </c>
    </row>
    <row r="43" spans="1:17" x14ac:dyDescent="0.25">
      <c r="A43" t="s">
        <v>29</v>
      </c>
      <c r="B43">
        <v>2</v>
      </c>
      <c r="C43" t="s">
        <v>42</v>
      </c>
      <c r="D43" s="3">
        <v>44851</v>
      </c>
      <c r="E43" s="3">
        <v>44859</v>
      </c>
      <c r="F43">
        <v>10</v>
      </c>
      <c r="G43" s="1">
        <v>0.10299999999999999</v>
      </c>
      <c r="H43" s="1">
        <v>50.012999999999998</v>
      </c>
      <c r="I43" s="1">
        <v>8.8999999999999996E-2</v>
      </c>
      <c r="J43">
        <f t="shared" si="4"/>
        <v>0.47864200000000001</v>
      </c>
      <c r="K43" s="9">
        <f t="shared" si="5"/>
        <v>24039.494174757288</v>
      </c>
      <c r="L43" s="9">
        <f t="shared" si="6"/>
        <v>50224.372651704798</v>
      </c>
      <c r="M43" s="8">
        <f t="shared" si="7"/>
        <v>4.7009145207193521</v>
      </c>
      <c r="N43" s="8" t="s">
        <v>59</v>
      </c>
      <c r="O43" s="8" t="s">
        <v>34</v>
      </c>
      <c r="P43" s="8" t="s">
        <v>65</v>
      </c>
    </row>
    <row r="44" spans="1:17" x14ac:dyDescent="0.25">
      <c r="A44" t="s">
        <v>29</v>
      </c>
      <c r="B44">
        <v>3</v>
      </c>
      <c r="C44" t="s">
        <v>42</v>
      </c>
      <c r="D44" s="3">
        <v>44851</v>
      </c>
      <c r="E44" s="3">
        <v>44859</v>
      </c>
      <c r="F44">
        <v>10</v>
      </c>
      <c r="G44" s="1">
        <v>0.10100000000000001</v>
      </c>
      <c r="H44" s="1">
        <v>49.984000000000002</v>
      </c>
      <c r="I44" s="1">
        <v>9.0999999999999998E-2</v>
      </c>
      <c r="J44">
        <f t="shared" si="4"/>
        <v>0.489398</v>
      </c>
      <c r="K44" s="9">
        <f t="shared" si="5"/>
        <v>24510.199009900989</v>
      </c>
      <c r="L44" s="9">
        <f t="shared" si="6"/>
        <v>50082.344042887358</v>
      </c>
      <c r="M44" s="8">
        <f t="shared" si="7"/>
        <v>4.6996846473003711</v>
      </c>
      <c r="N44" s="8" t="s">
        <v>59</v>
      </c>
      <c r="O44" s="8" t="s">
        <v>34</v>
      </c>
      <c r="P44" s="8" t="s">
        <v>65</v>
      </c>
    </row>
    <row r="45" spans="1:17" x14ac:dyDescent="0.25">
      <c r="A45" t="s">
        <v>13</v>
      </c>
      <c r="B45">
        <v>2</v>
      </c>
      <c r="C45" t="s">
        <v>42</v>
      </c>
      <c r="D45" s="3">
        <v>44851</v>
      </c>
      <c r="E45" s="3">
        <v>44859</v>
      </c>
      <c r="F45">
        <v>10</v>
      </c>
      <c r="G45" s="1">
        <v>0.10100000000000001</v>
      </c>
      <c r="H45" s="1">
        <v>50.026000000000003</v>
      </c>
      <c r="I45" s="1">
        <v>9.4E-2</v>
      </c>
      <c r="J45">
        <f t="shared" si="4"/>
        <v>0.50553199999999998</v>
      </c>
      <c r="K45" s="9">
        <f t="shared" si="5"/>
        <v>24502.211881188119</v>
      </c>
      <c r="L45" s="9">
        <f t="shared" si="6"/>
        <v>48468.171908381904</v>
      </c>
      <c r="M45" s="8">
        <f t="shared" si="7"/>
        <v>4.6854566395891828</v>
      </c>
      <c r="N45" s="8" t="s">
        <v>59</v>
      </c>
      <c r="O45" s="8" t="s">
        <v>34</v>
      </c>
      <c r="P45" s="8" t="s">
        <v>65</v>
      </c>
    </row>
    <row r="46" spans="1:17" x14ac:dyDescent="0.25">
      <c r="A46" t="s">
        <v>10</v>
      </c>
      <c r="B46">
        <v>2</v>
      </c>
      <c r="C46" t="s">
        <v>42</v>
      </c>
      <c r="D46" s="3">
        <v>44851</v>
      </c>
      <c r="E46" s="3">
        <v>44859</v>
      </c>
      <c r="F46">
        <v>10</v>
      </c>
      <c r="G46" s="1">
        <v>0.10299999999999999</v>
      </c>
      <c r="H46" s="1">
        <v>50.023000000000003</v>
      </c>
      <c r="I46" s="1">
        <v>0.107</v>
      </c>
      <c r="J46">
        <f t="shared" si="4"/>
        <v>0.57544600000000001</v>
      </c>
      <c r="K46" s="9">
        <f t="shared" si="5"/>
        <v>23992.501941747574</v>
      </c>
      <c r="L46" s="9">
        <f t="shared" si="6"/>
        <v>41693.75048527155</v>
      </c>
      <c r="M46" s="8">
        <f t="shared" si="7"/>
        <v>4.6200709630513908</v>
      </c>
      <c r="N46" s="8" t="s">
        <v>59</v>
      </c>
      <c r="O46" s="8" t="s">
        <v>34</v>
      </c>
      <c r="P46" s="8" t="s">
        <v>65</v>
      </c>
      <c r="Q46" t="s">
        <v>49</v>
      </c>
    </row>
    <row r="47" spans="1:17" x14ac:dyDescent="0.25">
      <c r="A47" t="s">
        <v>21</v>
      </c>
      <c r="B47">
        <v>1</v>
      </c>
      <c r="C47" t="s">
        <v>42</v>
      </c>
      <c r="D47" s="3">
        <v>44851</v>
      </c>
      <c r="E47" s="3">
        <v>44859</v>
      </c>
      <c r="F47">
        <v>10</v>
      </c>
      <c r="G47" s="1">
        <v>0.1</v>
      </c>
      <c r="H47" s="1">
        <v>50.021999999999998</v>
      </c>
      <c r="I47" s="1">
        <v>0.109</v>
      </c>
      <c r="J47">
        <f t="shared" si="4"/>
        <v>0.586202</v>
      </c>
      <c r="K47" s="9">
        <f t="shared" si="5"/>
        <v>24706.899000000001</v>
      </c>
      <c r="L47" s="9">
        <f t="shared" si="6"/>
        <v>42147.415054878693</v>
      </c>
      <c r="M47" s="8">
        <f t="shared" si="7"/>
        <v>4.62477094404196</v>
      </c>
      <c r="N47" s="8" t="s">
        <v>59</v>
      </c>
      <c r="O47" s="8" t="s">
        <v>34</v>
      </c>
      <c r="P47" s="8" t="s">
        <v>65</v>
      </c>
    </row>
    <row r="48" spans="1:17" x14ac:dyDescent="0.25">
      <c r="A48" t="s">
        <v>10</v>
      </c>
      <c r="B48">
        <v>1</v>
      </c>
      <c r="C48" t="s">
        <v>42</v>
      </c>
      <c r="D48" s="3">
        <v>44851</v>
      </c>
      <c r="E48" s="3">
        <v>44859</v>
      </c>
      <c r="F48">
        <v>10</v>
      </c>
      <c r="G48" s="1">
        <v>0.10100000000000001</v>
      </c>
      <c r="H48" s="1">
        <v>50.02</v>
      </c>
      <c r="I48" s="1">
        <v>0.16300000000000001</v>
      </c>
      <c r="J48">
        <f t="shared" si="4"/>
        <v>0.876614</v>
      </c>
      <c r="K48" s="9">
        <f t="shared" si="5"/>
        <v>24318.507920792079</v>
      </c>
      <c r="L48" s="9">
        <f t="shared" si="6"/>
        <v>27741.409469609291</v>
      </c>
      <c r="M48" s="8">
        <f t="shared" si="7"/>
        <v>4.4431285226825876</v>
      </c>
      <c r="N48" s="8" t="s">
        <v>59</v>
      </c>
      <c r="O48" s="8" t="s">
        <v>34</v>
      </c>
      <c r="P48" s="8" t="s">
        <v>65</v>
      </c>
    </row>
    <row r="49" spans="1:17" x14ac:dyDescent="0.25">
      <c r="A49" t="s">
        <v>2</v>
      </c>
      <c r="B49">
        <v>3</v>
      </c>
      <c r="C49" t="s">
        <v>42</v>
      </c>
      <c r="D49" s="3">
        <v>44851</v>
      </c>
      <c r="E49" s="3">
        <v>44859</v>
      </c>
      <c r="F49">
        <v>10</v>
      </c>
      <c r="G49" s="1">
        <v>9.9000000000000005E-2</v>
      </c>
      <c r="H49" s="1">
        <v>49.988999999999997</v>
      </c>
      <c r="I49" s="1">
        <v>0.20799999999999999</v>
      </c>
      <c r="J49">
        <f t="shared" si="4"/>
        <v>1.1186240000000001</v>
      </c>
      <c r="K49" s="9">
        <f t="shared" si="5"/>
        <v>24687.563636363637</v>
      </c>
      <c r="L49" s="9">
        <f t="shared" si="6"/>
        <v>22069.581589849346</v>
      </c>
      <c r="M49" s="8">
        <f t="shared" si="7"/>
        <v>4.3437940995892896</v>
      </c>
      <c r="N49" s="8" t="s">
        <v>59</v>
      </c>
      <c r="O49" s="8" t="s">
        <v>34</v>
      </c>
      <c r="P49" s="8" t="s">
        <v>65</v>
      </c>
    </row>
    <row r="50" spans="1:17" x14ac:dyDescent="0.25">
      <c r="A50" t="s">
        <v>12</v>
      </c>
      <c r="B50">
        <v>2</v>
      </c>
      <c r="C50" t="s">
        <v>42</v>
      </c>
      <c r="D50" s="3">
        <v>44851</v>
      </c>
      <c r="E50" s="3">
        <v>44859</v>
      </c>
      <c r="F50">
        <v>10</v>
      </c>
      <c r="G50" s="1">
        <v>0.10199999999999999</v>
      </c>
      <c r="H50" s="1">
        <v>49.984000000000002</v>
      </c>
      <c r="I50" s="1">
        <v>0.252</v>
      </c>
      <c r="J50">
        <f t="shared" si="4"/>
        <v>1.355256</v>
      </c>
      <c r="K50" s="9">
        <f t="shared" si="5"/>
        <v>23845.462745098044</v>
      </c>
      <c r="L50" s="9">
        <f t="shared" si="6"/>
        <v>17594.803302916971</v>
      </c>
      <c r="M50" s="8">
        <f t="shared" si="7"/>
        <v>4.2453844161024268</v>
      </c>
      <c r="N50" s="8" t="s">
        <v>59</v>
      </c>
      <c r="O50" s="8" t="s">
        <v>34</v>
      </c>
      <c r="P50" s="8" t="s">
        <v>65</v>
      </c>
    </row>
    <row r="51" spans="1:17" x14ac:dyDescent="0.25">
      <c r="A51" t="s">
        <v>12</v>
      </c>
      <c r="B51">
        <v>3</v>
      </c>
      <c r="C51" t="s">
        <v>42</v>
      </c>
      <c r="D51" s="3">
        <v>44851</v>
      </c>
      <c r="E51" s="3">
        <v>44859</v>
      </c>
      <c r="F51">
        <v>10</v>
      </c>
      <c r="G51" s="1">
        <v>0.10299999999999999</v>
      </c>
      <c r="H51" s="1">
        <v>49.997999999999998</v>
      </c>
      <c r="I51" s="1">
        <v>0.28299999999999997</v>
      </c>
      <c r="J51">
        <f t="shared" si="4"/>
        <v>1.5219739999999999</v>
      </c>
      <c r="K51" s="9">
        <f t="shared" si="5"/>
        <v>23533.02233009709</v>
      </c>
      <c r="L51" s="9">
        <f t="shared" si="6"/>
        <v>15462.171055548315</v>
      </c>
      <c r="M51" s="8">
        <f t="shared" si="7"/>
        <v>4.1892704734921615</v>
      </c>
      <c r="N51" s="8" t="s">
        <v>59</v>
      </c>
      <c r="O51" s="8" t="s">
        <v>34</v>
      </c>
      <c r="P51" s="8" t="s">
        <v>65</v>
      </c>
    </row>
    <row r="52" spans="1:17" x14ac:dyDescent="0.25">
      <c r="A52" t="s">
        <v>12</v>
      </c>
      <c r="B52">
        <v>1</v>
      </c>
      <c r="C52" t="s">
        <v>42</v>
      </c>
      <c r="D52" s="3">
        <v>44851</v>
      </c>
      <c r="E52" s="3">
        <v>44859</v>
      </c>
      <c r="F52">
        <v>10</v>
      </c>
      <c r="G52" s="1">
        <v>0.10100000000000001</v>
      </c>
      <c r="H52" s="1">
        <v>50.000999999999998</v>
      </c>
      <c r="I52" s="1">
        <v>0.36199999999999999</v>
      </c>
      <c r="J52">
        <f t="shared" si="4"/>
        <v>1.946836</v>
      </c>
      <c r="K52" s="9">
        <f t="shared" si="5"/>
        <v>23788.695049504953</v>
      </c>
      <c r="L52" s="9">
        <f t="shared" si="6"/>
        <v>12219.157160389963</v>
      </c>
      <c r="M52" s="8">
        <f t="shared" si="7"/>
        <v>4.0870412506515725</v>
      </c>
      <c r="N52" s="8" t="s">
        <v>59</v>
      </c>
      <c r="O52" s="8" t="s">
        <v>34</v>
      </c>
      <c r="P52" s="8" t="s">
        <v>65</v>
      </c>
    </row>
    <row r="53" spans="1:17" x14ac:dyDescent="0.25">
      <c r="A53" t="s">
        <v>20</v>
      </c>
      <c r="B53">
        <v>2</v>
      </c>
      <c r="C53" t="s">
        <v>42</v>
      </c>
      <c r="D53" s="3">
        <v>44851</v>
      </c>
      <c r="E53" s="3">
        <v>44859</v>
      </c>
      <c r="F53">
        <v>10</v>
      </c>
      <c r="G53" s="1">
        <v>0.10100000000000001</v>
      </c>
      <c r="H53" s="1">
        <v>50</v>
      </c>
      <c r="I53" s="1">
        <v>0.55600000000000005</v>
      </c>
      <c r="J53">
        <f t="shared" si="4"/>
        <v>2.9901680000000002</v>
      </c>
      <c r="K53" s="9">
        <f t="shared" si="5"/>
        <v>23272.194059405942</v>
      </c>
      <c r="L53" s="9">
        <f t="shared" si="6"/>
        <v>7782.9051944258454</v>
      </c>
      <c r="M53" s="8">
        <f t="shared" si="7"/>
        <v>3.8911417402279715</v>
      </c>
      <c r="N53" s="8" t="s">
        <v>59</v>
      </c>
      <c r="O53" s="8" t="s">
        <v>34</v>
      </c>
      <c r="P53" s="8" t="s">
        <v>65</v>
      </c>
    </row>
    <row r="54" spans="1:17" x14ac:dyDescent="0.25">
      <c r="A54" t="s">
        <v>20</v>
      </c>
      <c r="B54">
        <v>3</v>
      </c>
      <c r="C54" t="s">
        <v>42</v>
      </c>
      <c r="D54" s="3">
        <v>44851</v>
      </c>
      <c r="E54" s="3">
        <v>44859</v>
      </c>
      <c r="F54">
        <v>10</v>
      </c>
      <c r="G54" s="1">
        <v>0.10100000000000001</v>
      </c>
      <c r="H54" s="1">
        <v>49.997</v>
      </c>
      <c r="I54" s="1">
        <v>0.58199999999999996</v>
      </c>
      <c r="J54">
        <f t="shared" si="4"/>
        <v>3.1299959999999998</v>
      </c>
      <c r="K54" s="9">
        <f t="shared" si="5"/>
        <v>23202.972277227724</v>
      </c>
      <c r="L54" s="9">
        <f t="shared" si="6"/>
        <v>7413.0996580275905</v>
      </c>
      <c r="M54" s="8">
        <f t="shared" si="7"/>
        <v>3.8699998386001631</v>
      </c>
      <c r="N54" s="8" t="s">
        <v>59</v>
      </c>
      <c r="O54" s="8" t="s">
        <v>34</v>
      </c>
      <c r="P54" s="8" t="s">
        <v>65</v>
      </c>
    </row>
    <row r="55" spans="1:17" x14ac:dyDescent="0.25">
      <c r="A55" t="s">
        <v>20</v>
      </c>
      <c r="B55">
        <v>1</v>
      </c>
      <c r="C55" t="s">
        <v>42</v>
      </c>
      <c r="D55" s="3">
        <v>44851</v>
      </c>
      <c r="E55" s="3">
        <v>44859</v>
      </c>
      <c r="F55">
        <v>10</v>
      </c>
      <c r="G55" s="1">
        <v>0.1</v>
      </c>
      <c r="H55" s="1">
        <v>50.012</v>
      </c>
      <c r="I55" s="1">
        <v>0.60499999999999998</v>
      </c>
      <c r="J55">
        <f t="shared" si="4"/>
        <v>3.2536900000000002</v>
      </c>
      <c r="K55" s="9">
        <f t="shared" si="5"/>
        <v>23373.154999999999</v>
      </c>
      <c r="L55" s="9">
        <f t="shared" si="6"/>
        <v>7183.5838693913674</v>
      </c>
      <c r="M55" s="8">
        <f t="shared" si="7"/>
        <v>3.8563411665794254</v>
      </c>
      <c r="N55" s="8" t="s">
        <v>59</v>
      </c>
      <c r="O55" s="8" t="s">
        <v>34</v>
      </c>
      <c r="P55" s="8" t="s">
        <v>65</v>
      </c>
    </row>
    <row r="56" spans="1:17" x14ac:dyDescent="0.25">
      <c r="A56" t="s">
        <v>22</v>
      </c>
      <c r="B56">
        <v>1</v>
      </c>
      <c r="C56" t="s">
        <v>42</v>
      </c>
      <c r="D56" s="3">
        <v>44851</v>
      </c>
      <c r="E56" s="3">
        <v>44859</v>
      </c>
      <c r="F56">
        <v>10</v>
      </c>
      <c r="G56" s="1">
        <v>0.10199999999999999</v>
      </c>
      <c r="H56" s="1">
        <v>50.014000000000003</v>
      </c>
      <c r="I56" s="1">
        <v>0.625</v>
      </c>
      <c r="J56">
        <f t="shared" si="4"/>
        <v>3.3612500000000001</v>
      </c>
      <c r="K56" s="9">
        <f t="shared" si="5"/>
        <v>22862.132352941178</v>
      </c>
      <c r="L56" s="9">
        <f t="shared" si="6"/>
        <v>6801.6756721282791</v>
      </c>
      <c r="M56" s="8">
        <f t="shared" si="7"/>
        <v>3.8326159193986489</v>
      </c>
      <c r="N56" s="8" t="s">
        <v>59</v>
      </c>
      <c r="O56" s="8" t="s">
        <v>34</v>
      </c>
      <c r="P56" s="8" t="s">
        <v>65</v>
      </c>
    </row>
    <row r="57" spans="1:17" x14ac:dyDescent="0.25">
      <c r="A57" t="s">
        <v>22</v>
      </c>
      <c r="B57">
        <v>2</v>
      </c>
      <c r="C57" t="s">
        <v>42</v>
      </c>
      <c r="D57" s="3">
        <v>44851</v>
      </c>
      <c r="E57" s="3">
        <v>44859</v>
      </c>
      <c r="F57">
        <v>10</v>
      </c>
      <c r="G57" s="1">
        <v>0.10199999999999999</v>
      </c>
      <c r="H57" s="1">
        <v>50.021000000000001</v>
      </c>
      <c r="I57" s="1">
        <v>0.69599999999999995</v>
      </c>
      <c r="J57">
        <f t="shared" si="4"/>
        <v>3.7430879999999997</v>
      </c>
      <c r="K57" s="9">
        <f t="shared" si="5"/>
        <v>22674.956862745101</v>
      </c>
      <c r="L57" s="9">
        <f t="shared" si="6"/>
        <v>6057.8209389533731</v>
      </c>
      <c r="M57" s="8">
        <f t="shared" si="7"/>
        <v>3.7823164320252656</v>
      </c>
      <c r="N57" s="8" t="s">
        <v>59</v>
      </c>
      <c r="O57" s="8" t="s">
        <v>34</v>
      </c>
      <c r="P57" s="8" t="s">
        <v>65</v>
      </c>
    </row>
    <row r="58" spans="1:17" x14ac:dyDescent="0.25">
      <c r="A58" t="s">
        <v>22</v>
      </c>
      <c r="B58">
        <v>3</v>
      </c>
      <c r="C58" t="s">
        <v>42</v>
      </c>
      <c r="D58" s="3">
        <v>44851</v>
      </c>
      <c r="E58" s="3">
        <v>44859</v>
      </c>
      <c r="F58">
        <v>10</v>
      </c>
      <c r="G58" s="1">
        <v>0.10100000000000001</v>
      </c>
      <c r="H58" s="1">
        <v>50.021000000000001</v>
      </c>
      <c r="I58" s="1">
        <v>0.7</v>
      </c>
      <c r="J58">
        <f t="shared" si="4"/>
        <v>3.7645999999999997</v>
      </c>
      <c r="K58" s="9">
        <f t="shared" si="5"/>
        <v>22888.811881188118</v>
      </c>
      <c r="L58" s="9">
        <f t="shared" si="6"/>
        <v>6080.011656268427</v>
      </c>
      <c r="M58" s="8">
        <f t="shared" si="7"/>
        <v>3.7839044118793477</v>
      </c>
      <c r="N58" s="8" t="s">
        <v>59</v>
      </c>
      <c r="O58" s="8" t="s">
        <v>34</v>
      </c>
      <c r="P58" s="8" t="s">
        <v>65</v>
      </c>
    </row>
    <row r="59" spans="1:17" x14ac:dyDescent="0.25">
      <c r="A59" t="s">
        <v>1</v>
      </c>
      <c r="B59">
        <v>3</v>
      </c>
      <c r="C59" t="s">
        <v>42</v>
      </c>
      <c r="D59" s="3">
        <v>44851</v>
      </c>
      <c r="E59" s="3">
        <v>44859</v>
      </c>
      <c r="F59">
        <v>10</v>
      </c>
      <c r="G59" s="1">
        <v>0.10100000000000001</v>
      </c>
      <c r="H59" s="1">
        <v>50.003999999999998</v>
      </c>
      <c r="I59" s="1">
        <v>0.82</v>
      </c>
      <c r="J59">
        <f t="shared" si="4"/>
        <v>4.4099599999999999</v>
      </c>
      <c r="K59" s="9">
        <f t="shared" si="5"/>
        <v>22569.326732673268</v>
      </c>
      <c r="L59" s="9">
        <f t="shared" si="6"/>
        <v>5117.8075838949262</v>
      </c>
      <c r="M59" s="8">
        <f t="shared" si="7"/>
        <v>3.7090839535278062</v>
      </c>
      <c r="N59" s="8" t="s">
        <v>59</v>
      </c>
      <c r="O59" s="8" t="s">
        <v>34</v>
      </c>
      <c r="P59" s="8" t="s">
        <v>65</v>
      </c>
    </row>
    <row r="60" spans="1:17" x14ac:dyDescent="0.25">
      <c r="A60" t="s">
        <v>1</v>
      </c>
      <c r="B60">
        <v>1</v>
      </c>
      <c r="C60" t="s">
        <v>42</v>
      </c>
      <c r="D60" s="3">
        <v>44851</v>
      </c>
      <c r="E60" s="3">
        <v>44859</v>
      </c>
      <c r="F60">
        <v>10</v>
      </c>
      <c r="G60" s="1">
        <v>9.9000000000000005E-2</v>
      </c>
      <c r="H60" s="1">
        <v>50.000999999999998</v>
      </c>
      <c r="I60" s="1">
        <v>0.82899999999999996</v>
      </c>
      <c r="J60">
        <f t="shared" si="4"/>
        <v>4.4583620000000002</v>
      </c>
      <c r="K60" s="9">
        <f t="shared" si="5"/>
        <v>23000.827272727274</v>
      </c>
      <c r="L60" s="9">
        <f t="shared" si="6"/>
        <v>5159.0308890860078</v>
      </c>
      <c r="M60" s="8">
        <f t="shared" si="7"/>
        <v>3.7125681281678311</v>
      </c>
      <c r="N60" s="8" t="s">
        <v>59</v>
      </c>
      <c r="O60" s="8" t="s">
        <v>34</v>
      </c>
      <c r="P60" s="8" t="s">
        <v>65</v>
      </c>
    </row>
    <row r="61" spans="1:17" x14ac:dyDescent="0.25">
      <c r="A61" t="s">
        <v>1</v>
      </c>
      <c r="B61">
        <v>2</v>
      </c>
      <c r="C61" t="s">
        <v>42</v>
      </c>
      <c r="D61" s="3">
        <v>44851</v>
      </c>
      <c r="E61" s="3">
        <v>44859</v>
      </c>
      <c r="F61">
        <v>10</v>
      </c>
      <c r="G61" s="1">
        <v>9.9000000000000005E-2</v>
      </c>
      <c r="H61" s="1">
        <v>49.991999999999997</v>
      </c>
      <c r="I61" s="1">
        <v>0.91100000000000003</v>
      </c>
      <c r="J61">
        <f t="shared" si="4"/>
        <v>4.8993580000000003</v>
      </c>
      <c r="K61" s="9">
        <f t="shared" si="5"/>
        <v>22778.102020202019</v>
      </c>
      <c r="L61" s="9">
        <f t="shared" si="6"/>
        <v>4649.201389284477</v>
      </c>
      <c r="M61" s="8">
        <f t="shared" si="7"/>
        <v>3.6673783589085409</v>
      </c>
      <c r="N61" s="8" t="s">
        <v>59</v>
      </c>
      <c r="O61" s="8" t="s">
        <v>34</v>
      </c>
      <c r="P61" s="8" t="s">
        <v>65</v>
      </c>
    </row>
    <row r="62" spans="1:17" x14ac:dyDescent="0.25">
      <c r="A62" t="s">
        <v>0</v>
      </c>
      <c r="B62">
        <v>3</v>
      </c>
      <c r="C62" t="s">
        <v>42</v>
      </c>
      <c r="D62" s="3">
        <v>44851</v>
      </c>
      <c r="E62" s="3">
        <v>44859</v>
      </c>
      <c r="F62">
        <v>10</v>
      </c>
      <c r="G62" s="1">
        <v>0.1</v>
      </c>
      <c r="H62" s="1">
        <v>50.011000000000003</v>
      </c>
      <c r="I62" s="1">
        <v>1.091</v>
      </c>
      <c r="J62">
        <f t="shared" si="4"/>
        <v>5.8673979999999997</v>
      </c>
      <c r="K62" s="9">
        <f t="shared" si="5"/>
        <v>22066.300999999999</v>
      </c>
      <c r="L62" s="9">
        <f t="shared" si="6"/>
        <v>3760.832484859558</v>
      </c>
      <c r="M62" s="8">
        <f t="shared" si="7"/>
        <v>3.5752839894922364</v>
      </c>
      <c r="N62" s="8" t="s">
        <v>59</v>
      </c>
      <c r="O62" s="8" t="s">
        <v>34</v>
      </c>
      <c r="P62" s="8" t="s">
        <v>65</v>
      </c>
    </row>
    <row r="63" spans="1:17" x14ac:dyDescent="0.25">
      <c r="A63" t="s">
        <v>9</v>
      </c>
      <c r="B63">
        <v>1</v>
      </c>
      <c r="C63" t="s">
        <v>42</v>
      </c>
      <c r="D63" s="3">
        <v>44851</v>
      </c>
      <c r="E63" s="3">
        <v>44859</v>
      </c>
      <c r="F63">
        <v>10</v>
      </c>
      <c r="G63" s="1">
        <v>0.10299999999999999</v>
      </c>
      <c r="H63" s="1">
        <v>50</v>
      </c>
      <c r="I63" s="1">
        <v>1.171</v>
      </c>
      <c r="J63">
        <f t="shared" si="4"/>
        <v>6.2976380000000001</v>
      </c>
      <c r="K63" s="9">
        <f t="shared" si="5"/>
        <v>21214.738834951459</v>
      </c>
      <c r="L63" s="9">
        <f t="shared" si="6"/>
        <v>3368.6818510291409</v>
      </c>
      <c r="M63" s="8">
        <f t="shared" si="7"/>
        <v>3.5274599967730809</v>
      </c>
      <c r="N63" s="8" t="s">
        <v>59</v>
      </c>
      <c r="O63" s="8" t="s">
        <v>34</v>
      </c>
      <c r="P63" s="8" t="s">
        <v>65</v>
      </c>
    </row>
    <row r="64" spans="1:17" x14ac:dyDescent="0.25">
      <c r="A64" t="s">
        <v>9</v>
      </c>
      <c r="B64">
        <v>2</v>
      </c>
      <c r="C64" t="s">
        <v>42</v>
      </c>
      <c r="D64" s="3">
        <v>44851</v>
      </c>
      <c r="E64" s="3">
        <v>44859</v>
      </c>
      <c r="F64">
        <v>10</v>
      </c>
      <c r="G64" s="1">
        <v>0.10299999999999999</v>
      </c>
      <c r="H64" s="1">
        <v>50.006999999999998</v>
      </c>
      <c r="I64" s="1">
        <v>1.18</v>
      </c>
      <c r="J64">
        <f t="shared" si="4"/>
        <v>6.3460399999999995</v>
      </c>
      <c r="K64" s="9">
        <f t="shared" si="5"/>
        <v>21191.242718446603</v>
      </c>
      <c r="L64" s="9">
        <f t="shared" si="6"/>
        <v>3339.2860300985503</v>
      </c>
      <c r="M64" s="8">
        <f t="shared" si="7"/>
        <v>3.523653620603683</v>
      </c>
      <c r="N64" s="8" t="s">
        <v>59</v>
      </c>
      <c r="O64" s="8" t="s">
        <v>34</v>
      </c>
      <c r="P64" s="8" t="s">
        <v>65</v>
      </c>
      <c r="Q64" t="s">
        <v>50</v>
      </c>
    </row>
    <row r="65" spans="1:17" x14ac:dyDescent="0.25">
      <c r="A65" t="s">
        <v>0</v>
      </c>
      <c r="B65">
        <v>1</v>
      </c>
      <c r="C65" t="s">
        <v>42</v>
      </c>
      <c r="D65" s="3">
        <v>44851</v>
      </c>
      <c r="E65" s="3">
        <v>44859</v>
      </c>
      <c r="F65">
        <v>10</v>
      </c>
      <c r="G65" s="1">
        <v>0.10299999999999999</v>
      </c>
      <c r="H65" s="1">
        <v>50.012</v>
      </c>
      <c r="I65" s="1">
        <v>1.1830000000000001</v>
      </c>
      <c r="J65">
        <f t="shared" si="4"/>
        <v>6.3621740000000004</v>
      </c>
      <c r="K65" s="9">
        <f t="shared" si="5"/>
        <v>21183.41067961165</v>
      </c>
      <c r="L65" s="9">
        <f t="shared" si="6"/>
        <v>3329.5868172752976</v>
      </c>
      <c r="M65" s="8">
        <f t="shared" si="7"/>
        <v>3.5223903433829502</v>
      </c>
      <c r="N65" s="8" t="s">
        <v>59</v>
      </c>
      <c r="O65" s="8" t="s">
        <v>34</v>
      </c>
      <c r="P65" s="8" t="s">
        <v>65</v>
      </c>
    </row>
    <row r="66" spans="1:17" x14ac:dyDescent="0.25">
      <c r="A66" t="s">
        <v>0</v>
      </c>
      <c r="B66">
        <v>2</v>
      </c>
      <c r="C66" t="s">
        <v>42</v>
      </c>
      <c r="D66" s="3">
        <v>44851</v>
      </c>
      <c r="E66" s="3">
        <v>44859</v>
      </c>
      <c r="F66">
        <v>10</v>
      </c>
      <c r="G66" s="1">
        <v>0.10299999999999999</v>
      </c>
      <c r="H66" s="1">
        <v>50.012999999999998</v>
      </c>
      <c r="I66" s="1">
        <v>1.1850000000000001</v>
      </c>
      <c r="J66">
        <f t="shared" ref="J66:J97" si="8">I66*5.378</f>
        <v>6.3729300000000002</v>
      </c>
      <c r="K66" s="9">
        <f t="shared" ref="K66:K97" si="9">(50-J66)*0.05/G66*1000</f>
        <v>21178.189320388352</v>
      </c>
      <c r="L66" s="9">
        <f t="shared" ref="L66:L97" si="10">K66/J66</f>
        <v>3323.147958692211</v>
      </c>
      <c r="M66" s="8">
        <f t="shared" ref="M66:M97" si="11">LOG10(L66)</f>
        <v>3.521549678086735</v>
      </c>
      <c r="N66" s="8" t="s">
        <v>59</v>
      </c>
      <c r="O66" s="8" t="s">
        <v>34</v>
      </c>
      <c r="P66" s="8" t="s">
        <v>65</v>
      </c>
    </row>
    <row r="67" spans="1:17" x14ac:dyDescent="0.25">
      <c r="A67" t="s">
        <v>9</v>
      </c>
      <c r="B67">
        <v>3</v>
      </c>
      <c r="C67" t="s">
        <v>42</v>
      </c>
      <c r="D67" s="3">
        <v>44851</v>
      </c>
      <c r="E67" s="3">
        <v>44859</v>
      </c>
      <c r="F67">
        <v>10</v>
      </c>
      <c r="G67" s="1">
        <v>0.10100000000000001</v>
      </c>
      <c r="H67" s="1">
        <v>50.015999999999998</v>
      </c>
      <c r="I67" s="1">
        <v>1.226</v>
      </c>
      <c r="J67">
        <f t="shared" si="8"/>
        <v>6.5934280000000003</v>
      </c>
      <c r="K67" s="9">
        <f t="shared" si="9"/>
        <v>21488.401980198018</v>
      </c>
      <c r="L67" s="9">
        <f t="shared" si="10"/>
        <v>3259.0637192364907</v>
      </c>
      <c r="M67" s="8">
        <f t="shared" si="11"/>
        <v>3.5130928516103652</v>
      </c>
      <c r="N67" s="8" t="s">
        <v>59</v>
      </c>
      <c r="O67" s="8" t="s">
        <v>34</v>
      </c>
      <c r="P67" s="8" t="s">
        <v>65</v>
      </c>
    </row>
    <row r="68" spans="1:17" x14ac:dyDescent="0.25">
      <c r="A68" t="s">
        <v>11</v>
      </c>
      <c r="B68">
        <v>2</v>
      </c>
      <c r="C68" t="s">
        <v>42</v>
      </c>
      <c r="D68" s="3">
        <v>44851</v>
      </c>
      <c r="E68" s="3">
        <v>44859</v>
      </c>
      <c r="F68">
        <v>10</v>
      </c>
      <c r="G68" s="1">
        <v>0.10199999999999999</v>
      </c>
      <c r="H68" s="1">
        <v>50.02</v>
      </c>
      <c r="I68" s="1">
        <v>1.413</v>
      </c>
      <c r="J68">
        <f t="shared" si="8"/>
        <v>7.5991140000000001</v>
      </c>
      <c r="K68" s="9">
        <f t="shared" si="9"/>
        <v>20784.74803921569</v>
      </c>
      <c r="L68" s="9">
        <f t="shared" si="10"/>
        <v>2735.1541297071858</v>
      </c>
      <c r="M68" s="8">
        <f t="shared" si="11"/>
        <v>3.4369818044520009</v>
      </c>
      <c r="N68" s="8" t="s">
        <v>59</v>
      </c>
      <c r="O68" s="8" t="s">
        <v>34</v>
      </c>
      <c r="P68" s="8" t="s">
        <v>65</v>
      </c>
    </row>
    <row r="69" spans="1:17" x14ac:dyDescent="0.25">
      <c r="A69" t="s">
        <v>11</v>
      </c>
      <c r="B69">
        <v>1</v>
      </c>
      <c r="C69" t="s">
        <v>42</v>
      </c>
      <c r="D69" s="3">
        <v>44851</v>
      </c>
      <c r="E69" s="3">
        <v>44859</v>
      </c>
      <c r="F69">
        <v>10</v>
      </c>
      <c r="G69" s="1">
        <v>0.10100000000000001</v>
      </c>
      <c r="H69" s="1">
        <v>50.01</v>
      </c>
      <c r="I69" s="1">
        <v>1.431</v>
      </c>
      <c r="J69">
        <f t="shared" si="8"/>
        <v>7.6959180000000007</v>
      </c>
      <c r="K69" s="9">
        <f t="shared" si="9"/>
        <v>20942.614851485148</v>
      </c>
      <c r="L69" s="9">
        <f t="shared" si="10"/>
        <v>2721.2627332418492</v>
      </c>
      <c r="M69" s="8">
        <f t="shared" si="11"/>
        <v>3.4347704741901648</v>
      </c>
      <c r="N69" s="8" t="s">
        <v>59</v>
      </c>
      <c r="O69" s="8" t="s">
        <v>34</v>
      </c>
      <c r="P69" s="8" t="s">
        <v>65</v>
      </c>
    </row>
    <row r="70" spans="1:17" x14ac:dyDescent="0.25">
      <c r="A70" t="s">
        <v>11</v>
      </c>
      <c r="B70">
        <v>3</v>
      </c>
      <c r="C70" t="s">
        <v>42</v>
      </c>
      <c r="D70" s="3">
        <v>44851</v>
      </c>
      <c r="E70" s="3">
        <v>44859</v>
      </c>
      <c r="F70">
        <v>10</v>
      </c>
      <c r="G70" s="1">
        <v>0.1</v>
      </c>
      <c r="H70" s="1">
        <v>50.012</v>
      </c>
      <c r="I70" s="1">
        <v>1.5029999999999999</v>
      </c>
      <c r="J70">
        <f t="shared" si="8"/>
        <v>8.0831339999999994</v>
      </c>
      <c r="K70" s="9">
        <f t="shared" si="9"/>
        <v>20958.432999999997</v>
      </c>
      <c r="L70" s="9">
        <f t="shared" si="10"/>
        <v>2592.8597744389735</v>
      </c>
      <c r="M70" s="8">
        <f t="shared" si="11"/>
        <v>3.4137790301383824</v>
      </c>
      <c r="N70" s="8" t="s">
        <v>59</v>
      </c>
      <c r="O70" s="8" t="s">
        <v>34</v>
      </c>
      <c r="P70" s="8" t="s">
        <v>65</v>
      </c>
    </row>
    <row r="71" spans="1:17" x14ac:dyDescent="0.25">
      <c r="A71" t="s">
        <v>8</v>
      </c>
      <c r="B71">
        <v>3</v>
      </c>
      <c r="C71" t="s">
        <v>42</v>
      </c>
      <c r="D71" s="3">
        <v>44851</v>
      </c>
      <c r="E71" s="3">
        <v>44859</v>
      </c>
      <c r="F71">
        <v>10</v>
      </c>
      <c r="G71" s="1">
        <v>0.10100000000000001</v>
      </c>
      <c r="H71" s="1">
        <v>49.997</v>
      </c>
      <c r="I71" s="1">
        <v>1.5940000000000001</v>
      </c>
      <c r="J71">
        <f t="shared" si="8"/>
        <v>8.5725320000000007</v>
      </c>
      <c r="K71" s="9">
        <f t="shared" si="9"/>
        <v>20508.647524752476</v>
      </c>
      <c r="L71" s="9">
        <f t="shared" si="10"/>
        <v>2392.3675671029837</v>
      </c>
      <c r="M71" s="8">
        <f t="shared" si="11"/>
        <v>3.3788279061277628</v>
      </c>
      <c r="N71" s="8" t="s">
        <v>59</v>
      </c>
      <c r="O71" s="8" t="s">
        <v>34</v>
      </c>
      <c r="P71" s="8" t="s">
        <v>65</v>
      </c>
    </row>
    <row r="72" spans="1:17" x14ac:dyDescent="0.25">
      <c r="A72" t="s">
        <v>8</v>
      </c>
      <c r="B72">
        <v>1</v>
      </c>
      <c r="C72" t="s">
        <v>42</v>
      </c>
      <c r="D72" s="3">
        <v>44851</v>
      </c>
      <c r="E72" s="3">
        <v>44859</v>
      </c>
      <c r="F72">
        <v>10</v>
      </c>
      <c r="G72" s="1">
        <v>9.9000000000000005E-2</v>
      </c>
      <c r="H72" s="1">
        <v>50.003</v>
      </c>
      <c r="I72" s="1">
        <v>1.621</v>
      </c>
      <c r="J72">
        <f t="shared" si="8"/>
        <v>8.7177380000000007</v>
      </c>
      <c r="K72" s="9">
        <f t="shared" si="9"/>
        <v>20849.627272727274</v>
      </c>
      <c r="L72" s="9">
        <f t="shared" si="10"/>
        <v>2391.6327002173352</v>
      </c>
      <c r="M72" s="8">
        <f t="shared" si="11"/>
        <v>3.3786944827924588</v>
      </c>
      <c r="N72" s="8" t="s">
        <v>59</v>
      </c>
      <c r="O72" s="8" t="s">
        <v>34</v>
      </c>
      <c r="P72" s="8" t="s">
        <v>65</v>
      </c>
    </row>
    <row r="73" spans="1:17" x14ac:dyDescent="0.25">
      <c r="A73" t="s">
        <v>8</v>
      </c>
      <c r="B73">
        <v>2</v>
      </c>
      <c r="C73" t="s">
        <v>42</v>
      </c>
      <c r="D73" s="3">
        <v>44851</v>
      </c>
      <c r="E73" s="3">
        <v>44859</v>
      </c>
      <c r="F73">
        <v>10</v>
      </c>
      <c r="G73" s="1">
        <v>0.1</v>
      </c>
      <c r="H73" s="1">
        <v>50.002000000000002</v>
      </c>
      <c r="I73" s="1">
        <v>1.667</v>
      </c>
      <c r="J73">
        <f t="shared" si="8"/>
        <v>8.9651259999999997</v>
      </c>
      <c r="K73" s="9">
        <f t="shared" si="9"/>
        <v>20517.437000000002</v>
      </c>
      <c r="L73" s="9">
        <f t="shared" si="10"/>
        <v>2288.5832279434781</v>
      </c>
      <c r="M73" s="8">
        <f t="shared" si="11"/>
        <v>3.3595667108552307</v>
      </c>
      <c r="N73" s="8" t="s">
        <v>59</v>
      </c>
      <c r="O73" s="8" t="s">
        <v>34</v>
      </c>
      <c r="P73" s="8" t="s">
        <v>65</v>
      </c>
    </row>
    <row r="74" spans="1:17" x14ac:dyDescent="0.25">
      <c r="A74" t="s">
        <v>27</v>
      </c>
      <c r="B74">
        <v>1</v>
      </c>
      <c r="C74" t="s">
        <v>42</v>
      </c>
      <c r="D74" s="3">
        <v>44851</v>
      </c>
      <c r="E74" s="3">
        <v>44859</v>
      </c>
      <c r="F74">
        <v>10</v>
      </c>
      <c r="G74" s="1">
        <v>0</v>
      </c>
      <c r="H74" s="1">
        <v>50.021999999999998</v>
      </c>
      <c r="I74" s="1">
        <v>1.7230000000000001</v>
      </c>
      <c r="J74">
        <f t="shared" si="8"/>
        <v>9.2662940000000003</v>
      </c>
      <c r="K74" s="9"/>
      <c r="L74" s="9"/>
      <c r="M74" s="8"/>
      <c r="N74" s="8" t="s">
        <v>59</v>
      </c>
      <c r="O74" s="8" t="s">
        <v>34</v>
      </c>
      <c r="P74" s="8" t="s">
        <v>65</v>
      </c>
      <c r="Q74" t="s">
        <v>36</v>
      </c>
    </row>
    <row r="75" spans="1:17" x14ac:dyDescent="0.25">
      <c r="A75" t="s">
        <v>27</v>
      </c>
      <c r="B75">
        <v>2</v>
      </c>
      <c r="C75" t="s">
        <v>42</v>
      </c>
      <c r="D75" s="3">
        <v>44851</v>
      </c>
      <c r="E75" s="3">
        <v>44859</v>
      </c>
      <c r="F75">
        <v>10</v>
      </c>
      <c r="G75" s="1">
        <v>0</v>
      </c>
      <c r="H75" s="1">
        <v>50</v>
      </c>
      <c r="I75" s="1">
        <v>1.92</v>
      </c>
      <c r="J75">
        <f t="shared" si="8"/>
        <v>10.325760000000001</v>
      </c>
      <c r="K75" s="9"/>
      <c r="L75" s="9"/>
      <c r="M75" s="8"/>
      <c r="N75" s="8" t="s">
        <v>59</v>
      </c>
      <c r="O75" s="8" t="s">
        <v>34</v>
      </c>
      <c r="P75" s="8" t="s">
        <v>65</v>
      </c>
      <c r="Q75" t="s">
        <v>38</v>
      </c>
    </row>
    <row r="76" spans="1:17" x14ac:dyDescent="0.25">
      <c r="A76" t="s">
        <v>27</v>
      </c>
      <c r="B76">
        <v>3</v>
      </c>
      <c r="C76" t="s">
        <v>42</v>
      </c>
      <c r="D76" s="3">
        <v>44851</v>
      </c>
      <c r="E76" s="3">
        <v>44859</v>
      </c>
      <c r="F76">
        <v>10</v>
      </c>
      <c r="G76" s="1">
        <v>0</v>
      </c>
      <c r="H76" s="1">
        <v>50.014000000000003</v>
      </c>
      <c r="I76" s="1">
        <v>1.9259999999999999</v>
      </c>
      <c r="J76">
        <f t="shared" si="8"/>
        <v>10.358027999999999</v>
      </c>
      <c r="K76" s="9"/>
      <c r="L76" s="9"/>
      <c r="M76" s="8"/>
      <c r="N76" s="8" t="s">
        <v>59</v>
      </c>
      <c r="O76" s="8" t="s">
        <v>34</v>
      </c>
      <c r="P76" s="8" t="s">
        <v>65</v>
      </c>
      <c r="Q76" t="s">
        <v>37</v>
      </c>
    </row>
    <row r="77" spans="1:17" x14ac:dyDescent="0.25">
      <c r="N77" s="8"/>
      <c r="O77" s="8"/>
      <c r="P77" s="8"/>
    </row>
    <row r="78" spans="1:17" x14ac:dyDescent="0.25">
      <c r="D78" s="2"/>
      <c r="E78" s="2"/>
      <c r="G78" s="1"/>
      <c r="N78" s="8"/>
      <c r="O78" s="8"/>
      <c r="P78" s="8"/>
    </row>
    <row r="79" spans="1:17" x14ac:dyDescent="0.25">
      <c r="D79" s="2"/>
      <c r="E79" s="2"/>
      <c r="G79" s="1"/>
      <c r="N79" s="8"/>
      <c r="O79" s="8"/>
      <c r="P79" s="8"/>
    </row>
    <row r="80" spans="1:17" x14ac:dyDescent="0.25">
      <c r="D80" s="2"/>
      <c r="E80" s="2"/>
      <c r="G80" s="1"/>
      <c r="N80" s="8"/>
      <c r="O80" s="8"/>
      <c r="P80" s="8"/>
    </row>
    <row r="81" spans="4:16" x14ac:dyDescent="0.25">
      <c r="D81" s="2"/>
      <c r="E81" s="2"/>
      <c r="G81" s="1"/>
      <c r="N81" s="8"/>
      <c r="O81" s="8"/>
      <c r="P81" s="8"/>
    </row>
    <row r="82" spans="4:16" x14ac:dyDescent="0.25">
      <c r="D82" s="2"/>
      <c r="E82" s="2"/>
      <c r="G82" s="1"/>
      <c r="N82" s="8"/>
      <c r="O82" s="8"/>
      <c r="P82" s="8"/>
    </row>
    <row r="83" spans="4:16" x14ac:dyDescent="0.25">
      <c r="D83" s="2"/>
      <c r="E83" s="2"/>
      <c r="G83" s="1"/>
      <c r="N83" s="8"/>
      <c r="O83" s="8"/>
      <c r="P83" s="8"/>
    </row>
    <row r="84" spans="4:16" x14ac:dyDescent="0.25">
      <c r="D84" s="2"/>
      <c r="E84" s="2"/>
      <c r="G84" s="1"/>
      <c r="N84" s="8"/>
      <c r="O84" s="8"/>
      <c r="P84" s="8"/>
    </row>
  </sheetData>
  <autoFilter ref="A1:Q84" xr:uid="{CA8E9371-E813-4634-8CE3-DF37E203F57A}">
    <sortState xmlns:xlrd2="http://schemas.microsoft.com/office/spreadsheetml/2017/richdata2" ref="A2:Q84">
      <sortCondition ref="I1:I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3ED-2664-4879-8F18-9EE658B6A313}">
  <sheetPr>
    <tabColor rgb="FF00CCFF"/>
  </sheetPr>
  <dimension ref="A1:H21"/>
  <sheetViews>
    <sheetView workbookViewId="0">
      <selection activeCell="G2" sqref="G2:H21"/>
    </sheetView>
  </sheetViews>
  <sheetFormatPr defaultRowHeight="15" x14ac:dyDescent="0.25"/>
  <cols>
    <col min="1" max="1" width="17.7109375" customWidth="1"/>
    <col min="4" max="4" width="15.85546875" customWidth="1"/>
    <col min="5" max="5" width="17.5703125" customWidth="1"/>
    <col min="7" max="7" width="14.140625" customWidth="1"/>
    <col min="8" max="8" width="10.140625" customWidth="1"/>
  </cols>
  <sheetData>
    <row r="1" spans="1:8" ht="15.75" thickBot="1" x14ac:dyDescent="0.3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74</v>
      </c>
      <c r="G1" s="4" t="s">
        <v>31</v>
      </c>
      <c r="H1" s="4" t="s">
        <v>73</v>
      </c>
    </row>
    <row r="2" spans="1:8" x14ac:dyDescent="0.25">
      <c r="A2" t="s">
        <v>44</v>
      </c>
      <c r="B2">
        <v>1</v>
      </c>
      <c r="C2" t="s">
        <v>42</v>
      </c>
      <c r="D2" s="3">
        <v>44859</v>
      </c>
      <c r="E2" s="3">
        <v>44859</v>
      </c>
      <c r="F2">
        <v>0.5</v>
      </c>
      <c r="G2" s="1">
        <v>0.11700000000000001</v>
      </c>
      <c r="H2" s="8">
        <f>G2*4.4146</f>
        <v>0.51650820000000008</v>
      </c>
    </row>
    <row r="3" spans="1:8" x14ac:dyDescent="0.25">
      <c r="A3" t="s">
        <v>43</v>
      </c>
      <c r="B3">
        <v>1</v>
      </c>
      <c r="C3" t="s">
        <v>42</v>
      </c>
      <c r="D3" s="3">
        <v>44859</v>
      </c>
      <c r="E3" s="3">
        <v>44859</v>
      </c>
      <c r="F3">
        <v>2.5</v>
      </c>
      <c r="G3" s="1">
        <v>0.60899999999999999</v>
      </c>
      <c r="H3" s="8">
        <f t="shared" ref="H3:H8" si="0">G3*4.4146</f>
        <v>2.6884914000000002</v>
      </c>
    </row>
    <row r="4" spans="1:8" x14ac:dyDescent="0.25">
      <c r="A4" t="s">
        <v>39</v>
      </c>
      <c r="B4">
        <v>1</v>
      </c>
      <c r="C4" t="s">
        <v>42</v>
      </c>
      <c r="D4" s="3">
        <v>44859</v>
      </c>
      <c r="E4" s="3">
        <v>44859</v>
      </c>
      <c r="F4">
        <v>5</v>
      </c>
      <c r="G4" s="1">
        <v>1.2370000000000001</v>
      </c>
      <c r="H4" s="8">
        <f t="shared" si="0"/>
        <v>5.4608602000000008</v>
      </c>
    </row>
    <row r="5" spans="1:8" x14ac:dyDescent="0.25">
      <c r="A5" t="s">
        <v>39</v>
      </c>
      <c r="B5">
        <v>2</v>
      </c>
      <c r="C5" t="s">
        <v>42</v>
      </c>
      <c r="D5" s="3">
        <v>44859</v>
      </c>
      <c r="E5" s="3">
        <v>44859</v>
      </c>
      <c r="F5">
        <v>5</v>
      </c>
      <c r="G5" s="1">
        <v>1.248</v>
      </c>
      <c r="H5" s="8">
        <f t="shared" si="0"/>
        <v>5.5094208</v>
      </c>
    </row>
    <row r="6" spans="1:8" x14ac:dyDescent="0.25">
      <c r="A6" t="s">
        <v>39</v>
      </c>
      <c r="B6">
        <v>3</v>
      </c>
      <c r="C6" t="s">
        <v>42</v>
      </c>
      <c r="D6" s="3">
        <v>44859</v>
      </c>
      <c r="E6" s="3">
        <v>44859</v>
      </c>
      <c r="F6">
        <v>5</v>
      </c>
      <c r="G6" s="1">
        <v>1.0960000000000001</v>
      </c>
      <c r="H6" s="8">
        <f t="shared" si="0"/>
        <v>4.8384016000000001</v>
      </c>
    </row>
    <row r="7" spans="1:8" x14ac:dyDescent="0.25">
      <c r="A7" t="s">
        <v>45</v>
      </c>
      <c r="B7">
        <v>1</v>
      </c>
      <c r="C7" t="s">
        <v>42</v>
      </c>
      <c r="D7" s="3">
        <v>44859</v>
      </c>
      <c r="E7" s="3">
        <v>44859</v>
      </c>
      <c r="F7">
        <v>7.5</v>
      </c>
      <c r="G7" s="1">
        <v>1.7270000000000001</v>
      </c>
      <c r="H7" s="8">
        <f t="shared" si="0"/>
        <v>7.6240142000000004</v>
      </c>
    </row>
    <row r="8" spans="1:8" x14ac:dyDescent="0.25">
      <c r="A8" t="s">
        <v>46</v>
      </c>
      <c r="B8">
        <v>1</v>
      </c>
      <c r="C8" t="s">
        <v>42</v>
      </c>
      <c r="D8" s="3">
        <v>44859</v>
      </c>
      <c r="E8" s="3">
        <v>44859</v>
      </c>
      <c r="F8">
        <v>10</v>
      </c>
      <c r="G8" s="1">
        <v>2.12</v>
      </c>
      <c r="H8" s="8">
        <f t="shared" si="0"/>
        <v>9.3589520000000004</v>
      </c>
    </row>
    <row r="9" spans="1:8" x14ac:dyDescent="0.25">
      <c r="A9" t="s">
        <v>53</v>
      </c>
      <c r="B9">
        <v>1</v>
      </c>
      <c r="C9" t="s">
        <v>42</v>
      </c>
      <c r="D9" s="3">
        <v>44860</v>
      </c>
      <c r="E9" s="3">
        <v>44860</v>
      </c>
      <c r="F9">
        <v>0.125</v>
      </c>
      <c r="G9" s="1">
        <v>2.9000000000000001E-2</v>
      </c>
      <c r="H9" s="8">
        <f>G9*5.3843</f>
        <v>0.1561447</v>
      </c>
    </row>
    <row r="10" spans="1:8" x14ac:dyDescent="0.25">
      <c r="A10" t="s">
        <v>53</v>
      </c>
      <c r="B10">
        <v>2</v>
      </c>
      <c r="C10" t="s">
        <v>42</v>
      </c>
      <c r="D10" s="3">
        <v>44860</v>
      </c>
      <c r="E10" s="3">
        <v>44860</v>
      </c>
      <c r="F10">
        <v>0.125</v>
      </c>
      <c r="G10" s="1">
        <v>2.5000000000000001E-2</v>
      </c>
      <c r="H10" s="8">
        <f t="shared" ref="H10:H21" si="1">G10*5.3843</f>
        <v>0.13460749999999999</v>
      </c>
    </row>
    <row r="11" spans="1:8" x14ac:dyDescent="0.25">
      <c r="A11" t="s">
        <v>53</v>
      </c>
      <c r="B11">
        <v>3</v>
      </c>
      <c r="C11" t="s">
        <v>42</v>
      </c>
      <c r="D11" s="3">
        <v>44860</v>
      </c>
      <c r="E11" s="3">
        <v>44860</v>
      </c>
      <c r="F11">
        <v>0.125</v>
      </c>
      <c r="G11" s="1">
        <v>2.7E-2</v>
      </c>
      <c r="H11" s="8">
        <f t="shared" si="1"/>
        <v>0.14537609999999998</v>
      </c>
    </row>
    <row r="12" spans="1:8" x14ac:dyDescent="0.25">
      <c r="A12" t="s">
        <v>52</v>
      </c>
      <c r="B12">
        <v>1</v>
      </c>
      <c r="C12" t="s">
        <v>42</v>
      </c>
      <c r="D12" s="3">
        <v>44860</v>
      </c>
      <c r="E12" s="3">
        <v>44860</v>
      </c>
      <c r="F12">
        <v>0.25</v>
      </c>
      <c r="G12" s="1">
        <v>3.7999999999999999E-2</v>
      </c>
      <c r="H12" s="8">
        <f t="shared" si="1"/>
        <v>0.20460339999999999</v>
      </c>
    </row>
    <row r="13" spans="1:8" x14ac:dyDescent="0.25">
      <c r="A13" t="s">
        <v>52</v>
      </c>
      <c r="B13">
        <v>2</v>
      </c>
      <c r="C13" t="s">
        <v>42</v>
      </c>
      <c r="D13" s="3">
        <v>44860</v>
      </c>
      <c r="E13" s="3">
        <v>44860</v>
      </c>
      <c r="F13">
        <v>0.25</v>
      </c>
      <c r="G13" s="1">
        <v>3.5000000000000003E-2</v>
      </c>
      <c r="H13" s="8">
        <f t="shared" si="1"/>
        <v>0.18845049999999999</v>
      </c>
    </row>
    <row r="14" spans="1:8" x14ac:dyDescent="0.25">
      <c r="A14" t="s">
        <v>52</v>
      </c>
      <c r="B14">
        <v>3</v>
      </c>
      <c r="C14" t="s">
        <v>42</v>
      </c>
      <c r="D14" s="3">
        <v>44860</v>
      </c>
      <c r="E14" s="3">
        <v>44860</v>
      </c>
      <c r="F14">
        <v>0.25</v>
      </c>
      <c r="G14" s="1">
        <v>3.5999999999999997E-2</v>
      </c>
      <c r="H14" s="8">
        <f t="shared" si="1"/>
        <v>0.19383479999999997</v>
      </c>
    </row>
    <row r="15" spans="1:8" x14ac:dyDescent="0.25">
      <c r="A15" t="s">
        <v>44</v>
      </c>
      <c r="B15">
        <v>1</v>
      </c>
      <c r="C15" t="s">
        <v>42</v>
      </c>
      <c r="D15" s="3">
        <v>44860</v>
      </c>
      <c r="E15" s="3">
        <v>44860</v>
      </c>
      <c r="F15">
        <v>0.5</v>
      </c>
      <c r="G15" s="1">
        <v>0.109</v>
      </c>
      <c r="H15" s="8">
        <f t="shared" si="1"/>
        <v>0.58688869999999993</v>
      </c>
    </row>
    <row r="16" spans="1:8" x14ac:dyDescent="0.25">
      <c r="A16" t="s">
        <v>43</v>
      </c>
      <c r="B16">
        <v>1</v>
      </c>
      <c r="C16" t="s">
        <v>42</v>
      </c>
      <c r="D16" s="3">
        <v>44860</v>
      </c>
      <c r="E16" s="3">
        <v>44860</v>
      </c>
      <c r="F16">
        <v>2.5</v>
      </c>
      <c r="G16" s="1">
        <v>0.49399999999999999</v>
      </c>
      <c r="H16" s="8">
        <f t="shared" si="1"/>
        <v>2.6598441999999998</v>
      </c>
    </row>
    <row r="17" spans="1:8" x14ac:dyDescent="0.25">
      <c r="A17" t="s">
        <v>39</v>
      </c>
      <c r="B17">
        <v>1</v>
      </c>
      <c r="C17" t="s">
        <v>42</v>
      </c>
      <c r="D17" s="3">
        <v>44860</v>
      </c>
      <c r="E17" s="3">
        <v>44860</v>
      </c>
      <c r="F17">
        <v>5</v>
      </c>
      <c r="G17" s="1">
        <v>0.95899999999999996</v>
      </c>
      <c r="H17" s="8">
        <f t="shared" si="1"/>
        <v>5.1635436999999991</v>
      </c>
    </row>
    <row r="18" spans="1:8" x14ac:dyDescent="0.25">
      <c r="A18" t="s">
        <v>39</v>
      </c>
      <c r="B18">
        <v>2</v>
      </c>
      <c r="C18" t="s">
        <v>42</v>
      </c>
      <c r="D18" s="3">
        <v>44860</v>
      </c>
      <c r="E18" s="3">
        <v>44860</v>
      </c>
      <c r="F18">
        <v>5</v>
      </c>
      <c r="G18" s="1">
        <v>0.97399999999999998</v>
      </c>
      <c r="H18" s="8">
        <f t="shared" si="1"/>
        <v>5.2443081999999999</v>
      </c>
    </row>
    <row r="19" spans="1:8" x14ac:dyDescent="0.25">
      <c r="A19" t="s">
        <v>39</v>
      </c>
      <c r="B19">
        <v>3</v>
      </c>
      <c r="C19" t="s">
        <v>42</v>
      </c>
      <c r="D19" s="3">
        <v>44860</v>
      </c>
      <c r="E19" s="3">
        <v>44860</v>
      </c>
      <c r="F19">
        <v>5</v>
      </c>
      <c r="G19" s="1">
        <v>0.94699999999999995</v>
      </c>
      <c r="H19" s="8">
        <f t="shared" si="1"/>
        <v>5.098932099999999</v>
      </c>
    </row>
    <row r="20" spans="1:8" x14ac:dyDescent="0.25">
      <c r="A20" t="s">
        <v>45</v>
      </c>
      <c r="B20">
        <v>1</v>
      </c>
      <c r="C20" t="s">
        <v>42</v>
      </c>
      <c r="D20" s="3">
        <v>44860</v>
      </c>
      <c r="E20" s="3">
        <v>44860</v>
      </c>
      <c r="F20">
        <v>7.5</v>
      </c>
      <c r="G20" s="1">
        <v>1.4219999999999999</v>
      </c>
      <c r="H20" s="8">
        <f t="shared" si="1"/>
        <v>7.6564745999999992</v>
      </c>
    </row>
    <row r="21" spans="1:8" x14ac:dyDescent="0.25">
      <c r="A21" t="s">
        <v>46</v>
      </c>
      <c r="B21">
        <v>1</v>
      </c>
      <c r="C21" t="s">
        <v>42</v>
      </c>
      <c r="D21" s="3">
        <v>44860</v>
      </c>
      <c r="E21" s="3">
        <v>44860</v>
      </c>
      <c r="F21">
        <v>10</v>
      </c>
      <c r="G21" s="1">
        <v>1.774</v>
      </c>
      <c r="H21" s="8">
        <f t="shared" si="1"/>
        <v>9.5517481999999987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</vt:lpstr>
      <vt:lpstr>Calibration RB</vt:lpstr>
      <vt:lpstr>MB</vt:lpstr>
      <vt:lpstr>Calibration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2022-09-06T07:38:12Z</dcterms:created>
  <dcterms:modified xsi:type="dcterms:W3CDTF">2022-11-04T14:13:30Z</dcterms:modified>
</cp:coreProperties>
</file>