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06 Prosjekter\10242 VOW - Verdiøkning av organisk avfall (BIA-X)\08 Resultater\FargeTest_Lindum\"/>
    </mc:Choice>
  </mc:AlternateContent>
  <xr:revisionPtr revIDLastSave="0" documentId="13_ncr:1_{81A0E7CE-5E5A-47AF-98E8-DFABDF82DC16}" xr6:coauthVersionLast="47" xr6:coauthVersionMax="47" xr10:uidLastSave="{00000000-0000-0000-0000-000000000000}"/>
  <bookViews>
    <workbookView xWindow="-14895" yWindow="-16320" windowWidth="29040" windowHeight="15840" xr2:uid="{94A57C53-2EC5-48A5-9154-C6C909415661}"/>
  </bookViews>
  <sheets>
    <sheet name="RB" sheetId="1" r:id="rId1"/>
    <sheet name="Calibration RB" sheetId="3" r:id="rId2"/>
    <sheet name="MB" sheetId="2" r:id="rId3"/>
    <sheet name="Calibration MB" sheetId="4" r:id="rId4"/>
  </sheets>
  <definedNames>
    <definedName name="_xlnm._FilterDatabase" localSheetId="0" hidden="1">RB!$A$1:$N$82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2" i="1"/>
  <c r="H13" i="3"/>
  <c r="H12" i="3"/>
  <c r="H11" i="3"/>
  <c r="H10" i="3"/>
  <c r="H9" i="3"/>
  <c r="H8" i="3"/>
  <c r="H7" i="3"/>
  <c r="H6" i="3"/>
  <c r="H5" i="3"/>
  <c r="H4" i="3"/>
  <c r="H3" i="3"/>
  <c r="H2" i="3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5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2" i="2"/>
  <c r="H10" i="4"/>
  <c r="H11" i="4"/>
  <c r="H12" i="4"/>
  <c r="H13" i="4"/>
  <c r="H14" i="4"/>
  <c r="H15" i="4"/>
  <c r="H16" i="4"/>
  <c r="H17" i="4"/>
  <c r="H18" i="4"/>
  <c r="H19" i="4"/>
  <c r="H20" i="4"/>
  <c r="H21" i="4"/>
  <c r="H9" i="4"/>
  <c r="H3" i="4"/>
  <c r="H4" i="4"/>
  <c r="H5" i="4"/>
  <c r="H6" i="4"/>
  <c r="H7" i="4"/>
  <c r="H8" i="4"/>
  <c r="H2" i="4"/>
  <c r="K3" i="2" l="1"/>
  <c r="L3" i="2" s="1"/>
  <c r="M3" i="2" s="1"/>
  <c r="K4" i="2"/>
  <c r="L4" i="2"/>
  <c r="M4" i="2" s="1"/>
  <c r="K8" i="2"/>
  <c r="L8" i="2" s="1"/>
  <c r="M8" i="2" s="1"/>
  <c r="K9" i="2"/>
  <c r="L9" i="2"/>
  <c r="M9" i="2"/>
  <c r="K10" i="2"/>
  <c r="L10" i="2" s="1"/>
  <c r="M10" i="2" s="1"/>
  <c r="K11" i="2"/>
  <c r="L11" i="2" s="1"/>
  <c r="M11" i="2" s="1"/>
  <c r="K12" i="2"/>
  <c r="L12" i="2" s="1"/>
  <c r="M12" i="2" s="1"/>
  <c r="K13" i="2"/>
  <c r="L13" i="2"/>
  <c r="M13" i="2" s="1"/>
  <c r="K14" i="2"/>
  <c r="L14" i="2" s="1"/>
  <c r="M14" i="2" s="1"/>
  <c r="K15" i="2"/>
  <c r="L15" i="2" s="1"/>
  <c r="M15" i="2" s="1"/>
  <c r="K16" i="2"/>
  <c r="L16" i="2" s="1"/>
  <c r="M16" i="2" s="1"/>
  <c r="K17" i="2"/>
  <c r="L17" i="2" s="1"/>
  <c r="M17" i="2" s="1"/>
  <c r="K18" i="2"/>
  <c r="L18" i="2"/>
  <c r="M18" i="2" s="1"/>
  <c r="K19" i="2"/>
  <c r="L19" i="2" s="1"/>
  <c r="M19" i="2" s="1"/>
  <c r="K20" i="2"/>
  <c r="L20" i="2" s="1"/>
  <c r="M20" i="2" s="1"/>
  <c r="K21" i="2"/>
  <c r="L21" i="2"/>
  <c r="M21" i="2" s="1"/>
  <c r="K22" i="2"/>
  <c r="L22" i="2" s="1"/>
  <c r="M22" i="2" s="1"/>
  <c r="K23" i="2"/>
  <c r="L23" i="2" s="1"/>
  <c r="M23" i="2" s="1"/>
  <c r="K24" i="2"/>
  <c r="L24" i="2" s="1"/>
  <c r="M24" i="2" s="1"/>
  <c r="K25" i="2"/>
  <c r="L25" i="2"/>
  <c r="M25" i="2" s="1"/>
  <c r="K26" i="2"/>
  <c r="L26" i="2"/>
  <c r="M26" i="2" s="1"/>
  <c r="K27" i="2"/>
  <c r="L27" i="2" s="1"/>
  <c r="M27" i="2" s="1"/>
  <c r="K28" i="2"/>
  <c r="L28" i="2" s="1"/>
  <c r="M28" i="2" s="1"/>
  <c r="K29" i="2"/>
  <c r="L29" i="2" s="1"/>
  <c r="M29" i="2" s="1"/>
  <c r="K30" i="2"/>
  <c r="L30" i="2" s="1"/>
  <c r="M30" i="2" s="1"/>
  <c r="K31" i="2"/>
  <c r="L31" i="2" s="1"/>
  <c r="M31" i="2" s="1"/>
  <c r="K32" i="2"/>
  <c r="L32" i="2" s="1"/>
  <c r="M32" i="2" s="1"/>
  <c r="K33" i="2"/>
  <c r="L33" i="2"/>
  <c r="M33" i="2"/>
  <c r="K34" i="2"/>
  <c r="L34" i="2" s="1"/>
  <c r="M34" i="2" s="1"/>
  <c r="K35" i="2"/>
  <c r="L35" i="2" s="1"/>
  <c r="M35" i="2" s="1"/>
  <c r="K36" i="2"/>
  <c r="L36" i="2"/>
  <c r="M36" i="2" s="1"/>
  <c r="K37" i="2"/>
  <c r="L37" i="2"/>
  <c r="M37" i="2" s="1"/>
  <c r="K38" i="2"/>
  <c r="L38" i="2" s="1"/>
  <c r="M38" i="2" s="1"/>
  <c r="K39" i="2"/>
  <c r="L39" i="2" s="1"/>
  <c r="M39" i="2" s="1"/>
  <c r="K40" i="2"/>
  <c r="L40" i="2" s="1"/>
  <c r="M40" i="2" s="1"/>
  <c r="K41" i="2"/>
  <c r="L41" i="2" s="1"/>
  <c r="M41" i="2" s="1"/>
  <c r="K42" i="2"/>
  <c r="L42" i="2"/>
  <c r="M42" i="2"/>
  <c r="K43" i="2"/>
  <c r="L43" i="2" s="1"/>
  <c r="M43" i="2" s="1"/>
  <c r="K44" i="2"/>
  <c r="L44" i="2"/>
  <c r="M44" i="2" s="1"/>
  <c r="K45" i="2"/>
  <c r="L45" i="2" s="1"/>
  <c r="M45" i="2" s="1"/>
  <c r="K46" i="2"/>
  <c r="L46" i="2" s="1"/>
  <c r="M46" i="2" s="1"/>
  <c r="K47" i="2"/>
  <c r="L47" i="2" s="1"/>
  <c r="M47" i="2" s="1"/>
  <c r="K48" i="2"/>
  <c r="L48" i="2" s="1"/>
  <c r="M48" i="2" s="1"/>
  <c r="K49" i="2"/>
  <c r="L49" i="2"/>
  <c r="M49" i="2"/>
  <c r="K50" i="2"/>
  <c r="L50" i="2" s="1"/>
  <c r="M50" i="2" s="1"/>
  <c r="K51" i="2"/>
  <c r="L51" i="2" s="1"/>
  <c r="M51" i="2" s="1"/>
  <c r="K52" i="2"/>
  <c r="L52" i="2"/>
  <c r="M52" i="2" s="1"/>
  <c r="K53" i="2"/>
  <c r="L53" i="2"/>
  <c r="M53" i="2" s="1"/>
  <c r="K54" i="2"/>
  <c r="L54" i="2" s="1"/>
  <c r="M54" i="2" s="1"/>
  <c r="K55" i="2"/>
  <c r="L55" i="2"/>
  <c r="M55" i="2"/>
  <c r="K56" i="2"/>
  <c r="L56" i="2" s="1"/>
  <c r="M56" i="2" s="1"/>
  <c r="K57" i="2"/>
  <c r="L57" i="2" s="1"/>
  <c r="M57" i="2" s="1"/>
  <c r="K58" i="2"/>
  <c r="L58" i="2" s="1"/>
  <c r="M58" i="2" s="1"/>
  <c r="K59" i="2"/>
  <c r="L59" i="2" s="1"/>
  <c r="M59" i="2" s="1"/>
  <c r="K60" i="2"/>
  <c r="L60" i="2" s="1"/>
  <c r="M60" i="2" s="1"/>
  <c r="K61" i="2"/>
  <c r="L61" i="2"/>
  <c r="M61" i="2" s="1"/>
  <c r="K62" i="2"/>
  <c r="L62" i="2"/>
  <c r="M62" i="2" s="1"/>
  <c r="K63" i="2"/>
  <c r="L63" i="2" s="1"/>
  <c r="M63" i="2" s="1"/>
  <c r="K64" i="2"/>
  <c r="L64" i="2" s="1"/>
  <c r="M64" i="2" s="1"/>
  <c r="K65" i="2"/>
  <c r="L65" i="2" s="1"/>
  <c r="M65" i="2" s="1"/>
  <c r="K66" i="2"/>
  <c r="L66" i="2" s="1"/>
  <c r="M66" i="2" s="1"/>
  <c r="K67" i="2"/>
  <c r="L67" i="2" s="1"/>
  <c r="M67" i="2" s="1"/>
  <c r="K68" i="2"/>
  <c r="L68" i="2" s="1"/>
  <c r="M68" i="2" s="1"/>
  <c r="K69" i="2"/>
  <c r="L69" i="2"/>
  <c r="M69" i="2" s="1"/>
  <c r="K70" i="2"/>
  <c r="L70" i="2" s="1"/>
  <c r="M70" i="2" s="1"/>
  <c r="K71" i="2"/>
  <c r="L71" i="2"/>
  <c r="M71" i="2"/>
  <c r="K72" i="2"/>
  <c r="L72" i="2" s="1"/>
  <c r="M72" i="2" s="1"/>
  <c r="K73" i="2"/>
  <c r="L73" i="2" s="1"/>
  <c r="M73" i="2" s="1"/>
  <c r="K74" i="2"/>
  <c r="L74" i="2" s="1"/>
  <c r="M74" i="2" s="1"/>
  <c r="K75" i="2"/>
  <c r="L75" i="2" s="1"/>
  <c r="M75" i="2" s="1"/>
  <c r="K76" i="2"/>
  <c r="L76" i="2" s="1"/>
  <c r="M76" i="2" s="1"/>
  <c r="K2" i="2"/>
  <c r="L2" i="2" s="1"/>
  <c r="M2" i="2" s="1"/>
  <c r="M74" i="1"/>
  <c r="M75" i="1"/>
  <c r="M76" i="1"/>
  <c r="M77" i="1"/>
  <c r="M78" i="1"/>
  <c r="M79" i="1"/>
  <c r="M80" i="1"/>
  <c r="M81" i="1"/>
  <c r="M82" i="1"/>
  <c r="H20" i="3" l="1"/>
  <c r="H19" i="3"/>
  <c r="H18" i="3"/>
  <c r="H17" i="3"/>
  <c r="H16" i="3"/>
  <c r="H15" i="3"/>
  <c r="H14" i="3"/>
  <c r="K63" i="1"/>
  <c r="L63" i="1" s="1"/>
  <c r="M63" i="1" s="1"/>
  <c r="K73" i="1"/>
  <c r="L73" i="1" s="1"/>
  <c r="M73" i="1" s="1"/>
  <c r="K61" i="1"/>
  <c r="L61" i="1" s="1"/>
  <c r="M61" i="1" s="1"/>
  <c r="K66" i="1"/>
  <c r="L66" i="1" s="1"/>
  <c r="M66" i="1" s="1"/>
  <c r="K57" i="1"/>
  <c r="L57" i="1" s="1"/>
  <c r="M57" i="1" s="1"/>
  <c r="K55" i="1"/>
  <c r="L55" i="1" s="1"/>
  <c r="M55" i="1" s="1"/>
  <c r="K56" i="1"/>
  <c r="L56" i="1" s="1"/>
  <c r="M56" i="1" s="1"/>
  <c r="K44" i="1"/>
  <c r="L44" i="1" s="1"/>
  <c r="M44" i="1" s="1"/>
  <c r="K46" i="1"/>
  <c r="L46" i="1" s="1"/>
  <c r="M46" i="1" s="1"/>
  <c r="K45" i="1"/>
  <c r="L45" i="1" s="1"/>
  <c r="M45" i="1" s="1"/>
  <c r="K52" i="1"/>
  <c r="L52" i="1" s="1"/>
  <c r="M52" i="1" s="1"/>
  <c r="K53" i="1"/>
  <c r="L53" i="1" s="1"/>
  <c r="M53" i="1" s="1"/>
  <c r="K51" i="1"/>
  <c r="L51" i="1" s="1"/>
  <c r="M51" i="1" s="1"/>
  <c r="K30" i="1"/>
  <c r="L30" i="1" s="1"/>
  <c r="M30" i="1" s="1"/>
  <c r="K31" i="1"/>
  <c r="L31" i="1" s="1"/>
  <c r="M31" i="1" s="1"/>
  <c r="K29" i="1"/>
  <c r="L29" i="1" s="1"/>
  <c r="M29" i="1" s="1"/>
  <c r="K11" i="1"/>
  <c r="L11" i="1" s="1"/>
  <c r="M11" i="1" s="1"/>
  <c r="K9" i="1"/>
  <c r="L9" i="1" s="1"/>
  <c r="M9" i="1" s="1"/>
  <c r="K8" i="1"/>
  <c r="L8" i="1" s="1"/>
  <c r="M8" i="1" s="1"/>
  <c r="K35" i="1"/>
  <c r="L35" i="1" s="1"/>
  <c r="M35" i="1" s="1"/>
  <c r="K33" i="1"/>
  <c r="L33" i="1" s="1"/>
  <c r="M33" i="1" s="1"/>
  <c r="K34" i="1"/>
  <c r="L34" i="1" s="1"/>
  <c r="M34" i="1" s="1"/>
  <c r="K26" i="1"/>
  <c r="L26" i="1" s="1"/>
  <c r="M26" i="1" s="1"/>
  <c r="K27" i="1"/>
  <c r="L27" i="1" s="1"/>
  <c r="M27" i="1" s="1"/>
  <c r="K25" i="1"/>
  <c r="L25" i="1" s="1"/>
  <c r="M25" i="1" s="1"/>
  <c r="K50" i="1"/>
  <c r="L50" i="1" s="1"/>
  <c r="M50" i="1" s="1"/>
  <c r="K58" i="1"/>
  <c r="L58" i="1" s="1"/>
  <c r="M58" i="1" s="1"/>
  <c r="K54" i="1"/>
  <c r="L54" i="1" s="1"/>
  <c r="M54" i="1" s="1"/>
  <c r="K39" i="1"/>
  <c r="L39" i="1" s="1"/>
  <c r="M39" i="1" s="1"/>
  <c r="K40" i="1"/>
  <c r="L40" i="1" s="1"/>
  <c r="M40" i="1" s="1"/>
  <c r="K38" i="1"/>
  <c r="L38" i="1" s="1"/>
  <c r="M38" i="1" s="1"/>
  <c r="K71" i="1"/>
  <c r="L71" i="1" s="1"/>
  <c r="M71" i="1" s="1"/>
  <c r="K70" i="1"/>
  <c r="L70" i="1" s="1"/>
  <c r="M70" i="1" s="1"/>
  <c r="K67" i="1"/>
  <c r="L67" i="1" s="1"/>
  <c r="M67" i="1" s="1"/>
  <c r="K32" i="1"/>
  <c r="L32" i="1" s="1"/>
  <c r="M32" i="1" s="1"/>
  <c r="K37" i="1"/>
  <c r="L37" i="1" s="1"/>
  <c r="M37" i="1" s="1"/>
  <c r="K36" i="1"/>
  <c r="L36" i="1" s="1"/>
  <c r="M36" i="1" s="1"/>
  <c r="K14" i="1"/>
  <c r="L14" i="1" s="1"/>
  <c r="M14" i="1" s="1"/>
  <c r="K28" i="1"/>
  <c r="L28" i="1" s="1"/>
  <c r="M28" i="1" s="1"/>
  <c r="K24" i="1"/>
  <c r="L24" i="1" s="1"/>
  <c r="M24" i="1" s="1"/>
  <c r="K23" i="1"/>
  <c r="L23" i="1" s="1"/>
  <c r="M23" i="1" s="1"/>
  <c r="K19" i="1"/>
  <c r="L19" i="1" s="1"/>
  <c r="M19" i="1" s="1"/>
  <c r="K20" i="1"/>
  <c r="L20" i="1" s="1"/>
  <c r="M20" i="1" s="1"/>
  <c r="K12" i="1"/>
  <c r="L12" i="1" s="1"/>
  <c r="M12" i="1" s="1"/>
  <c r="K2" i="1"/>
  <c r="L2" i="1" s="1"/>
  <c r="M2" i="1" s="1"/>
  <c r="K13" i="1"/>
  <c r="L13" i="1" s="1"/>
  <c r="M13" i="1" s="1"/>
  <c r="K18" i="1"/>
  <c r="L18" i="1" s="1"/>
  <c r="M18" i="1" s="1"/>
  <c r="K17" i="1"/>
  <c r="L17" i="1" s="1"/>
  <c r="M17" i="1" s="1"/>
  <c r="K21" i="1"/>
  <c r="L21" i="1" s="1"/>
  <c r="M21" i="1" s="1"/>
  <c r="K4" i="1"/>
  <c r="L4" i="1" s="1"/>
  <c r="M4" i="1" s="1"/>
  <c r="K10" i="1"/>
  <c r="L10" i="1" s="1"/>
  <c r="M10" i="1" s="1"/>
  <c r="K5" i="1"/>
  <c r="L5" i="1" s="1"/>
  <c r="M5" i="1" s="1"/>
  <c r="K7" i="1"/>
  <c r="L7" i="1" s="1"/>
  <c r="M7" i="1" s="1"/>
  <c r="K6" i="1"/>
  <c r="L6" i="1" s="1"/>
  <c r="M6" i="1" s="1"/>
  <c r="K3" i="1"/>
  <c r="L3" i="1" s="1"/>
  <c r="M3" i="1" s="1"/>
  <c r="K16" i="1"/>
  <c r="L16" i="1" s="1"/>
  <c r="M16" i="1" s="1"/>
  <c r="K15" i="1"/>
  <c r="L15" i="1" s="1"/>
  <c r="M15" i="1" s="1"/>
  <c r="K22" i="1"/>
  <c r="L22" i="1" s="1"/>
  <c r="M22" i="1" s="1"/>
  <c r="K62" i="1"/>
  <c r="L62" i="1" s="1"/>
  <c r="M62" i="1" s="1"/>
  <c r="K68" i="1"/>
  <c r="L68" i="1" s="1"/>
  <c r="M68" i="1" s="1"/>
  <c r="K65" i="1"/>
  <c r="L65" i="1" s="1"/>
  <c r="M65" i="1" s="1"/>
  <c r="K48" i="1"/>
  <c r="L48" i="1" s="1"/>
  <c r="M48" i="1" s="1"/>
  <c r="K49" i="1"/>
  <c r="L49" i="1" s="1"/>
  <c r="M49" i="1" s="1"/>
  <c r="K47" i="1"/>
  <c r="L47" i="1" s="1"/>
  <c r="M47" i="1" s="1"/>
  <c r="K42" i="1"/>
  <c r="L42" i="1" s="1"/>
  <c r="M42" i="1" s="1"/>
  <c r="K43" i="1"/>
  <c r="L43" i="1" s="1"/>
  <c r="M43" i="1" s="1"/>
  <c r="K41" i="1"/>
  <c r="L41" i="1" s="1"/>
  <c r="M41" i="1" s="1"/>
  <c r="K60" i="1"/>
  <c r="L60" i="1" s="1"/>
  <c r="M60" i="1" s="1"/>
  <c r="K64" i="1"/>
  <c r="L64" i="1" s="1"/>
  <c r="M64" i="1" s="1"/>
  <c r="K59" i="1"/>
  <c r="L59" i="1" s="1"/>
  <c r="M59" i="1" s="1"/>
  <c r="K72" i="1"/>
  <c r="L72" i="1" s="1"/>
  <c r="M72" i="1" s="1"/>
  <c r="K69" i="1"/>
  <c r="L69" i="1" s="1"/>
  <c r="M69" i="1" s="1"/>
</calcChain>
</file>

<file path=xl/sharedStrings.xml><?xml version="1.0" encoding="utf-8"?>
<sst xmlns="http://schemas.openxmlformats.org/spreadsheetml/2006/main" count="458" uniqueCount="65">
  <si>
    <t>GW-BC-500</t>
  </si>
  <si>
    <t>GW-BC-600</t>
  </si>
  <si>
    <t>GW-BC-800</t>
  </si>
  <si>
    <t>DMFR-BC-800</t>
  </si>
  <si>
    <t>VS-BC-600</t>
  </si>
  <si>
    <t>ULS-BC-600-40</t>
  </si>
  <si>
    <t>ULS-BC-700-40</t>
  </si>
  <si>
    <t>ULS-BC-800-40</t>
  </si>
  <si>
    <t>CWC-BC-600</t>
  </si>
  <si>
    <t>CWC-BC-700</t>
  </si>
  <si>
    <t>CWC-BC-750</t>
  </si>
  <si>
    <t>WT-BC-600</t>
  </si>
  <si>
    <t>WT-BC-700</t>
  </si>
  <si>
    <t>WT-BC-800</t>
  </si>
  <si>
    <t>DSL-BC-600</t>
  </si>
  <si>
    <t>DSL-BC-700</t>
  </si>
  <si>
    <t>MS-BC-500</t>
  </si>
  <si>
    <t>MS-BC-600</t>
  </si>
  <si>
    <t>MS-BC-700</t>
  </si>
  <si>
    <t>MS-BC-800</t>
  </si>
  <si>
    <t>WT-MAP-A</t>
  </si>
  <si>
    <t>DSL-MAP</t>
  </si>
  <si>
    <t>GW-MAP</t>
  </si>
  <si>
    <t>Ci_mg/L</t>
  </si>
  <si>
    <t>Cw_mg/L</t>
  </si>
  <si>
    <t>Cs_mg/kg</t>
  </si>
  <si>
    <t>Kd_L/kg</t>
  </si>
  <si>
    <t>Control</t>
  </si>
  <si>
    <t>Standard</t>
  </si>
  <si>
    <t>CB-MAP</t>
  </si>
  <si>
    <t>Vw_g</t>
  </si>
  <si>
    <t>absorbance</t>
  </si>
  <si>
    <t>date_prep</t>
  </si>
  <si>
    <t>replicate</t>
  </si>
  <si>
    <t>sample</t>
  </si>
  <si>
    <t>comment</t>
  </si>
  <si>
    <t>start</t>
  </si>
  <si>
    <t>end</t>
  </si>
  <si>
    <t>mid</t>
  </si>
  <si>
    <t>cal-5</t>
  </si>
  <si>
    <t>dye</t>
  </si>
  <si>
    <t>RB</t>
  </si>
  <si>
    <t>MB</t>
  </si>
  <si>
    <t>cal-2,5</t>
  </si>
  <si>
    <t>cal-0,5</t>
  </si>
  <si>
    <t>cal-7,5</t>
  </si>
  <si>
    <t>cal-10</t>
  </si>
  <si>
    <t>mass_BC_g</t>
  </si>
  <si>
    <t>date_meas</t>
  </si>
  <si>
    <t>analysed day of sample preparation, day after standard preparation</t>
  </si>
  <si>
    <t>cal-5-new</t>
  </si>
  <si>
    <t>cal-15-new</t>
  </si>
  <si>
    <t>cal-25-new</t>
  </si>
  <si>
    <t>cal-35-new</t>
  </si>
  <si>
    <t>cal-50-new</t>
  </si>
  <si>
    <t>cal-5-use</t>
  </si>
  <si>
    <t>cal-15-use</t>
  </si>
  <si>
    <t>cal-25-use</t>
  </si>
  <si>
    <t>cal-35-use</t>
  </si>
  <si>
    <t>cal-50-use</t>
  </si>
  <si>
    <t>ikke nok, hentet ny underprøve fra NGI</t>
  </si>
  <si>
    <t xml:space="preserve"> </t>
  </si>
  <si>
    <t>log_Kd</t>
  </si>
  <si>
    <t>cal-0,25</t>
  </si>
  <si>
    <t>cal-0,125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</si>
</sst>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33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  <color rgb="FFFF33CC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Calibration curve old</a:t>
            </a:r>
            <a:r>
              <a:rPr lang="nb-NO" baseline="0"/>
              <a:t> </a:t>
            </a:r>
            <a:r>
              <a:rPr lang="nb-NO"/>
              <a:t>standard RB, 27.09 - USE!!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6347830352981579E-2"/>
                  <c:y val="-9.54515979620194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'Calibration RB'!$G$2:$G$13</c:f>
              <c:numCache>
                <c:formatCode>0.000</c:formatCode>
                <c:ptCount val="12"/>
                <c:pt idx="0">
                  <c:v>0.21</c:v>
                </c:pt>
                <c:pt idx="1">
                  <c:v>0.67100000000000004</c:v>
                </c:pt>
                <c:pt idx="2">
                  <c:v>1.0649999999999999</c:v>
                </c:pt>
                <c:pt idx="3">
                  <c:v>1.0620000000000001</c:v>
                </c:pt>
                <c:pt idx="4">
                  <c:v>1.0640000000000001</c:v>
                </c:pt>
                <c:pt idx="5">
                  <c:v>1.482</c:v>
                </c:pt>
                <c:pt idx="6">
                  <c:v>2.0870000000000002</c:v>
                </c:pt>
                <c:pt idx="7">
                  <c:v>1.9419999999999999</c:v>
                </c:pt>
                <c:pt idx="8">
                  <c:v>1.9530000000000001</c:v>
                </c:pt>
                <c:pt idx="9">
                  <c:v>2.0019999999999998</c:v>
                </c:pt>
                <c:pt idx="10">
                  <c:v>1.9670000000000001</c:v>
                </c:pt>
                <c:pt idx="11">
                  <c:v>1.9770000000000001</c:v>
                </c:pt>
              </c:numCache>
            </c:numRef>
          </c:xVal>
          <c:yVal>
            <c:numRef>
              <c:f>'Calibration RB'!$F$2:$F$13</c:f>
              <c:numCache>
                <c:formatCode>General</c:formatCode>
                <c:ptCount val="12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35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D-467A-848A-184DADF3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63440"/>
        <c:axId val="614560816"/>
      </c:scatterChart>
      <c:valAx>
        <c:axId val="6145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4560816"/>
        <c:crosses val="autoZero"/>
        <c:crossBetween val="midCat"/>
      </c:valAx>
      <c:valAx>
        <c:axId val="6145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45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Calibration curve 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'Calibration MB'!$G$9:$G$24</c:f>
              <c:numCache>
                <c:formatCode>0.000</c:formatCode>
                <c:ptCount val="16"/>
                <c:pt idx="0">
                  <c:v>2.9000000000000001E-2</c:v>
                </c:pt>
                <c:pt idx="1">
                  <c:v>2.5000000000000001E-2</c:v>
                </c:pt>
                <c:pt idx="2">
                  <c:v>2.7E-2</c:v>
                </c:pt>
                <c:pt idx="3">
                  <c:v>3.7999999999999999E-2</c:v>
                </c:pt>
                <c:pt idx="4">
                  <c:v>3.5000000000000003E-2</c:v>
                </c:pt>
                <c:pt idx="5">
                  <c:v>3.5999999999999997E-2</c:v>
                </c:pt>
                <c:pt idx="6">
                  <c:v>0.109</c:v>
                </c:pt>
                <c:pt idx="7">
                  <c:v>0.49399999999999999</c:v>
                </c:pt>
                <c:pt idx="8">
                  <c:v>0.95899999999999996</c:v>
                </c:pt>
                <c:pt idx="9">
                  <c:v>0.97399999999999998</c:v>
                </c:pt>
                <c:pt idx="10">
                  <c:v>0.94699999999999995</c:v>
                </c:pt>
                <c:pt idx="11">
                  <c:v>1.4219999999999999</c:v>
                </c:pt>
                <c:pt idx="12">
                  <c:v>1.774</c:v>
                </c:pt>
                <c:pt idx="13">
                  <c:v>1.7230000000000001</c:v>
                </c:pt>
                <c:pt idx="14">
                  <c:v>1.92</c:v>
                </c:pt>
                <c:pt idx="15">
                  <c:v>1.9259999999999999</c:v>
                </c:pt>
              </c:numCache>
            </c:numRef>
          </c:xVal>
          <c:yVal>
            <c:numRef>
              <c:f>'Calibration MB'!$F$9:$F$24</c:f>
              <c:numCache>
                <c:formatCode>General</c:formatCode>
                <c:ptCount val="16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2.5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7.5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F-4651-94D9-E4C5BD146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63440"/>
        <c:axId val="614560816"/>
      </c:scatterChart>
      <c:valAx>
        <c:axId val="6145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Absorbance</a:t>
                </a:r>
                <a:r>
                  <a:rPr lang="nb-NO" baseline="0"/>
                  <a:t> (A)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4560816"/>
        <c:crosses val="autoZero"/>
        <c:crossBetween val="midCat"/>
      </c:valAx>
      <c:valAx>
        <c:axId val="6145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</a:t>
                </a:r>
                <a:r>
                  <a:rPr lang="nb-NO" baseline="0"/>
                  <a:t> (mg/L)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45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21</xdr:row>
      <xdr:rowOff>9525</xdr:rowOff>
    </xdr:from>
    <xdr:to>
      <xdr:col>6</xdr:col>
      <xdr:colOff>123825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404170-5439-485C-98AA-4B38454DC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14</xdr:row>
      <xdr:rowOff>0</xdr:rowOff>
    </xdr:from>
    <xdr:to>
      <xdr:col>17</xdr:col>
      <xdr:colOff>133350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C1C47-A2A0-457F-9804-03B8F95AC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449E-9AAE-4BE6-B17F-E9570786DFDE}">
  <sheetPr>
    <tabColor rgb="FFFF33CC"/>
  </sheetPr>
  <dimension ref="A1:N85"/>
  <sheetViews>
    <sheetView tabSelected="1" workbookViewId="0">
      <pane ySplit="1" topLeftCell="A50" activePane="bottomLeft" state="frozen"/>
      <selection pane="bottomLeft" activeCell="H81" sqref="H81"/>
    </sheetView>
  </sheetViews>
  <sheetFormatPr defaultColWidth="10.90625" defaultRowHeight="14.5" x14ac:dyDescent="0.35"/>
  <cols>
    <col min="1" max="1" width="18.54296875" customWidth="1"/>
    <col min="4" max="4" width="13.08984375" style="2" customWidth="1"/>
    <col min="5" max="5" width="13.36328125" style="2" customWidth="1"/>
    <col min="12" max="12" width="12.36328125" bestFit="1" customWidth="1"/>
    <col min="13" max="13" width="12.36328125" customWidth="1"/>
  </cols>
  <sheetData>
    <row r="1" spans="1:14" ht="15" thickBot="1" x14ac:dyDescent="0.4">
      <c r="A1" s="6" t="s">
        <v>34</v>
      </c>
      <c r="B1" s="6" t="s">
        <v>33</v>
      </c>
      <c r="C1" s="6" t="s">
        <v>40</v>
      </c>
      <c r="D1" s="7" t="s">
        <v>32</v>
      </c>
      <c r="E1" s="7" t="s">
        <v>48</v>
      </c>
      <c r="F1" s="6" t="s">
        <v>23</v>
      </c>
      <c r="G1" s="6" t="s">
        <v>47</v>
      </c>
      <c r="H1" s="6" t="s">
        <v>30</v>
      </c>
      <c r="I1" s="6" t="s">
        <v>31</v>
      </c>
      <c r="J1" s="6" t="s">
        <v>24</v>
      </c>
      <c r="K1" s="6" t="s">
        <v>25</v>
      </c>
      <c r="L1" s="6" t="s">
        <v>26</v>
      </c>
      <c r="M1" s="6" t="s">
        <v>62</v>
      </c>
      <c r="N1" s="6" t="s">
        <v>35</v>
      </c>
    </row>
    <row r="2" spans="1:14" x14ac:dyDescent="0.35">
      <c r="A2" t="s">
        <v>19</v>
      </c>
      <c r="B2">
        <v>2</v>
      </c>
      <c r="C2" t="s">
        <v>41</v>
      </c>
      <c r="D2" s="3">
        <v>44831</v>
      </c>
      <c r="E2" s="3">
        <v>44839</v>
      </c>
      <c r="F2">
        <v>50</v>
      </c>
      <c r="G2" s="1">
        <v>9.8000000000000004E-2</v>
      </c>
      <c r="H2" s="1">
        <v>50.006</v>
      </c>
      <c r="I2" s="1">
        <v>0</v>
      </c>
      <c r="J2" s="8">
        <f>24.794*I2</f>
        <v>0</v>
      </c>
      <c r="K2" s="9">
        <f t="shared" ref="K2:K33" si="0">(50-J2)*0.05/G2*1000</f>
        <v>25510.204081632652</v>
      </c>
      <c r="L2" s="9" t="e">
        <f t="shared" ref="L2:L33" si="1">K2/J2</f>
        <v>#DIV/0!</v>
      </c>
      <c r="M2" s="8" t="e">
        <f>LOG10(L2)</f>
        <v>#DIV/0!</v>
      </c>
    </row>
    <row r="3" spans="1:14" x14ac:dyDescent="0.35">
      <c r="A3" t="s">
        <v>7</v>
      </c>
      <c r="B3">
        <v>3</v>
      </c>
      <c r="C3" t="s">
        <v>41</v>
      </c>
      <c r="D3" s="3">
        <v>44831</v>
      </c>
      <c r="E3" s="3">
        <v>44839</v>
      </c>
      <c r="F3">
        <v>50</v>
      </c>
      <c r="G3" s="1">
        <v>0.10100000000000001</v>
      </c>
      <c r="H3" s="1">
        <v>50.018000000000001</v>
      </c>
      <c r="I3" s="1">
        <v>2E-3</v>
      </c>
      <c r="J3" s="8">
        <f t="shared" ref="J3:J66" si="2">24.794*I3</f>
        <v>4.9588E-2</v>
      </c>
      <c r="K3" s="9">
        <f t="shared" si="0"/>
        <v>24727.926732673266</v>
      </c>
      <c r="L3" s="9">
        <f t="shared" si="1"/>
        <v>498667.55530921323</v>
      </c>
      <c r="M3" s="8">
        <f t="shared" ref="M3:M66" si="3">LOG10(L3)</f>
        <v>5.6978111127370097</v>
      </c>
    </row>
    <row r="4" spans="1:14" x14ac:dyDescent="0.35">
      <c r="A4" t="s">
        <v>6</v>
      </c>
      <c r="B4">
        <v>1</v>
      </c>
      <c r="C4" t="s">
        <v>41</v>
      </c>
      <c r="D4" s="3">
        <v>44831</v>
      </c>
      <c r="E4" s="3">
        <v>44839</v>
      </c>
      <c r="F4">
        <v>50</v>
      </c>
      <c r="G4" s="1">
        <v>0.10100000000000001</v>
      </c>
      <c r="H4" s="1">
        <v>49.997</v>
      </c>
      <c r="I4" s="1">
        <v>6.0000000000000001E-3</v>
      </c>
      <c r="J4" s="8">
        <f t="shared" si="2"/>
        <v>0.14876400000000001</v>
      </c>
      <c r="K4" s="9">
        <f t="shared" si="0"/>
        <v>24678.829702970299</v>
      </c>
      <c r="L4" s="9">
        <f t="shared" si="1"/>
        <v>165892.4854331041</v>
      </c>
      <c r="M4" s="8">
        <f t="shared" si="3"/>
        <v>5.219826713879387</v>
      </c>
    </row>
    <row r="5" spans="1:14" x14ac:dyDescent="0.35">
      <c r="A5" t="s">
        <v>6</v>
      </c>
      <c r="B5">
        <v>3</v>
      </c>
      <c r="C5" t="s">
        <v>41</v>
      </c>
      <c r="D5" s="3">
        <v>44831</v>
      </c>
      <c r="E5" s="3">
        <v>44839</v>
      </c>
      <c r="F5">
        <v>50</v>
      </c>
      <c r="G5" s="1">
        <v>0.10299999999999999</v>
      </c>
      <c r="H5" s="1">
        <v>50.008000000000003</v>
      </c>
      <c r="I5" s="1">
        <v>6.0000000000000001E-3</v>
      </c>
      <c r="J5" s="8">
        <f t="shared" si="2"/>
        <v>0.14876400000000001</v>
      </c>
      <c r="K5" s="9">
        <f t="shared" si="0"/>
        <v>24199.629126213596</v>
      </c>
      <c r="L5" s="9">
        <f t="shared" si="1"/>
        <v>162671.27212372344</v>
      </c>
      <c r="M5" s="8">
        <f t="shared" si="3"/>
        <v>5.2113108629568572</v>
      </c>
    </row>
    <row r="6" spans="1:14" x14ac:dyDescent="0.35">
      <c r="A6" t="s">
        <v>7</v>
      </c>
      <c r="B6">
        <v>2</v>
      </c>
      <c r="C6" t="s">
        <v>41</v>
      </c>
      <c r="D6" s="3">
        <v>44831</v>
      </c>
      <c r="E6" s="3">
        <v>44839</v>
      </c>
      <c r="F6">
        <v>50</v>
      </c>
      <c r="G6" s="1">
        <v>9.9000000000000005E-2</v>
      </c>
      <c r="H6" s="1">
        <v>50.01</v>
      </c>
      <c r="I6" s="1">
        <v>1.2E-2</v>
      </c>
      <c r="J6" s="8">
        <f t="shared" si="2"/>
        <v>0.29752800000000001</v>
      </c>
      <c r="K6" s="9">
        <f t="shared" si="0"/>
        <v>25102.258585858584</v>
      </c>
      <c r="L6" s="9">
        <f t="shared" si="1"/>
        <v>84369.399135068234</v>
      </c>
      <c r="M6" s="8">
        <f t="shared" si="3"/>
        <v>4.9261849561446187</v>
      </c>
    </row>
    <row r="7" spans="1:14" x14ac:dyDescent="0.35">
      <c r="A7" t="s">
        <v>7</v>
      </c>
      <c r="B7">
        <v>1</v>
      </c>
      <c r="C7" t="s">
        <v>41</v>
      </c>
      <c r="D7" s="3">
        <v>44831</v>
      </c>
      <c r="E7" s="3">
        <v>44839</v>
      </c>
      <c r="F7">
        <v>50</v>
      </c>
      <c r="G7" s="1">
        <v>9.8000000000000004E-2</v>
      </c>
      <c r="H7" s="1">
        <v>49.994</v>
      </c>
      <c r="I7" s="1">
        <v>1.2999999999999999E-2</v>
      </c>
      <c r="J7" s="8">
        <f t="shared" si="2"/>
        <v>0.322322</v>
      </c>
      <c r="K7" s="9">
        <f t="shared" si="0"/>
        <v>25345.754081632655</v>
      </c>
      <c r="L7" s="9">
        <f t="shared" si="1"/>
        <v>78634.887105542453</v>
      </c>
      <c r="M7" s="8">
        <f t="shared" si="3"/>
        <v>4.895615267616078</v>
      </c>
    </row>
    <row r="8" spans="1:14" x14ac:dyDescent="0.35">
      <c r="A8" t="s">
        <v>15</v>
      </c>
      <c r="B8">
        <v>3</v>
      </c>
      <c r="C8" t="s">
        <v>41</v>
      </c>
      <c r="D8" s="3">
        <v>44830</v>
      </c>
      <c r="E8" s="3">
        <v>44839</v>
      </c>
      <c r="F8">
        <v>50</v>
      </c>
      <c r="G8" s="1">
        <v>0.10299999999999999</v>
      </c>
      <c r="H8" s="1">
        <v>50.021000000000001</v>
      </c>
      <c r="I8" s="1">
        <v>4.3999999999999997E-2</v>
      </c>
      <c r="J8" s="8">
        <f t="shared" si="2"/>
        <v>1.0909359999999999</v>
      </c>
      <c r="K8" s="9">
        <f t="shared" si="0"/>
        <v>23742.264077669905</v>
      </c>
      <c r="L8" s="9">
        <f t="shared" si="1"/>
        <v>21763.205245468027</v>
      </c>
      <c r="M8" s="8">
        <f t="shared" si="3"/>
        <v>4.3377228578417562</v>
      </c>
    </row>
    <row r="9" spans="1:14" x14ac:dyDescent="0.35">
      <c r="A9" t="s">
        <v>15</v>
      </c>
      <c r="B9">
        <v>2</v>
      </c>
      <c r="C9" t="s">
        <v>41</v>
      </c>
      <c r="D9" s="3">
        <v>44830</v>
      </c>
      <c r="E9" s="3">
        <v>44839</v>
      </c>
      <c r="F9">
        <v>50</v>
      </c>
      <c r="G9" s="1">
        <v>0.10299999999999999</v>
      </c>
      <c r="H9" s="1">
        <v>50.034999999999997</v>
      </c>
      <c r="I9" s="1">
        <v>7.0000000000000007E-2</v>
      </c>
      <c r="J9" s="8">
        <f t="shared" si="2"/>
        <v>1.7355800000000001</v>
      </c>
      <c r="K9" s="9">
        <f t="shared" si="0"/>
        <v>23429.330097087379</v>
      </c>
      <c r="L9" s="9">
        <f t="shared" si="1"/>
        <v>13499.4238796756</v>
      </c>
      <c r="M9" s="8">
        <f t="shared" si="3"/>
        <v>4.1303152343307996</v>
      </c>
    </row>
    <row r="10" spans="1:14" x14ac:dyDescent="0.35">
      <c r="A10" t="s">
        <v>6</v>
      </c>
      <c r="B10">
        <v>2</v>
      </c>
      <c r="C10" t="s">
        <v>41</v>
      </c>
      <c r="D10" s="3">
        <v>44831</v>
      </c>
      <c r="E10" s="3">
        <v>44839</v>
      </c>
      <c r="F10">
        <v>50</v>
      </c>
      <c r="G10" s="1">
        <v>0.10299999999999999</v>
      </c>
      <c r="H10" s="1">
        <v>50.024000000000001</v>
      </c>
      <c r="I10" s="1">
        <v>9.6000000000000002E-2</v>
      </c>
      <c r="J10" s="8">
        <f t="shared" si="2"/>
        <v>2.3802240000000001</v>
      </c>
      <c r="K10" s="9">
        <f t="shared" si="0"/>
        <v>23116.39611650486</v>
      </c>
      <c r="L10" s="9">
        <f t="shared" si="1"/>
        <v>9711.8574203540757</v>
      </c>
      <c r="M10" s="8">
        <f t="shared" si="3"/>
        <v>3.9873022979066364</v>
      </c>
    </row>
    <row r="11" spans="1:14" x14ac:dyDescent="0.35">
      <c r="A11" t="s">
        <v>15</v>
      </c>
      <c r="B11">
        <v>1</v>
      </c>
      <c r="C11" t="s">
        <v>41</v>
      </c>
      <c r="D11" s="3">
        <v>44830</v>
      </c>
      <c r="E11" s="3">
        <v>44839</v>
      </c>
      <c r="F11">
        <v>50</v>
      </c>
      <c r="G11" s="1">
        <v>0.10100000000000001</v>
      </c>
      <c r="H11" s="1">
        <v>50.042000000000002</v>
      </c>
      <c r="I11" s="1">
        <v>0.11</v>
      </c>
      <c r="J11" s="8">
        <f t="shared" si="2"/>
        <v>2.7273399999999999</v>
      </c>
      <c r="K11" s="9">
        <f t="shared" si="0"/>
        <v>23402.30693069307</v>
      </c>
      <c r="L11" s="9">
        <f t="shared" si="1"/>
        <v>8580.6342189433926</v>
      </c>
      <c r="M11" s="8">
        <f t="shared" si="3"/>
        <v>3.9335193889685178</v>
      </c>
    </row>
    <row r="12" spans="1:14" x14ac:dyDescent="0.35">
      <c r="A12" t="s">
        <v>19</v>
      </c>
      <c r="B12">
        <v>1</v>
      </c>
      <c r="C12" t="s">
        <v>41</v>
      </c>
      <c r="D12" s="3">
        <v>44831</v>
      </c>
      <c r="E12" s="3">
        <v>44839</v>
      </c>
      <c r="F12">
        <v>50</v>
      </c>
      <c r="G12" s="1">
        <v>9.9000000000000005E-2</v>
      </c>
      <c r="H12" s="1">
        <v>50.011000000000003</v>
      </c>
      <c r="I12" s="1">
        <v>0.216</v>
      </c>
      <c r="J12" s="8">
        <f t="shared" si="2"/>
        <v>5.3555039999999998</v>
      </c>
      <c r="K12" s="9">
        <f t="shared" si="0"/>
        <v>22547.725252525259</v>
      </c>
      <c r="L12" s="9">
        <f t="shared" si="1"/>
        <v>4210.1966971783158</v>
      </c>
      <c r="M12" s="8">
        <f t="shared" si="3"/>
        <v>3.6243023862165789</v>
      </c>
    </row>
    <row r="13" spans="1:14" x14ac:dyDescent="0.35">
      <c r="A13" t="s">
        <v>19</v>
      </c>
      <c r="B13">
        <v>3</v>
      </c>
      <c r="C13" t="s">
        <v>41</v>
      </c>
      <c r="D13" s="3">
        <v>44831</v>
      </c>
      <c r="E13" s="3">
        <v>44839</v>
      </c>
      <c r="F13">
        <v>50</v>
      </c>
      <c r="G13" s="1">
        <v>9.9000000000000005E-2</v>
      </c>
      <c r="H13" s="1">
        <v>49.978999999999999</v>
      </c>
      <c r="I13" s="1">
        <v>0.218</v>
      </c>
      <c r="J13" s="8">
        <f t="shared" si="2"/>
        <v>5.4050919999999998</v>
      </c>
      <c r="K13" s="9">
        <f t="shared" si="0"/>
        <v>22522.680808080808</v>
      </c>
      <c r="L13" s="9">
        <f t="shared" si="1"/>
        <v>4166.9375485340133</v>
      </c>
      <c r="M13" s="8">
        <f t="shared" si="3"/>
        <v>3.6198169915707146</v>
      </c>
    </row>
    <row r="14" spans="1:14" x14ac:dyDescent="0.35">
      <c r="A14" t="s">
        <v>17</v>
      </c>
      <c r="B14">
        <v>1</v>
      </c>
      <c r="C14" t="s">
        <v>41</v>
      </c>
      <c r="D14" s="3">
        <v>44831</v>
      </c>
      <c r="E14" s="3">
        <v>44839</v>
      </c>
      <c r="F14">
        <v>50</v>
      </c>
      <c r="G14">
        <v>0.104</v>
      </c>
      <c r="H14" s="1">
        <v>50.026000000000003</v>
      </c>
      <c r="I14" s="1">
        <v>0.38900000000000001</v>
      </c>
      <c r="J14" s="8">
        <f t="shared" si="2"/>
        <v>9.6448660000000004</v>
      </c>
      <c r="K14" s="9">
        <f t="shared" si="0"/>
        <v>19401.50673076923</v>
      </c>
      <c r="L14" s="9">
        <f t="shared" si="1"/>
        <v>2011.589039263918</v>
      </c>
      <c r="M14" s="8">
        <f t="shared" si="3"/>
        <v>3.3035392605737819</v>
      </c>
    </row>
    <row r="15" spans="1:14" x14ac:dyDescent="0.35">
      <c r="A15" t="s">
        <v>4</v>
      </c>
      <c r="B15">
        <v>2</v>
      </c>
      <c r="C15" t="s">
        <v>41</v>
      </c>
      <c r="D15" s="3">
        <v>44831</v>
      </c>
      <c r="E15" s="3">
        <v>44839</v>
      </c>
      <c r="F15">
        <v>50</v>
      </c>
      <c r="G15" s="1">
        <v>0.10100000000000001</v>
      </c>
      <c r="H15" s="1">
        <v>50.018999999999998</v>
      </c>
      <c r="I15" s="1">
        <v>0.41599999999999998</v>
      </c>
      <c r="J15" s="8">
        <f t="shared" si="2"/>
        <v>10.314304</v>
      </c>
      <c r="K15" s="9">
        <f t="shared" si="0"/>
        <v>19646.38415841584</v>
      </c>
      <c r="L15" s="9">
        <f t="shared" si="1"/>
        <v>1904.7707105022153</v>
      </c>
      <c r="M15" s="8">
        <f t="shared" si="3"/>
        <v>3.2798427043387259</v>
      </c>
    </row>
    <row r="16" spans="1:14" x14ac:dyDescent="0.35">
      <c r="A16" t="s">
        <v>4</v>
      </c>
      <c r="B16">
        <v>1</v>
      </c>
      <c r="C16" t="s">
        <v>41</v>
      </c>
      <c r="D16" s="3">
        <v>44831</v>
      </c>
      <c r="E16" s="3">
        <v>44839</v>
      </c>
      <c r="F16">
        <v>50</v>
      </c>
      <c r="G16" s="1">
        <v>0.10299999999999999</v>
      </c>
      <c r="H16" s="1">
        <v>49.991999999999997</v>
      </c>
      <c r="I16" s="1">
        <v>0.42899999999999999</v>
      </c>
      <c r="J16" s="8">
        <f t="shared" si="2"/>
        <v>10.636626</v>
      </c>
      <c r="K16" s="9">
        <f t="shared" si="0"/>
        <v>19108.433980582526</v>
      </c>
      <c r="L16" s="9">
        <f t="shared" si="1"/>
        <v>1796.4751210188763</v>
      </c>
      <c r="M16" s="8">
        <f t="shared" si="3"/>
        <v>3.254421207135417</v>
      </c>
    </row>
    <row r="17" spans="1:13" x14ac:dyDescent="0.35">
      <c r="A17" t="s">
        <v>5</v>
      </c>
      <c r="B17">
        <v>2</v>
      </c>
      <c r="C17" t="s">
        <v>41</v>
      </c>
      <c r="D17" s="3">
        <v>44831</v>
      </c>
      <c r="E17" s="3">
        <v>44839</v>
      </c>
      <c r="F17">
        <v>50</v>
      </c>
      <c r="G17" s="1">
        <v>9.9000000000000005E-2</v>
      </c>
      <c r="H17" s="1">
        <v>50.008000000000003</v>
      </c>
      <c r="I17" s="1">
        <v>0.45400000000000001</v>
      </c>
      <c r="J17" s="8">
        <f t="shared" si="2"/>
        <v>11.256476000000001</v>
      </c>
      <c r="K17" s="9">
        <f t="shared" si="0"/>
        <v>19567.436363636363</v>
      </c>
      <c r="L17" s="9">
        <f t="shared" si="1"/>
        <v>1738.3270184768628</v>
      </c>
      <c r="M17" s="8">
        <f t="shared" si="3"/>
        <v>3.2401314803752168</v>
      </c>
    </row>
    <row r="18" spans="1:13" x14ac:dyDescent="0.35">
      <c r="A18" t="s">
        <v>5</v>
      </c>
      <c r="B18">
        <v>1</v>
      </c>
      <c r="C18" t="s">
        <v>41</v>
      </c>
      <c r="D18" s="3">
        <v>44831</v>
      </c>
      <c r="E18" s="3">
        <v>44839</v>
      </c>
      <c r="F18">
        <v>50</v>
      </c>
      <c r="G18" s="1">
        <v>0.1</v>
      </c>
      <c r="H18" s="1">
        <v>50.018000000000001</v>
      </c>
      <c r="I18" s="1">
        <v>0.45500000000000002</v>
      </c>
      <c r="J18" s="8">
        <f t="shared" si="2"/>
        <v>11.281270000000001</v>
      </c>
      <c r="K18" s="9">
        <f t="shared" si="0"/>
        <v>19359.365000000002</v>
      </c>
      <c r="L18" s="9">
        <f t="shared" si="1"/>
        <v>1716.0625532409028</v>
      </c>
      <c r="M18" s="8">
        <f t="shared" si="3"/>
        <v>3.234533114533789</v>
      </c>
    </row>
    <row r="19" spans="1:13" x14ac:dyDescent="0.35">
      <c r="A19" t="s">
        <v>18</v>
      </c>
      <c r="B19">
        <v>2</v>
      </c>
      <c r="C19" t="s">
        <v>41</v>
      </c>
      <c r="D19" s="3">
        <v>44831</v>
      </c>
      <c r="E19" s="3">
        <v>44839</v>
      </c>
      <c r="F19">
        <v>50</v>
      </c>
      <c r="G19" s="1">
        <v>0.10100000000000001</v>
      </c>
      <c r="H19" s="1">
        <v>49.988999999999997</v>
      </c>
      <c r="I19" s="1">
        <v>0.47799999999999998</v>
      </c>
      <c r="J19" s="8">
        <f t="shared" si="2"/>
        <v>11.851532000000001</v>
      </c>
      <c r="K19" s="9">
        <f t="shared" si="0"/>
        <v>18885.380198019804</v>
      </c>
      <c r="L19" s="9">
        <f t="shared" si="1"/>
        <v>1593.4969587070939</v>
      </c>
      <c r="M19" s="8">
        <f t="shared" si="3"/>
        <v>3.2023512389311901</v>
      </c>
    </row>
    <row r="20" spans="1:13" x14ac:dyDescent="0.35">
      <c r="A20" t="s">
        <v>18</v>
      </c>
      <c r="B20">
        <v>3</v>
      </c>
      <c r="C20" t="s">
        <v>41</v>
      </c>
      <c r="D20" s="3">
        <v>44831</v>
      </c>
      <c r="E20" s="3">
        <v>44839</v>
      </c>
      <c r="F20">
        <v>50</v>
      </c>
      <c r="G20" s="1">
        <v>9.8000000000000004E-2</v>
      </c>
      <c r="H20" s="1">
        <v>49.993000000000002</v>
      </c>
      <c r="I20" s="1">
        <v>0.47799999999999998</v>
      </c>
      <c r="J20" s="8">
        <f t="shared" si="2"/>
        <v>11.851532000000001</v>
      </c>
      <c r="K20" s="9">
        <f t="shared" si="0"/>
        <v>19463.504081632655</v>
      </c>
      <c r="L20" s="9">
        <f t="shared" si="1"/>
        <v>1642.2774778511887</v>
      </c>
      <c r="M20" s="8">
        <f t="shared" si="3"/>
        <v>3.2154465370213381</v>
      </c>
    </row>
    <row r="21" spans="1:13" x14ac:dyDescent="0.35">
      <c r="A21" t="s">
        <v>5</v>
      </c>
      <c r="B21">
        <v>3</v>
      </c>
      <c r="C21" t="s">
        <v>41</v>
      </c>
      <c r="D21" s="3">
        <v>44831</v>
      </c>
      <c r="E21" s="3">
        <v>44839</v>
      </c>
      <c r="F21">
        <v>50</v>
      </c>
      <c r="G21" s="1">
        <v>9.8000000000000004E-2</v>
      </c>
      <c r="H21" s="1">
        <v>50.006</v>
      </c>
      <c r="I21" s="1">
        <v>0.48699999999999999</v>
      </c>
      <c r="J21" s="8">
        <f t="shared" si="2"/>
        <v>12.074678</v>
      </c>
      <c r="K21" s="9">
        <f t="shared" si="0"/>
        <v>19349.654081632652</v>
      </c>
      <c r="L21" s="9">
        <f t="shared" si="1"/>
        <v>1602.4985578607273</v>
      </c>
      <c r="M21" s="8">
        <f t="shared" si="3"/>
        <v>3.2047976473556536</v>
      </c>
    </row>
    <row r="22" spans="1:13" x14ac:dyDescent="0.35">
      <c r="A22" t="s">
        <v>4</v>
      </c>
      <c r="B22">
        <v>3</v>
      </c>
      <c r="C22" t="s">
        <v>41</v>
      </c>
      <c r="D22" s="3">
        <v>44831</v>
      </c>
      <c r="E22" s="3">
        <v>44839</v>
      </c>
      <c r="F22">
        <v>50</v>
      </c>
      <c r="G22" s="1">
        <v>0.10100000000000001</v>
      </c>
      <c r="H22" s="1">
        <v>49.991</v>
      </c>
      <c r="I22" s="1">
        <v>0.55900000000000005</v>
      </c>
      <c r="J22" s="8">
        <f t="shared" si="2"/>
        <v>13.859846000000001</v>
      </c>
      <c r="K22" s="9">
        <f t="shared" si="0"/>
        <v>17891.16534653465</v>
      </c>
      <c r="L22" s="9">
        <f t="shared" si="1"/>
        <v>1290.8632135259402</v>
      </c>
      <c r="M22" s="8">
        <f t="shared" si="3"/>
        <v>3.1108802246380445</v>
      </c>
    </row>
    <row r="23" spans="1:13" x14ac:dyDescent="0.35">
      <c r="A23" t="s">
        <v>18</v>
      </c>
      <c r="B23">
        <v>1</v>
      </c>
      <c r="C23" t="s">
        <v>41</v>
      </c>
      <c r="D23" s="3">
        <v>44831</v>
      </c>
      <c r="E23" s="3">
        <v>44839</v>
      </c>
      <c r="F23">
        <v>50</v>
      </c>
      <c r="G23" s="1">
        <v>0.10100000000000001</v>
      </c>
      <c r="H23" s="1">
        <v>49.996000000000002</v>
      </c>
      <c r="I23" s="1">
        <v>0.56200000000000006</v>
      </c>
      <c r="J23" s="8">
        <f t="shared" si="2"/>
        <v>13.934228000000001</v>
      </c>
      <c r="K23" s="9">
        <f t="shared" si="0"/>
        <v>17854.342574257422</v>
      </c>
      <c r="L23" s="9">
        <f t="shared" si="1"/>
        <v>1281.329871612365</v>
      </c>
      <c r="M23" s="8">
        <f t="shared" si="3"/>
        <v>3.1076609509612791</v>
      </c>
    </row>
    <row r="24" spans="1:13" x14ac:dyDescent="0.35">
      <c r="A24" t="s">
        <v>17</v>
      </c>
      <c r="B24">
        <v>3</v>
      </c>
      <c r="C24" t="s">
        <v>41</v>
      </c>
      <c r="D24" s="3">
        <v>44831</v>
      </c>
      <c r="E24" s="3">
        <v>44839</v>
      </c>
      <c r="F24">
        <v>50</v>
      </c>
      <c r="G24" s="1">
        <v>0.10199999999999999</v>
      </c>
      <c r="H24" s="1">
        <v>50.009</v>
      </c>
      <c r="I24" s="1">
        <v>0.74099999999999999</v>
      </c>
      <c r="J24" s="8">
        <f t="shared" si="2"/>
        <v>18.372354000000001</v>
      </c>
      <c r="K24" s="9">
        <f t="shared" si="0"/>
        <v>15503.748039215689</v>
      </c>
      <c r="L24" s="9">
        <f t="shared" si="1"/>
        <v>843.86290614777442</v>
      </c>
      <c r="M24" s="8">
        <f t="shared" si="3"/>
        <v>2.9262718969341623</v>
      </c>
    </row>
    <row r="25" spans="1:13" x14ac:dyDescent="0.35">
      <c r="A25" t="s">
        <v>0</v>
      </c>
      <c r="B25">
        <v>3</v>
      </c>
      <c r="C25" t="s">
        <v>41</v>
      </c>
      <c r="D25" s="3">
        <v>44831</v>
      </c>
      <c r="E25" s="3">
        <v>44839</v>
      </c>
      <c r="F25">
        <v>50</v>
      </c>
      <c r="G25" s="1">
        <v>0.1</v>
      </c>
      <c r="H25" s="1">
        <v>50.027000000000001</v>
      </c>
      <c r="I25" s="1">
        <v>0.75600000000000001</v>
      </c>
      <c r="J25" s="8">
        <f t="shared" si="2"/>
        <v>18.744264000000001</v>
      </c>
      <c r="K25" s="9">
        <f t="shared" si="0"/>
        <v>15627.867999999999</v>
      </c>
      <c r="L25" s="9">
        <f t="shared" si="1"/>
        <v>833.74135148758023</v>
      </c>
      <c r="M25" s="8">
        <f t="shared" si="3"/>
        <v>2.9210313419522502</v>
      </c>
    </row>
    <row r="26" spans="1:13" x14ac:dyDescent="0.35">
      <c r="A26" t="s">
        <v>0</v>
      </c>
      <c r="B26">
        <v>1</v>
      </c>
      <c r="C26" t="s">
        <v>41</v>
      </c>
      <c r="D26" s="3">
        <v>44831</v>
      </c>
      <c r="E26" s="3">
        <v>44839</v>
      </c>
      <c r="F26">
        <v>50</v>
      </c>
      <c r="G26" s="1">
        <v>0.10100000000000001</v>
      </c>
      <c r="H26" s="1">
        <v>49.997</v>
      </c>
      <c r="I26" s="1">
        <v>0.79</v>
      </c>
      <c r="J26" s="8">
        <f t="shared" si="2"/>
        <v>19.587260000000001</v>
      </c>
      <c r="K26" s="9">
        <f t="shared" si="0"/>
        <v>15055.811881188118</v>
      </c>
      <c r="L26" s="9">
        <f t="shared" si="1"/>
        <v>768.65329204738782</v>
      </c>
      <c r="M26" s="8">
        <f t="shared" si="3"/>
        <v>2.885730491551397</v>
      </c>
    </row>
    <row r="27" spans="1:13" x14ac:dyDescent="0.35">
      <c r="A27" t="s">
        <v>0</v>
      </c>
      <c r="B27">
        <v>2</v>
      </c>
      <c r="C27" t="s">
        <v>41</v>
      </c>
      <c r="D27" s="3">
        <v>44831</v>
      </c>
      <c r="E27" s="3">
        <v>44839</v>
      </c>
      <c r="F27">
        <v>50</v>
      </c>
      <c r="G27" s="1">
        <v>0.10199999999999999</v>
      </c>
      <c r="H27" s="1">
        <v>50.027999999999999</v>
      </c>
      <c r="I27" s="1">
        <v>0.81899999999999995</v>
      </c>
      <c r="J27" s="8">
        <f t="shared" si="2"/>
        <v>20.306286</v>
      </c>
      <c r="K27" s="9">
        <f t="shared" si="0"/>
        <v>14555.742156862745</v>
      </c>
      <c r="L27" s="9">
        <f t="shared" si="1"/>
        <v>716.80966952118888</v>
      </c>
      <c r="M27" s="8">
        <f t="shared" si="3"/>
        <v>2.8554038551799761</v>
      </c>
    </row>
    <row r="28" spans="1:13" x14ac:dyDescent="0.35">
      <c r="A28" t="s">
        <v>17</v>
      </c>
      <c r="B28">
        <v>2</v>
      </c>
      <c r="C28" t="s">
        <v>41</v>
      </c>
      <c r="D28" s="3">
        <v>44831</v>
      </c>
      <c r="E28" s="3">
        <v>44839</v>
      </c>
      <c r="F28">
        <v>50</v>
      </c>
      <c r="G28" s="1">
        <v>0.10199999999999999</v>
      </c>
      <c r="H28" s="1">
        <v>50.018000000000001</v>
      </c>
      <c r="I28" s="1">
        <v>0.83899999999999997</v>
      </c>
      <c r="J28" s="8">
        <f t="shared" si="2"/>
        <v>20.802166</v>
      </c>
      <c r="K28" s="9">
        <f t="shared" si="0"/>
        <v>14312.663725490196</v>
      </c>
      <c r="L28" s="9">
        <f t="shared" si="1"/>
        <v>688.03718446868447</v>
      </c>
      <c r="M28" s="8">
        <f t="shared" si="3"/>
        <v>2.8376119099988451</v>
      </c>
    </row>
    <row r="29" spans="1:13" x14ac:dyDescent="0.35">
      <c r="A29" t="s">
        <v>14</v>
      </c>
      <c r="B29">
        <v>3</v>
      </c>
      <c r="C29" t="s">
        <v>41</v>
      </c>
      <c r="D29" s="3">
        <v>44830</v>
      </c>
      <c r="E29" s="3">
        <v>44839</v>
      </c>
      <c r="F29">
        <v>50</v>
      </c>
      <c r="G29" s="1">
        <v>9.8000000000000004E-2</v>
      </c>
      <c r="H29" s="1">
        <v>50.024000000000001</v>
      </c>
      <c r="I29" s="1">
        <v>0.85899999999999999</v>
      </c>
      <c r="J29" s="8">
        <f t="shared" si="2"/>
        <v>21.298045999999999</v>
      </c>
      <c r="K29" s="9">
        <f t="shared" si="0"/>
        <v>14643.854081632653</v>
      </c>
      <c r="L29" s="9">
        <f t="shared" si="1"/>
        <v>687.56796194508422</v>
      </c>
      <c r="M29" s="8">
        <f t="shared" si="3"/>
        <v>2.8373156320135249</v>
      </c>
    </row>
    <row r="30" spans="1:13" x14ac:dyDescent="0.35">
      <c r="A30" t="s">
        <v>14</v>
      </c>
      <c r="B30">
        <v>1</v>
      </c>
      <c r="C30" t="s">
        <v>41</v>
      </c>
      <c r="D30" s="3">
        <v>44830</v>
      </c>
      <c r="E30" s="3">
        <v>44839</v>
      </c>
      <c r="F30">
        <v>50</v>
      </c>
      <c r="G30" s="1">
        <v>0.1</v>
      </c>
      <c r="H30" s="1">
        <v>49.997999999999998</v>
      </c>
      <c r="I30" s="1">
        <v>0.89</v>
      </c>
      <c r="J30" s="8">
        <f t="shared" si="2"/>
        <v>22.066660000000002</v>
      </c>
      <c r="K30" s="9">
        <f t="shared" si="0"/>
        <v>13966.669999999998</v>
      </c>
      <c r="L30" s="9">
        <f t="shared" si="1"/>
        <v>632.93085587034909</v>
      </c>
      <c r="M30" s="8">
        <f t="shared" si="3"/>
        <v>2.8013562683836293</v>
      </c>
    </row>
    <row r="31" spans="1:13" x14ac:dyDescent="0.35">
      <c r="A31" t="s">
        <v>14</v>
      </c>
      <c r="B31">
        <v>2</v>
      </c>
      <c r="C31" t="s">
        <v>41</v>
      </c>
      <c r="D31" s="3">
        <v>44830</v>
      </c>
      <c r="E31" s="3">
        <v>44839</v>
      </c>
      <c r="F31">
        <v>50</v>
      </c>
      <c r="G31" s="1">
        <v>9.9000000000000005E-2</v>
      </c>
      <c r="H31" s="1">
        <v>50.009</v>
      </c>
      <c r="I31" s="1">
        <v>0.91</v>
      </c>
      <c r="J31" s="8">
        <f t="shared" si="2"/>
        <v>22.562540000000002</v>
      </c>
      <c r="K31" s="9">
        <f t="shared" si="0"/>
        <v>13857.30303030303</v>
      </c>
      <c r="L31" s="9">
        <f t="shared" si="1"/>
        <v>614.17300668732457</v>
      </c>
      <c r="M31" s="8">
        <f t="shared" si="3"/>
        <v>2.7882907249947784</v>
      </c>
    </row>
    <row r="32" spans="1:13" x14ac:dyDescent="0.35">
      <c r="A32" t="s">
        <v>16</v>
      </c>
      <c r="B32">
        <v>1</v>
      </c>
      <c r="C32" t="s">
        <v>41</v>
      </c>
      <c r="D32" s="3">
        <v>44831</v>
      </c>
      <c r="E32" s="3">
        <v>44839</v>
      </c>
      <c r="F32">
        <v>50</v>
      </c>
      <c r="G32" s="1">
        <v>0.1</v>
      </c>
      <c r="H32" s="1">
        <v>50.023000000000003</v>
      </c>
      <c r="I32" s="1">
        <v>1.0129999999999999</v>
      </c>
      <c r="J32" s="8">
        <f t="shared" si="2"/>
        <v>25.116321999999997</v>
      </c>
      <c r="K32" s="9">
        <f t="shared" si="0"/>
        <v>12441.839000000004</v>
      </c>
      <c r="L32" s="9">
        <f t="shared" si="1"/>
        <v>495.36866902725666</v>
      </c>
      <c r="M32" s="8">
        <f t="shared" si="3"/>
        <v>2.6949285349529508</v>
      </c>
    </row>
    <row r="33" spans="1:13" x14ac:dyDescent="0.35">
      <c r="A33" t="s">
        <v>21</v>
      </c>
      <c r="B33">
        <v>2</v>
      </c>
      <c r="C33" t="s">
        <v>41</v>
      </c>
      <c r="D33" s="3">
        <v>44830</v>
      </c>
      <c r="E33" s="3">
        <v>44839</v>
      </c>
      <c r="F33">
        <v>50</v>
      </c>
      <c r="G33" s="1">
        <v>9.9000000000000005E-2</v>
      </c>
      <c r="H33" s="1">
        <v>50.034999999999997</v>
      </c>
      <c r="I33" s="1">
        <v>1.075</v>
      </c>
      <c r="J33" s="8">
        <f t="shared" si="2"/>
        <v>26.653549999999999</v>
      </c>
      <c r="K33" s="9">
        <f t="shared" si="0"/>
        <v>11791.136363636364</v>
      </c>
      <c r="L33" s="9">
        <f t="shared" si="1"/>
        <v>442.3852118624485</v>
      </c>
      <c r="M33" s="8">
        <f t="shared" si="3"/>
        <v>2.6458006008602046</v>
      </c>
    </row>
    <row r="34" spans="1:13" x14ac:dyDescent="0.35">
      <c r="A34" t="s">
        <v>21</v>
      </c>
      <c r="B34">
        <v>3</v>
      </c>
      <c r="C34" t="s">
        <v>41</v>
      </c>
      <c r="D34" s="3">
        <v>44830</v>
      </c>
      <c r="E34" s="3">
        <v>44839</v>
      </c>
      <c r="F34">
        <v>50</v>
      </c>
      <c r="G34" s="1">
        <v>0.10100000000000001</v>
      </c>
      <c r="H34" s="1">
        <v>50.021999999999998</v>
      </c>
      <c r="I34" s="1">
        <v>1.0760000000000001</v>
      </c>
      <c r="J34" s="8">
        <f t="shared" si="2"/>
        <v>26.678344000000003</v>
      </c>
      <c r="K34" s="9">
        <f t="shared" ref="K34:K65" si="4">(50-J34)*0.05/G34*1000</f>
        <v>11545.374257425739</v>
      </c>
      <c r="L34" s="9">
        <f t="shared" ref="L34:L65" si="5">K34/J34</f>
        <v>432.76202816133332</v>
      </c>
      <c r="M34" s="8">
        <f t="shared" si="3"/>
        <v>2.6362491474694405</v>
      </c>
    </row>
    <row r="35" spans="1:13" x14ac:dyDescent="0.35">
      <c r="A35" t="s">
        <v>21</v>
      </c>
      <c r="B35">
        <v>1</v>
      </c>
      <c r="C35" t="s">
        <v>41</v>
      </c>
      <c r="D35" s="3">
        <v>44830</v>
      </c>
      <c r="E35" s="3">
        <v>44839</v>
      </c>
      <c r="F35">
        <v>50</v>
      </c>
      <c r="G35" s="1">
        <v>9.8000000000000004E-2</v>
      </c>
      <c r="H35" s="1">
        <v>50</v>
      </c>
      <c r="I35" s="1">
        <v>1.109</v>
      </c>
      <c r="J35" s="8">
        <f t="shared" si="2"/>
        <v>27.496545999999999</v>
      </c>
      <c r="K35" s="9">
        <f t="shared" si="4"/>
        <v>11481.354081632653</v>
      </c>
      <c r="L35" s="9">
        <f t="shared" si="5"/>
        <v>417.55622984911099</v>
      </c>
      <c r="M35" s="8">
        <f t="shared" si="3"/>
        <v>2.6207149676491852</v>
      </c>
    </row>
    <row r="36" spans="1:13" x14ac:dyDescent="0.35">
      <c r="A36" t="s">
        <v>16</v>
      </c>
      <c r="B36">
        <v>3</v>
      </c>
      <c r="C36" t="s">
        <v>41</v>
      </c>
      <c r="D36" s="3">
        <v>44831</v>
      </c>
      <c r="E36" s="3">
        <v>44839</v>
      </c>
      <c r="F36">
        <v>50</v>
      </c>
      <c r="G36" s="1">
        <v>9.9000000000000005E-2</v>
      </c>
      <c r="H36" s="1">
        <v>49.99</v>
      </c>
      <c r="I36" s="1">
        <v>1.147</v>
      </c>
      <c r="J36" s="8">
        <f t="shared" si="2"/>
        <v>28.438718000000001</v>
      </c>
      <c r="K36" s="9">
        <f t="shared" si="4"/>
        <v>10889.536363636364</v>
      </c>
      <c r="L36" s="9">
        <f t="shared" si="5"/>
        <v>382.9123508182177</v>
      </c>
      <c r="M36" s="8">
        <f t="shared" si="3"/>
        <v>2.5830993747198265</v>
      </c>
    </row>
    <row r="37" spans="1:13" x14ac:dyDescent="0.35">
      <c r="A37" t="s">
        <v>16</v>
      </c>
      <c r="B37">
        <v>2</v>
      </c>
      <c r="C37" t="s">
        <v>41</v>
      </c>
      <c r="D37" s="3">
        <v>44831</v>
      </c>
      <c r="E37" s="3">
        <v>44839</v>
      </c>
      <c r="F37">
        <v>50</v>
      </c>
      <c r="G37" s="1">
        <v>0.10199999999999999</v>
      </c>
      <c r="H37" s="1">
        <v>49.991</v>
      </c>
      <c r="I37" s="1">
        <v>1.159</v>
      </c>
      <c r="J37" s="8">
        <f t="shared" si="2"/>
        <v>28.736246000000001</v>
      </c>
      <c r="K37" s="9">
        <f t="shared" si="4"/>
        <v>10423.408823529413</v>
      </c>
      <c r="L37" s="9">
        <f t="shared" si="5"/>
        <v>362.72687892250826</v>
      </c>
      <c r="M37" s="8">
        <f t="shared" si="3"/>
        <v>2.5595797390246084</v>
      </c>
    </row>
    <row r="38" spans="1:13" x14ac:dyDescent="0.35">
      <c r="A38" t="s">
        <v>2</v>
      </c>
      <c r="B38">
        <v>3</v>
      </c>
      <c r="C38" t="s">
        <v>41</v>
      </c>
      <c r="D38" s="3">
        <v>44831</v>
      </c>
      <c r="E38" s="3">
        <v>44839</v>
      </c>
      <c r="F38">
        <v>50</v>
      </c>
      <c r="G38" s="1">
        <v>0.1</v>
      </c>
      <c r="H38" s="1">
        <v>50.008000000000003</v>
      </c>
      <c r="I38" s="1">
        <v>1.3109999999999999</v>
      </c>
      <c r="J38" s="8">
        <f t="shared" si="2"/>
        <v>32.504933999999999</v>
      </c>
      <c r="K38" s="9">
        <f t="shared" si="4"/>
        <v>8747.5330000000013</v>
      </c>
      <c r="L38" s="9">
        <f t="shared" si="5"/>
        <v>269.11400589215168</v>
      </c>
      <c r="M38" s="8">
        <f t="shared" si="3"/>
        <v>2.4299363009721824</v>
      </c>
    </row>
    <row r="39" spans="1:13" x14ac:dyDescent="0.35">
      <c r="A39" t="s">
        <v>2</v>
      </c>
      <c r="B39">
        <v>1</v>
      </c>
      <c r="C39" t="s">
        <v>41</v>
      </c>
      <c r="D39" s="3">
        <v>44831</v>
      </c>
      <c r="E39" s="3">
        <v>44839</v>
      </c>
      <c r="F39">
        <v>50</v>
      </c>
      <c r="G39" s="1">
        <v>9.8000000000000004E-2</v>
      </c>
      <c r="H39" s="1">
        <v>49.984999999999999</v>
      </c>
      <c r="I39" s="1">
        <v>1.3220000000000001</v>
      </c>
      <c r="J39" s="8">
        <f t="shared" si="2"/>
        <v>32.777668000000006</v>
      </c>
      <c r="K39" s="9">
        <f t="shared" si="4"/>
        <v>8786.9040816326506</v>
      </c>
      <c r="L39" s="9">
        <f t="shared" si="5"/>
        <v>268.0759376058312</v>
      </c>
      <c r="M39" s="8">
        <f t="shared" si="3"/>
        <v>2.428257833624818</v>
      </c>
    </row>
    <row r="40" spans="1:13" x14ac:dyDescent="0.35">
      <c r="A40" t="s">
        <v>2</v>
      </c>
      <c r="B40">
        <v>2</v>
      </c>
      <c r="C40" t="s">
        <v>41</v>
      </c>
      <c r="D40" s="3">
        <v>44831</v>
      </c>
      <c r="E40" s="3">
        <v>44839</v>
      </c>
      <c r="F40">
        <v>50</v>
      </c>
      <c r="G40" s="1">
        <v>0.10100000000000001</v>
      </c>
      <c r="H40" s="1">
        <v>50.01</v>
      </c>
      <c r="I40" s="1">
        <v>1.337</v>
      </c>
      <c r="J40" s="8">
        <f t="shared" si="2"/>
        <v>33.149577999999998</v>
      </c>
      <c r="K40" s="9">
        <f t="shared" si="4"/>
        <v>8341.7930693069302</v>
      </c>
      <c r="L40" s="9">
        <f t="shared" si="5"/>
        <v>251.64100337286135</v>
      </c>
      <c r="M40" s="8">
        <f t="shared" si="3"/>
        <v>2.4007814081869006</v>
      </c>
    </row>
    <row r="41" spans="1:13" x14ac:dyDescent="0.35">
      <c r="A41" t="s">
        <v>13</v>
      </c>
      <c r="B41">
        <v>3</v>
      </c>
      <c r="C41" t="s">
        <v>41</v>
      </c>
      <c r="D41" s="3">
        <v>44831</v>
      </c>
      <c r="E41" s="3">
        <v>44839</v>
      </c>
      <c r="F41">
        <v>50</v>
      </c>
      <c r="G41" s="1">
        <v>0.10199999999999999</v>
      </c>
      <c r="H41" s="1">
        <v>50.008000000000003</v>
      </c>
      <c r="I41" s="1">
        <v>1.496</v>
      </c>
      <c r="J41" s="8">
        <f t="shared" si="2"/>
        <v>37.091824000000003</v>
      </c>
      <c r="K41" s="9">
        <f t="shared" si="4"/>
        <v>6327.5372549019603</v>
      </c>
      <c r="L41" s="9">
        <f t="shared" si="5"/>
        <v>170.59115925121287</v>
      </c>
      <c r="M41" s="8">
        <f t="shared" si="3"/>
        <v>2.2319565204545899</v>
      </c>
    </row>
    <row r="42" spans="1:13" x14ac:dyDescent="0.35">
      <c r="A42" t="s">
        <v>13</v>
      </c>
      <c r="B42">
        <v>1</v>
      </c>
      <c r="C42" t="s">
        <v>41</v>
      </c>
      <c r="D42" s="3">
        <v>44831</v>
      </c>
      <c r="E42" s="3">
        <v>44839</v>
      </c>
      <c r="F42">
        <v>50</v>
      </c>
      <c r="G42" s="1">
        <v>0.10199999999999999</v>
      </c>
      <c r="H42" s="1">
        <v>49.985999999999997</v>
      </c>
      <c r="I42" s="1">
        <v>1.506</v>
      </c>
      <c r="J42" s="8">
        <f t="shared" si="2"/>
        <v>37.339764000000002</v>
      </c>
      <c r="K42" s="9">
        <f t="shared" si="4"/>
        <v>6205.9980392156858</v>
      </c>
      <c r="L42" s="9">
        <f t="shared" si="5"/>
        <v>166.20346178984113</v>
      </c>
      <c r="M42" s="8">
        <f t="shared" si="3"/>
        <v>2.2206400652998859</v>
      </c>
    </row>
    <row r="43" spans="1:13" x14ac:dyDescent="0.35">
      <c r="A43" t="s">
        <v>13</v>
      </c>
      <c r="B43">
        <v>2</v>
      </c>
      <c r="C43" t="s">
        <v>41</v>
      </c>
      <c r="D43" s="3">
        <v>44831</v>
      </c>
      <c r="E43" s="3">
        <v>44839</v>
      </c>
      <c r="F43">
        <v>50</v>
      </c>
      <c r="G43" s="1">
        <v>9.9000000000000005E-2</v>
      </c>
      <c r="H43" s="1">
        <v>50.01</v>
      </c>
      <c r="I43" s="1">
        <v>1.506</v>
      </c>
      <c r="J43" s="8">
        <f t="shared" si="2"/>
        <v>37.339764000000002</v>
      </c>
      <c r="K43" s="9">
        <f t="shared" si="4"/>
        <v>6394.0585858585846</v>
      </c>
      <c r="L43" s="9">
        <f t="shared" si="5"/>
        <v>171.23993032892722</v>
      </c>
      <c r="M43" s="8">
        <f t="shared" si="3"/>
        <v>2.2336050424642537</v>
      </c>
    </row>
    <row r="44" spans="1:13" x14ac:dyDescent="0.35">
      <c r="A44" t="s">
        <v>10</v>
      </c>
      <c r="B44">
        <v>1</v>
      </c>
      <c r="C44" t="s">
        <v>41</v>
      </c>
      <c r="D44" s="3">
        <v>44830</v>
      </c>
      <c r="E44" s="3">
        <v>44839</v>
      </c>
      <c r="F44">
        <v>50</v>
      </c>
      <c r="G44" s="1">
        <v>0.10100000000000001</v>
      </c>
      <c r="H44" s="1">
        <v>50.005000000000003</v>
      </c>
      <c r="I44" s="1">
        <v>1.615</v>
      </c>
      <c r="J44" s="8">
        <f t="shared" si="2"/>
        <v>40.042310000000001</v>
      </c>
      <c r="K44" s="9">
        <f t="shared" si="4"/>
        <v>4929.5495049504943</v>
      </c>
      <c r="L44" s="9">
        <f t="shared" si="5"/>
        <v>123.10851958716903</v>
      </c>
      <c r="M44" s="8">
        <f t="shared" si="3"/>
        <v>2.0902881088343639</v>
      </c>
    </row>
    <row r="45" spans="1:13" x14ac:dyDescent="0.35">
      <c r="A45" t="s">
        <v>10</v>
      </c>
      <c r="B45">
        <v>3</v>
      </c>
      <c r="C45" t="s">
        <v>41</v>
      </c>
      <c r="D45" s="3">
        <v>44830</v>
      </c>
      <c r="E45" s="3">
        <v>44839</v>
      </c>
      <c r="F45">
        <v>50</v>
      </c>
      <c r="G45" s="1">
        <v>9.8000000000000004E-2</v>
      </c>
      <c r="H45" s="1">
        <v>50.011000000000003</v>
      </c>
      <c r="I45" s="1">
        <v>1.615</v>
      </c>
      <c r="J45" s="8">
        <f t="shared" si="2"/>
        <v>40.042310000000001</v>
      </c>
      <c r="K45" s="9">
        <f t="shared" si="4"/>
        <v>5080.4540816326535</v>
      </c>
      <c r="L45" s="9">
        <f t="shared" si="5"/>
        <v>126.87714773779668</v>
      </c>
      <c r="M45" s="8">
        <f t="shared" si="3"/>
        <v>2.1033834069245114</v>
      </c>
    </row>
    <row r="46" spans="1:13" x14ac:dyDescent="0.35">
      <c r="A46" t="s">
        <v>10</v>
      </c>
      <c r="B46">
        <v>2</v>
      </c>
      <c r="C46" t="s">
        <v>41</v>
      </c>
      <c r="D46" s="3">
        <v>44830</v>
      </c>
      <c r="E46" s="3">
        <v>44839</v>
      </c>
      <c r="F46">
        <v>50</v>
      </c>
      <c r="G46" s="1">
        <v>0.10100000000000001</v>
      </c>
      <c r="H46" s="1">
        <v>49.973999999999997</v>
      </c>
      <c r="I46" s="1">
        <v>1.6259999999999999</v>
      </c>
      <c r="J46" s="8">
        <f t="shared" si="2"/>
        <v>40.315044</v>
      </c>
      <c r="K46" s="9">
        <f t="shared" si="4"/>
        <v>4794.5326732673266</v>
      </c>
      <c r="L46" s="9">
        <f t="shared" si="5"/>
        <v>118.9266387323632</v>
      </c>
      <c r="M46" s="8">
        <f t="shared" si="3"/>
        <v>2.0752791444309708</v>
      </c>
    </row>
    <row r="47" spans="1:13" x14ac:dyDescent="0.35">
      <c r="A47" t="s">
        <v>12</v>
      </c>
      <c r="B47">
        <v>3</v>
      </c>
      <c r="C47" t="s">
        <v>41</v>
      </c>
      <c r="D47" s="3">
        <v>44831</v>
      </c>
      <c r="E47" s="3">
        <v>44839</v>
      </c>
      <c r="F47">
        <v>50</v>
      </c>
      <c r="G47" s="1">
        <v>0.1</v>
      </c>
      <c r="H47" s="1">
        <v>50.031999999999996</v>
      </c>
      <c r="I47" s="1">
        <v>1.742</v>
      </c>
      <c r="J47" s="8">
        <f t="shared" si="2"/>
        <v>43.191147999999998</v>
      </c>
      <c r="K47" s="9">
        <f t="shared" si="4"/>
        <v>3404.4260000000008</v>
      </c>
      <c r="L47" s="9">
        <f t="shared" si="5"/>
        <v>78.822308682325385</v>
      </c>
      <c r="M47" s="8">
        <f t="shared" si="3"/>
        <v>1.8966491510739969</v>
      </c>
    </row>
    <row r="48" spans="1:13" x14ac:dyDescent="0.35">
      <c r="A48" t="s">
        <v>12</v>
      </c>
      <c r="B48">
        <v>1</v>
      </c>
      <c r="C48" t="s">
        <v>41</v>
      </c>
      <c r="D48" s="3">
        <v>44831</v>
      </c>
      <c r="E48" s="3">
        <v>44839</v>
      </c>
      <c r="F48">
        <v>50</v>
      </c>
      <c r="G48" s="1">
        <v>9.8000000000000004E-2</v>
      </c>
      <c r="H48" s="1">
        <v>50.012</v>
      </c>
      <c r="I48" s="1">
        <v>1.7529999999999999</v>
      </c>
      <c r="J48" s="8">
        <f t="shared" si="2"/>
        <v>43.463881999999998</v>
      </c>
      <c r="K48" s="9">
        <f t="shared" si="4"/>
        <v>3334.7540816326537</v>
      </c>
      <c r="L48" s="9">
        <f t="shared" si="5"/>
        <v>76.724717815878805</v>
      </c>
      <c r="M48" s="8">
        <f t="shared" si="3"/>
        <v>1.8849352998248496</v>
      </c>
    </row>
    <row r="49" spans="1:13" x14ac:dyDescent="0.35">
      <c r="A49" t="s">
        <v>12</v>
      </c>
      <c r="B49">
        <v>2</v>
      </c>
      <c r="C49" t="s">
        <v>41</v>
      </c>
      <c r="D49" s="3">
        <v>44831</v>
      </c>
      <c r="E49" s="3">
        <v>44839</v>
      </c>
      <c r="F49">
        <v>50</v>
      </c>
      <c r="G49" s="1">
        <v>0.10100000000000001</v>
      </c>
      <c r="H49" s="1">
        <v>49.997999999999998</v>
      </c>
      <c r="I49" s="1">
        <v>1.754</v>
      </c>
      <c r="J49" s="8">
        <f t="shared" si="2"/>
        <v>43.488675999999998</v>
      </c>
      <c r="K49" s="9">
        <f t="shared" si="4"/>
        <v>3223.4277227722787</v>
      </c>
      <c r="L49" s="9">
        <f t="shared" si="5"/>
        <v>74.121082066795481</v>
      </c>
      <c r="M49" s="8">
        <f t="shared" si="3"/>
        <v>1.8699417508007738</v>
      </c>
    </row>
    <row r="50" spans="1:13" x14ac:dyDescent="0.35">
      <c r="A50" t="s">
        <v>1</v>
      </c>
      <c r="B50">
        <v>1</v>
      </c>
      <c r="C50" t="s">
        <v>41</v>
      </c>
      <c r="D50" s="3">
        <v>44831</v>
      </c>
      <c r="E50" s="3">
        <v>44839</v>
      </c>
      <c r="F50">
        <v>50</v>
      </c>
      <c r="G50" s="1">
        <v>0.1</v>
      </c>
      <c r="H50" s="1">
        <v>50</v>
      </c>
      <c r="I50" s="1">
        <v>1.7849999999999999</v>
      </c>
      <c r="J50" s="8">
        <f t="shared" si="2"/>
        <v>44.257289999999998</v>
      </c>
      <c r="K50" s="9">
        <f t="shared" si="4"/>
        <v>2871.3550000000014</v>
      </c>
      <c r="L50" s="9">
        <f t="shared" si="5"/>
        <v>64.878690041798805</v>
      </c>
      <c r="M50" s="8">
        <f t="shared" si="3"/>
        <v>1.8121020725014714</v>
      </c>
    </row>
    <row r="51" spans="1:13" x14ac:dyDescent="0.35">
      <c r="A51" t="s">
        <v>3</v>
      </c>
      <c r="B51">
        <v>3</v>
      </c>
      <c r="C51" t="s">
        <v>41</v>
      </c>
      <c r="D51" s="3">
        <v>44830</v>
      </c>
      <c r="E51" s="3">
        <v>44839</v>
      </c>
      <c r="F51">
        <v>50</v>
      </c>
      <c r="G51" s="1">
        <v>9.9000000000000005E-2</v>
      </c>
      <c r="H51" s="1">
        <v>49.999000000000002</v>
      </c>
      <c r="I51" s="1">
        <v>1.786</v>
      </c>
      <c r="J51" s="8">
        <f t="shared" si="2"/>
        <v>44.282084000000005</v>
      </c>
      <c r="K51" s="9">
        <f t="shared" si="4"/>
        <v>2887.8363636363611</v>
      </c>
      <c r="L51" s="9">
        <f t="shared" si="5"/>
        <v>65.214554121625369</v>
      </c>
      <c r="M51" s="8">
        <f t="shared" si="3"/>
        <v>1.8143445293108396</v>
      </c>
    </row>
    <row r="52" spans="1:13" x14ac:dyDescent="0.35">
      <c r="A52" t="s">
        <v>3</v>
      </c>
      <c r="B52">
        <v>1</v>
      </c>
      <c r="C52" t="s">
        <v>41</v>
      </c>
      <c r="D52" s="3">
        <v>44830</v>
      </c>
      <c r="E52" s="3">
        <v>44839</v>
      </c>
      <c r="F52">
        <v>50</v>
      </c>
      <c r="G52" s="1">
        <v>9.9000000000000005E-2</v>
      </c>
      <c r="H52" s="1">
        <v>50.015000000000001</v>
      </c>
      <c r="I52" s="1">
        <v>1.7909999999999999</v>
      </c>
      <c r="J52" s="8">
        <f t="shared" si="2"/>
        <v>44.406053999999997</v>
      </c>
      <c r="K52" s="9">
        <f t="shared" si="4"/>
        <v>2825.2252525252538</v>
      </c>
      <c r="L52" s="9">
        <f t="shared" si="5"/>
        <v>63.622524364025992</v>
      </c>
      <c r="M52" s="8">
        <f t="shared" si="3"/>
        <v>1.8036108967049678</v>
      </c>
    </row>
    <row r="53" spans="1:13" x14ac:dyDescent="0.35">
      <c r="A53" t="s">
        <v>3</v>
      </c>
      <c r="B53">
        <v>2</v>
      </c>
      <c r="C53" t="s">
        <v>41</v>
      </c>
      <c r="D53" s="3">
        <v>44830</v>
      </c>
      <c r="E53" s="3">
        <v>44839</v>
      </c>
      <c r="F53">
        <v>50</v>
      </c>
      <c r="G53" s="1">
        <v>9.8000000000000004E-2</v>
      </c>
      <c r="H53" s="1">
        <v>50.005000000000003</v>
      </c>
      <c r="I53" s="1">
        <v>1.8009999999999999</v>
      </c>
      <c r="J53" s="8">
        <f t="shared" si="2"/>
        <v>44.653993999999997</v>
      </c>
      <c r="K53" s="9">
        <f t="shared" si="4"/>
        <v>2727.5540816326543</v>
      </c>
      <c r="L53" s="9">
        <f t="shared" si="5"/>
        <v>61.081973577383792</v>
      </c>
      <c r="M53" s="8">
        <f t="shared" si="3"/>
        <v>1.7859130607995839</v>
      </c>
    </row>
    <row r="54" spans="1:13" x14ac:dyDescent="0.35">
      <c r="A54" t="s">
        <v>1</v>
      </c>
      <c r="B54">
        <v>3</v>
      </c>
      <c r="C54" t="s">
        <v>41</v>
      </c>
      <c r="D54" s="3">
        <v>44831</v>
      </c>
      <c r="E54" s="3">
        <v>44839</v>
      </c>
      <c r="F54">
        <v>50</v>
      </c>
      <c r="G54" s="1">
        <v>0.10199999999999999</v>
      </c>
      <c r="H54" s="1">
        <v>50.014000000000003</v>
      </c>
      <c r="I54" s="1">
        <v>1.8080000000000001</v>
      </c>
      <c r="J54" s="8">
        <f t="shared" si="2"/>
        <v>44.827552000000004</v>
      </c>
      <c r="K54" s="9">
        <f t="shared" si="4"/>
        <v>2535.5137254901947</v>
      </c>
      <c r="L54" s="9">
        <f t="shared" si="5"/>
        <v>56.561503190943696</v>
      </c>
      <c r="M54" s="8">
        <f t="shared" si="3"/>
        <v>1.7525209428478454</v>
      </c>
    </row>
    <row r="55" spans="1:13" x14ac:dyDescent="0.35">
      <c r="A55" t="s">
        <v>9</v>
      </c>
      <c r="B55">
        <v>2</v>
      </c>
      <c r="C55" t="s">
        <v>41</v>
      </c>
      <c r="D55" s="3">
        <v>44830</v>
      </c>
      <c r="E55" s="3">
        <v>44839</v>
      </c>
      <c r="F55">
        <v>50</v>
      </c>
      <c r="G55" s="1">
        <v>0.10199999999999999</v>
      </c>
      <c r="H55" s="1">
        <v>50.031999999999996</v>
      </c>
      <c r="I55" s="1">
        <v>1.8109999999999999</v>
      </c>
      <c r="J55" s="8">
        <f t="shared" si="2"/>
        <v>44.901933999999997</v>
      </c>
      <c r="K55" s="9">
        <f t="shared" si="4"/>
        <v>2499.0519607843153</v>
      </c>
      <c r="L55" s="9">
        <f t="shared" si="5"/>
        <v>55.655775557113316</v>
      </c>
      <c r="M55" s="8">
        <f t="shared" si="3"/>
        <v>1.7455102389750115</v>
      </c>
    </row>
    <row r="56" spans="1:13" x14ac:dyDescent="0.35">
      <c r="A56" t="s">
        <v>9</v>
      </c>
      <c r="B56">
        <v>3</v>
      </c>
      <c r="C56" t="s">
        <v>41</v>
      </c>
      <c r="D56" s="3">
        <v>44830</v>
      </c>
      <c r="E56" s="3">
        <v>44839</v>
      </c>
      <c r="F56">
        <v>50</v>
      </c>
      <c r="G56" s="1">
        <v>0.10199999999999999</v>
      </c>
      <c r="H56" s="1">
        <v>50.048000000000002</v>
      </c>
      <c r="I56" s="1">
        <v>1.8120000000000001</v>
      </c>
      <c r="J56" s="8">
        <f t="shared" si="2"/>
        <v>44.926728000000004</v>
      </c>
      <c r="K56" s="9">
        <f t="shared" si="4"/>
        <v>2486.8980392156845</v>
      </c>
      <c r="L56" s="9">
        <f t="shared" si="5"/>
        <v>55.354532812086475</v>
      </c>
      <c r="M56" s="8">
        <f t="shared" si="3"/>
        <v>1.7431531897075001</v>
      </c>
    </row>
    <row r="57" spans="1:13" x14ac:dyDescent="0.35">
      <c r="A57" t="s">
        <v>9</v>
      </c>
      <c r="B57">
        <v>1</v>
      </c>
      <c r="C57" t="s">
        <v>41</v>
      </c>
      <c r="D57" s="3">
        <v>44830</v>
      </c>
      <c r="E57" s="3">
        <v>44839</v>
      </c>
      <c r="F57">
        <v>50</v>
      </c>
      <c r="G57" s="1">
        <v>0.104</v>
      </c>
      <c r="H57" s="1">
        <v>50.006999999999998</v>
      </c>
      <c r="I57" s="1">
        <v>1.8129999999999999</v>
      </c>
      <c r="J57" s="8">
        <f t="shared" si="2"/>
        <v>44.951521999999997</v>
      </c>
      <c r="K57" s="9">
        <f t="shared" si="4"/>
        <v>2427.152884615386</v>
      </c>
      <c r="L57" s="9">
        <f t="shared" si="5"/>
        <v>53.994898873844278</v>
      </c>
      <c r="M57" s="8">
        <f t="shared" si="3"/>
        <v>1.7323527321269259</v>
      </c>
    </row>
    <row r="58" spans="1:13" x14ac:dyDescent="0.35">
      <c r="A58" t="s">
        <v>1</v>
      </c>
      <c r="B58">
        <v>2</v>
      </c>
      <c r="C58" t="s">
        <v>41</v>
      </c>
      <c r="D58" s="3">
        <v>44831</v>
      </c>
      <c r="E58" s="3">
        <v>44839</v>
      </c>
      <c r="F58">
        <v>50</v>
      </c>
      <c r="G58" s="1">
        <v>0.10199999999999999</v>
      </c>
      <c r="H58" s="1">
        <v>50.011000000000003</v>
      </c>
      <c r="I58" s="1">
        <v>1.819</v>
      </c>
      <c r="J58" s="8">
        <f t="shared" si="2"/>
        <v>45.100285999999997</v>
      </c>
      <c r="K58" s="9">
        <f t="shared" si="4"/>
        <v>2401.8205882352959</v>
      </c>
      <c r="L58" s="9">
        <f t="shared" si="5"/>
        <v>53.255107700099643</v>
      </c>
      <c r="M58" s="8">
        <f t="shared" si="3"/>
        <v>1.7263612673143256</v>
      </c>
    </row>
    <row r="59" spans="1:13" x14ac:dyDescent="0.35">
      <c r="A59" t="s">
        <v>20</v>
      </c>
      <c r="B59">
        <v>3</v>
      </c>
      <c r="C59" t="s">
        <v>41</v>
      </c>
      <c r="D59" s="3">
        <v>44831</v>
      </c>
      <c r="E59" s="3">
        <v>44839</v>
      </c>
      <c r="F59">
        <v>50</v>
      </c>
      <c r="G59" s="1">
        <v>0.1</v>
      </c>
      <c r="H59" s="1">
        <v>50.015999999999998</v>
      </c>
      <c r="I59" s="1">
        <v>1.8360000000000001</v>
      </c>
      <c r="J59" s="8">
        <f t="shared" si="2"/>
        <v>45.521784000000004</v>
      </c>
      <c r="K59" s="9">
        <f t="shared" si="4"/>
        <v>2239.1079999999979</v>
      </c>
      <c r="L59" s="9">
        <f t="shared" si="5"/>
        <v>49.187615318415418</v>
      </c>
      <c r="M59" s="8">
        <f t="shared" si="3"/>
        <v>1.6918557678905404</v>
      </c>
    </row>
    <row r="60" spans="1:13" x14ac:dyDescent="0.35">
      <c r="A60" t="s">
        <v>20</v>
      </c>
      <c r="B60">
        <v>1</v>
      </c>
      <c r="C60" t="s">
        <v>41</v>
      </c>
      <c r="D60" s="3">
        <v>44831</v>
      </c>
      <c r="E60" s="3">
        <v>44839</v>
      </c>
      <c r="F60">
        <v>50</v>
      </c>
      <c r="G60" s="1">
        <v>0.10100000000000001</v>
      </c>
      <c r="H60" s="1">
        <v>50.002000000000002</v>
      </c>
      <c r="I60" s="1">
        <v>1.8520000000000001</v>
      </c>
      <c r="J60" s="8">
        <f t="shared" si="2"/>
        <v>45.918488000000004</v>
      </c>
      <c r="K60" s="9">
        <f t="shared" si="4"/>
        <v>2020.5504950495033</v>
      </c>
      <c r="L60" s="9">
        <f t="shared" si="5"/>
        <v>44.002984049681757</v>
      </c>
      <c r="M60" s="8">
        <f t="shared" si="3"/>
        <v>1.6434821290399844</v>
      </c>
    </row>
    <row r="61" spans="1:13" x14ac:dyDescent="0.35">
      <c r="A61" t="s">
        <v>8</v>
      </c>
      <c r="B61">
        <v>2</v>
      </c>
      <c r="C61" t="s">
        <v>41</v>
      </c>
      <c r="D61" s="3">
        <v>44830</v>
      </c>
      <c r="E61" s="3">
        <v>44839</v>
      </c>
      <c r="F61">
        <v>50</v>
      </c>
      <c r="G61" s="1">
        <v>0.10199999999999999</v>
      </c>
      <c r="H61" s="1">
        <v>49.975000000000001</v>
      </c>
      <c r="I61" s="1">
        <v>1.859</v>
      </c>
      <c r="J61" s="8">
        <f t="shared" si="2"/>
        <v>46.092046000000003</v>
      </c>
      <c r="K61" s="9">
        <f t="shared" si="4"/>
        <v>1915.6637254901948</v>
      </c>
      <c r="L61" s="9">
        <f t="shared" si="5"/>
        <v>41.561698638637012</v>
      </c>
      <c r="M61" s="8">
        <f t="shared" si="3"/>
        <v>1.618693288988879</v>
      </c>
    </row>
    <row r="62" spans="1:13" x14ac:dyDescent="0.35">
      <c r="A62" t="s">
        <v>11</v>
      </c>
      <c r="B62">
        <v>1</v>
      </c>
      <c r="C62" t="s">
        <v>41</v>
      </c>
      <c r="D62" s="3">
        <v>44831</v>
      </c>
      <c r="E62" s="3">
        <v>44839</v>
      </c>
      <c r="F62">
        <v>50</v>
      </c>
      <c r="G62" s="1">
        <v>0.1</v>
      </c>
      <c r="H62" s="1">
        <v>50</v>
      </c>
      <c r="I62" s="1">
        <v>1.8680000000000001</v>
      </c>
      <c r="J62" s="8">
        <f t="shared" si="2"/>
        <v>46.315192000000003</v>
      </c>
      <c r="K62" s="9">
        <f t="shared" si="4"/>
        <v>1842.4039999999986</v>
      </c>
      <c r="L62" s="9">
        <f t="shared" si="5"/>
        <v>39.779690430733794</v>
      </c>
      <c r="M62" s="8">
        <f t="shared" si="3"/>
        <v>1.5996613990813477</v>
      </c>
    </row>
    <row r="63" spans="1:13" x14ac:dyDescent="0.35">
      <c r="A63" t="s">
        <v>29</v>
      </c>
      <c r="B63">
        <v>3</v>
      </c>
      <c r="C63" t="s">
        <v>41</v>
      </c>
      <c r="D63" s="3">
        <v>44831</v>
      </c>
      <c r="E63" s="3">
        <v>44839</v>
      </c>
      <c r="F63">
        <v>50</v>
      </c>
      <c r="G63" s="1">
        <v>0.1</v>
      </c>
      <c r="H63" s="1">
        <v>50.01</v>
      </c>
      <c r="I63" s="1">
        <v>1.871</v>
      </c>
      <c r="J63" s="8">
        <f t="shared" si="2"/>
        <v>46.389574000000003</v>
      </c>
      <c r="K63" s="9">
        <f t="shared" si="4"/>
        <v>1805.2129999999984</v>
      </c>
      <c r="L63" s="9">
        <f t="shared" si="5"/>
        <v>38.914196539075746</v>
      </c>
      <c r="M63" s="8">
        <f t="shared" si="3"/>
        <v>1.5901080680046775</v>
      </c>
    </row>
    <row r="64" spans="1:13" x14ac:dyDescent="0.35">
      <c r="A64" t="s">
        <v>20</v>
      </c>
      <c r="B64">
        <v>2</v>
      </c>
      <c r="C64" t="s">
        <v>41</v>
      </c>
      <c r="D64" s="3">
        <v>44831</v>
      </c>
      <c r="E64" s="3">
        <v>44839</v>
      </c>
      <c r="F64">
        <v>50</v>
      </c>
      <c r="G64" s="1">
        <v>0.1</v>
      </c>
      <c r="H64" s="1">
        <v>50.011000000000003</v>
      </c>
      <c r="I64" s="1">
        <v>1.871</v>
      </c>
      <c r="J64" s="8">
        <f t="shared" si="2"/>
        <v>46.389574000000003</v>
      </c>
      <c r="K64" s="9">
        <f t="shared" si="4"/>
        <v>1805.2129999999984</v>
      </c>
      <c r="L64" s="9">
        <f t="shared" si="5"/>
        <v>38.914196539075746</v>
      </c>
      <c r="M64" s="8">
        <f t="shared" si="3"/>
        <v>1.5901080680046775</v>
      </c>
    </row>
    <row r="65" spans="1:14" x14ac:dyDescent="0.35">
      <c r="A65" t="s">
        <v>11</v>
      </c>
      <c r="B65">
        <v>3</v>
      </c>
      <c r="C65" t="s">
        <v>41</v>
      </c>
      <c r="D65" s="3">
        <v>44831</v>
      </c>
      <c r="E65" s="3">
        <v>44839</v>
      </c>
      <c r="F65">
        <v>50</v>
      </c>
      <c r="G65" s="1">
        <v>0.10199999999999999</v>
      </c>
      <c r="H65" s="1">
        <v>49.99</v>
      </c>
      <c r="I65" s="1">
        <v>1.875</v>
      </c>
      <c r="J65" s="8">
        <f t="shared" si="2"/>
        <v>46.488750000000003</v>
      </c>
      <c r="K65" s="9">
        <f t="shared" si="4"/>
        <v>1721.2009803921555</v>
      </c>
      <c r="L65" s="9">
        <f t="shared" si="5"/>
        <v>37.024032274306265</v>
      </c>
      <c r="M65" s="8">
        <f t="shared" si="3"/>
        <v>1.5684837158516849</v>
      </c>
    </row>
    <row r="66" spans="1:14" x14ac:dyDescent="0.35">
      <c r="A66" t="s">
        <v>8</v>
      </c>
      <c r="B66">
        <v>3</v>
      </c>
      <c r="C66" t="s">
        <v>41</v>
      </c>
      <c r="D66" s="3">
        <v>44830</v>
      </c>
      <c r="E66" s="3">
        <v>44839</v>
      </c>
      <c r="F66">
        <v>50</v>
      </c>
      <c r="G66" s="1">
        <v>9.9000000000000005E-2</v>
      </c>
      <c r="H66" s="1">
        <v>50.000999999999998</v>
      </c>
      <c r="I66" s="1">
        <v>1.877</v>
      </c>
      <c r="J66" s="8">
        <f t="shared" si="2"/>
        <v>46.538338000000003</v>
      </c>
      <c r="K66" s="9">
        <f t="shared" ref="K66:K73" si="6">(50-J66)*0.05/G66*1000</f>
        <v>1748.3141414141398</v>
      </c>
      <c r="L66" s="9">
        <f t="shared" ref="L66:L73" si="7">K66/J66</f>
        <v>37.56718044838945</v>
      </c>
      <c r="M66" s="8">
        <f t="shared" si="3"/>
        <v>1.5748086009282529</v>
      </c>
    </row>
    <row r="67" spans="1:14" x14ac:dyDescent="0.35">
      <c r="A67" t="s">
        <v>22</v>
      </c>
      <c r="B67">
        <v>3</v>
      </c>
      <c r="C67" t="s">
        <v>41</v>
      </c>
      <c r="D67" s="3">
        <v>44831</v>
      </c>
      <c r="E67" s="3">
        <v>44839</v>
      </c>
      <c r="F67">
        <v>50</v>
      </c>
      <c r="G67" s="1">
        <v>0.10199999999999999</v>
      </c>
      <c r="H67" s="1">
        <v>50.027000000000001</v>
      </c>
      <c r="I67" s="1">
        <v>1.887</v>
      </c>
      <c r="J67" s="8">
        <f t="shared" ref="J67:J85" si="8">24.794*I67</f>
        <v>46.786278000000003</v>
      </c>
      <c r="K67" s="9">
        <f t="shared" si="6"/>
        <v>1575.353921568626</v>
      </c>
      <c r="L67" s="9">
        <f t="shared" si="7"/>
        <v>33.671281172839308</v>
      </c>
      <c r="M67" s="8">
        <f t="shared" ref="M67:M82" si="9">LOG10(L67)</f>
        <v>1.5272596413571671</v>
      </c>
    </row>
    <row r="68" spans="1:14" x14ac:dyDescent="0.35">
      <c r="A68" t="s">
        <v>11</v>
      </c>
      <c r="B68">
        <v>2</v>
      </c>
      <c r="C68" t="s">
        <v>41</v>
      </c>
      <c r="D68" s="3">
        <v>44831</v>
      </c>
      <c r="E68" s="3">
        <v>44839</v>
      </c>
      <c r="F68">
        <v>50</v>
      </c>
      <c r="G68" s="1">
        <v>0.10199999999999999</v>
      </c>
      <c r="H68" s="1">
        <v>50.021000000000001</v>
      </c>
      <c r="I68" s="1">
        <v>1.8879999999999999</v>
      </c>
      <c r="J68" s="8">
        <f t="shared" si="8"/>
        <v>46.811071999999996</v>
      </c>
      <c r="K68" s="9">
        <f t="shared" si="6"/>
        <v>1563.2000000000021</v>
      </c>
      <c r="L68" s="9">
        <f t="shared" si="7"/>
        <v>33.393809054404954</v>
      </c>
      <c r="M68" s="8">
        <f t="shared" si="9"/>
        <v>1.5236659595443356</v>
      </c>
    </row>
    <row r="69" spans="1:14" x14ac:dyDescent="0.35">
      <c r="A69" t="s">
        <v>29</v>
      </c>
      <c r="B69">
        <v>2</v>
      </c>
      <c r="C69" t="s">
        <v>41</v>
      </c>
      <c r="D69" s="3">
        <v>44831</v>
      </c>
      <c r="E69" s="3">
        <v>44839</v>
      </c>
      <c r="F69">
        <v>50</v>
      </c>
      <c r="G69" s="1">
        <v>0.10100000000000001</v>
      </c>
      <c r="H69" s="1">
        <v>50.012</v>
      </c>
      <c r="I69" s="1">
        <v>1.89</v>
      </c>
      <c r="J69" s="8">
        <f t="shared" si="8"/>
        <v>46.860659999999996</v>
      </c>
      <c r="K69" s="9">
        <f t="shared" si="6"/>
        <v>1554.1287128712893</v>
      </c>
      <c r="L69" s="9">
        <f t="shared" si="7"/>
        <v>33.164891678249717</v>
      </c>
      <c r="M69" s="8">
        <f t="shared" si="9"/>
        <v>1.5206785831626555</v>
      </c>
    </row>
    <row r="70" spans="1:14" x14ac:dyDescent="0.35">
      <c r="A70" t="s">
        <v>22</v>
      </c>
      <c r="B70">
        <v>2</v>
      </c>
      <c r="C70" t="s">
        <v>41</v>
      </c>
      <c r="D70" s="3">
        <v>44831</v>
      </c>
      <c r="E70" s="3">
        <v>44839</v>
      </c>
      <c r="F70">
        <v>50</v>
      </c>
      <c r="G70" s="1">
        <v>9.9000000000000005E-2</v>
      </c>
      <c r="H70" s="1">
        <v>50.012999999999998</v>
      </c>
      <c r="I70" s="1">
        <v>1.891</v>
      </c>
      <c r="J70" s="8">
        <f t="shared" si="8"/>
        <v>46.885454000000003</v>
      </c>
      <c r="K70" s="9">
        <f t="shared" si="6"/>
        <v>1573.0030303030289</v>
      </c>
      <c r="L70" s="9">
        <f t="shared" si="7"/>
        <v>33.549915722326773</v>
      </c>
      <c r="M70" s="8">
        <f t="shared" si="9"/>
        <v>1.5256914335549543</v>
      </c>
    </row>
    <row r="71" spans="1:14" x14ac:dyDescent="0.35">
      <c r="A71" t="s">
        <v>22</v>
      </c>
      <c r="B71">
        <v>1</v>
      </c>
      <c r="C71" t="s">
        <v>41</v>
      </c>
      <c r="D71" s="3">
        <v>44831</v>
      </c>
      <c r="E71" s="3">
        <v>44839</v>
      </c>
      <c r="F71">
        <v>50</v>
      </c>
      <c r="G71" s="1">
        <v>0.10199999999999999</v>
      </c>
      <c r="H71" s="1">
        <v>49.997999999999998</v>
      </c>
      <c r="I71" s="1">
        <v>1.8979999999999999</v>
      </c>
      <c r="J71" s="8">
        <f t="shared" si="8"/>
        <v>47.059011999999996</v>
      </c>
      <c r="K71" s="9">
        <f t="shared" si="6"/>
        <v>1441.6607843137276</v>
      </c>
      <c r="L71" s="9">
        <f t="shared" si="7"/>
        <v>30.635168972814977</v>
      </c>
      <c r="M71" s="8">
        <f t="shared" si="9"/>
        <v>1.4862202800901616</v>
      </c>
    </row>
    <row r="72" spans="1:14" x14ac:dyDescent="0.35">
      <c r="A72" t="s">
        <v>29</v>
      </c>
      <c r="B72">
        <v>1</v>
      </c>
      <c r="C72" t="s">
        <v>41</v>
      </c>
      <c r="D72" s="3">
        <v>44831</v>
      </c>
      <c r="E72" s="3">
        <v>44839</v>
      </c>
      <c r="F72">
        <v>50</v>
      </c>
      <c r="G72" s="1">
        <v>0.1</v>
      </c>
      <c r="H72" s="1">
        <v>49.999000000000002</v>
      </c>
      <c r="I72" s="1">
        <v>1.901</v>
      </c>
      <c r="J72" s="8">
        <f t="shared" si="8"/>
        <v>47.133394000000003</v>
      </c>
      <c r="K72" s="9">
        <f t="shared" si="6"/>
        <v>1433.3029999999987</v>
      </c>
      <c r="L72" s="9">
        <f t="shared" si="7"/>
        <v>30.409501170231845</v>
      </c>
      <c r="M72" s="8">
        <f t="shared" si="9"/>
        <v>1.4830092961456924</v>
      </c>
    </row>
    <row r="73" spans="1:14" x14ac:dyDescent="0.35">
      <c r="A73" t="s">
        <v>8</v>
      </c>
      <c r="B73">
        <v>1</v>
      </c>
      <c r="C73" t="s">
        <v>41</v>
      </c>
      <c r="D73" s="3">
        <v>44830</v>
      </c>
      <c r="E73" s="3">
        <v>44839</v>
      </c>
      <c r="F73">
        <v>50</v>
      </c>
      <c r="G73" s="1">
        <v>0.1</v>
      </c>
      <c r="H73" s="1">
        <v>50.085000000000001</v>
      </c>
      <c r="I73" s="1">
        <v>1.901</v>
      </c>
      <c r="J73" s="8">
        <f t="shared" si="8"/>
        <v>47.133394000000003</v>
      </c>
      <c r="K73" s="9">
        <f t="shared" si="6"/>
        <v>1433.3029999999987</v>
      </c>
      <c r="L73" s="9">
        <f t="shared" si="7"/>
        <v>30.409501170231845</v>
      </c>
      <c r="M73" s="8">
        <f t="shared" si="9"/>
        <v>1.4830092961456924</v>
      </c>
    </row>
    <row r="74" spans="1:14" x14ac:dyDescent="0.35">
      <c r="A74" t="s">
        <v>28</v>
      </c>
      <c r="B74">
        <v>2</v>
      </c>
      <c r="C74" t="s">
        <v>41</v>
      </c>
      <c r="D74" s="3">
        <v>44831</v>
      </c>
      <c r="E74" s="3">
        <v>44839</v>
      </c>
      <c r="F74">
        <v>50</v>
      </c>
      <c r="G74" s="1"/>
      <c r="H74" s="1"/>
      <c r="I74" s="1">
        <v>1.9419999999999999</v>
      </c>
      <c r="J74" s="8">
        <f t="shared" si="8"/>
        <v>48.149948000000002</v>
      </c>
      <c r="K74" s="9"/>
      <c r="L74" s="9"/>
      <c r="M74" s="8" t="e">
        <f t="shared" si="9"/>
        <v>#NUM!</v>
      </c>
    </row>
    <row r="75" spans="1:14" x14ac:dyDescent="0.35">
      <c r="A75" t="s">
        <v>28</v>
      </c>
      <c r="B75">
        <v>3</v>
      </c>
      <c r="C75" t="s">
        <v>41</v>
      </c>
      <c r="D75" s="3">
        <v>44831</v>
      </c>
      <c r="E75" s="3">
        <v>44839</v>
      </c>
      <c r="F75">
        <v>50</v>
      </c>
      <c r="G75" s="1"/>
      <c r="H75" s="1"/>
      <c r="I75" s="1">
        <v>1.9430000000000001</v>
      </c>
      <c r="J75" s="8">
        <f t="shared" si="8"/>
        <v>48.174742000000002</v>
      </c>
      <c r="K75" s="9"/>
      <c r="L75" s="9"/>
      <c r="M75" s="8" t="e">
        <f t="shared" si="9"/>
        <v>#NUM!</v>
      </c>
    </row>
    <row r="76" spans="1:14" x14ac:dyDescent="0.35">
      <c r="A76" t="s">
        <v>27</v>
      </c>
      <c r="B76">
        <v>1</v>
      </c>
      <c r="C76" t="s">
        <v>41</v>
      </c>
      <c r="D76" s="3">
        <v>44831</v>
      </c>
      <c r="E76" s="3">
        <v>44839</v>
      </c>
      <c r="F76">
        <v>50</v>
      </c>
      <c r="G76" s="1"/>
      <c r="H76" s="1">
        <v>50.021000000000001</v>
      </c>
      <c r="I76" s="1">
        <v>1.9530000000000001</v>
      </c>
      <c r="J76" s="8">
        <f t="shared" si="8"/>
        <v>48.422682000000002</v>
      </c>
      <c r="K76" s="9"/>
      <c r="L76" s="9"/>
      <c r="M76" s="8" t="e">
        <f t="shared" si="9"/>
        <v>#NUM!</v>
      </c>
      <c r="N76" t="s">
        <v>36</v>
      </c>
    </row>
    <row r="77" spans="1:14" x14ac:dyDescent="0.35">
      <c r="A77" t="s">
        <v>27</v>
      </c>
      <c r="B77">
        <v>2</v>
      </c>
      <c r="C77" t="s">
        <v>41</v>
      </c>
      <c r="D77" s="3">
        <v>44831</v>
      </c>
      <c r="E77" s="3">
        <v>44839</v>
      </c>
      <c r="F77">
        <v>50</v>
      </c>
      <c r="G77" s="1"/>
      <c r="H77">
        <v>50.003999999999998</v>
      </c>
      <c r="I77" s="1">
        <v>1.98</v>
      </c>
      <c r="J77" s="8">
        <f t="shared" si="8"/>
        <v>49.092120000000001</v>
      </c>
      <c r="K77" s="9"/>
      <c r="L77" s="9"/>
      <c r="M77" s="8" t="e">
        <f t="shared" si="9"/>
        <v>#NUM!</v>
      </c>
      <c r="N77" t="s">
        <v>38</v>
      </c>
    </row>
    <row r="78" spans="1:14" x14ac:dyDescent="0.35">
      <c r="A78" t="s">
        <v>27</v>
      </c>
      <c r="B78">
        <v>3</v>
      </c>
      <c r="C78" t="s">
        <v>41</v>
      </c>
      <c r="D78" s="3">
        <v>44831</v>
      </c>
      <c r="E78" s="3">
        <v>44839</v>
      </c>
      <c r="F78">
        <v>50</v>
      </c>
      <c r="G78" s="1"/>
      <c r="H78" s="1">
        <v>50.006</v>
      </c>
      <c r="I78" s="1">
        <v>1.9830000000000001</v>
      </c>
      <c r="J78" s="8">
        <f t="shared" si="8"/>
        <v>49.166502000000001</v>
      </c>
      <c r="K78" s="9"/>
      <c r="L78" s="9"/>
      <c r="M78" s="8" t="e">
        <f t="shared" si="9"/>
        <v>#NUM!</v>
      </c>
      <c r="N78" t="s">
        <v>37</v>
      </c>
    </row>
    <row r="79" spans="1:14" x14ac:dyDescent="0.35">
      <c r="A79" t="s">
        <v>28</v>
      </c>
      <c r="B79">
        <v>3</v>
      </c>
      <c r="C79" t="s">
        <v>41</v>
      </c>
      <c r="D79" s="3">
        <v>44831</v>
      </c>
      <c r="E79" s="3">
        <v>44831</v>
      </c>
      <c r="F79">
        <v>50</v>
      </c>
      <c r="G79" s="1"/>
      <c r="H79" s="1"/>
      <c r="I79" s="1">
        <v>2.02</v>
      </c>
      <c r="J79" s="8">
        <f t="shared" si="8"/>
        <v>50.083880000000001</v>
      </c>
      <c r="K79" s="9"/>
      <c r="L79" s="9"/>
      <c r="M79" s="8" t="e">
        <f t="shared" si="9"/>
        <v>#NUM!</v>
      </c>
      <c r="N79" t="s">
        <v>49</v>
      </c>
    </row>
    <row r="80" spans="1:14" x14ac:dyDescent="0.35">
      <c r="A80" t="s">
        <v>28</v>
      </c>
      <c r="B80">
        <v>2</v>
      </c>
      <c r="C80" t="s">
        <v>41</v>
      </c>
      <c r="D80" s="3">
        <v>44831</v>
      </c>
      <c r="E80" s="3">
        <v>44831</v>
      </c>
      <c r="F80">
        <v>50</v>
      </c>
      <c r="G80" s="1"/>
      <c r="H80" s="1"/>
      <c r="I80" s="1">
        <v>2.0259999999999998</v>
      </c>
      <c r="J80" s="8">
        <f t="shared" si="8"/>
        <v>50.232643999999993</v>
      </c>
      <c r="L80" s="9"/>
      <c r="M80" s="8" t="e">
        <f t="shared" si="9"/>
        <v>#NUM!</v>
      </c>
      <c r="N80" t="s">
        <v>49</v>
      </c>
    </row>
    <row r="81" spans="1:14" x14ac:dyDescent="0.35">
      <c r="A81" t="s">
        <v>28</v>
      </c>
      <c r="B81">
        <v>1</v>
      </c>
      <c r="C81" t="s">
        <v>41</v>
      </c>
      <c r="D81" s="3">
        <v>44831</v>
      </c>
      <c r="E81" s="3">
        <v>44831</v>
      </c>
      <c r="F81">
        <v>50</v>
      </c>
      <c r="G81" s="1"/>
      <c r="H81" s="1"/>
      <c r="I81" s="1">
        <v>2.036</v>
      </c>
      <c r="J81" s="8">
        <f t="shared" si="8"/>
        <v>50.480584</v>
      </c>
      <c r="L81" s="9"/>
      <c r="M81" s="8" t="e">
        <f t="shared" si="9"/>
        <v>#NUM!</v>
      </c>
      <c r="N81" t="s">
        <v>49</v>
      </c>
    </row>
    <row r="82" spans="1:14" x14ac:dyDescent="0.35">
      <c r="A82" t="s">
        <v>28</v>
      </c>
      <c r="B82">
        <v>1</v>
      </c>
      <c r="C82" t="s">
        <v>41</v>
      </c>
      <c r="D82" s="3">
        <v>44831</v>
      </c>
      <c r="E82" s="3">
        <v>44839</v>
      </c>
      <c r="F82">
        <v>50</v>
      </c>
      <c r="G82" s="1"/>
      <c r="H82" s="1"/>
      <c r="I82" s="1">
        <v>2.0870000000000002</v>
      </c>
      <c r="J82" s="8">
        <f t="shared" si="8"/>
        <v>51.745078000000007</v>
      </c>
      <c r="K82" s="9"/>
      <c r="L82" s="9"/>
      <c r="M82" s="8" t="e">
        <f t="shared" si="9"/>
        <v>#NUM!</v>
      </c>
    </row>
    <row r="83" spans="1:14" x14ac:dyDescent="0.35">
      <c r="A83" t="s">
        <v>27</v>
      </c>
      <c r="B83">
        <v>1</v>
      </c>
      <c r="C83" t="s">
        <v>41</v>
      </c>
      <c r="D83" s="3">
        <v>44831</v>
      </c>
      <c r="E83" s="3">
        <v>44859</v>
      </c>
      <c r="F83">
        <v>50</v>
      </c>
      <c r="I83" s="1">
        <v>2.0019999999999998</v>
      </c>
      <c r="J83" s="8">
        <f t="shared" si="8"/>
        <v>49.637587999999994</v>
      </c>
    </row>
    <row r="84" spans="1:14" x14ac:dyDescent="0.35">
      <c r="A84" t="s">
        <v>27</v>
      </c>
      <c r="B84">
        <v>2</v>
      </c>
      <c r="C84" t="s">
        <v>41</v>
      </c>
      <c r="D84" s="3">
        <v>44831</v>
      </c>
      <c r="E84" s="3">
        <v>44859</v>
      </c>
      <c r="F84">
        <v>50</v>
      </c>
      <c r="I84" s="1">
        <v>1.9670000000000001</v>
      </c>
      <c r="J84" s="8">
        <f t="shared" si="8"/>
        <v>48.769798000000002</v>
      </c>
    </row>
    <row r="85" spans="1:14" x14ac:dyDescent="0.35">
      <c r="A85" t="s">
        <v>27</v>
      </c>
      <c r="B85">
        <v>3</v>
      </c>
      <c r="C85" t="s">
        <v>41</v>
      </c>
      <c r="D85" s="3">
        <v>44831</v>
      </c>
      <c r="E85" s="3">
        <v>44859</v>
      </c>
      <c r="F85">
        <v>50</v>
      </c>
      <c r="I85" s="1">
        <v>1.9770000000000001</v>
      </c>
      <c r="J85" s="8">
        <f t="shared" si="8"/>
        <v>49.017738000000001</v>
      </c>
    </row>
  </sheetData>
  <sortState xmlns:xlrd2="http://schemas.microsoft.com/office/spreadsheetml/2017/richdata2" ref="A2:N82">
    <sortCondition ref="I2:I8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B5EF-2B36-4F16-9335-696407B7A552}">
  <sheetPr>
    <tabColor rgb="FFFF33CC"/>
  </sheetPr>
  <dimension ref="A1:M20"/>
  <sheetViews>
    <sheetView workbookViewId="0">
      <selection activeCell="J16" sqref="J16"/>
    </sheetView>
  </sheetViews>
  <sheetFormatPr defaultRowHeight="14.5" x14ac:dyDescent="0.35"/>
  <cols>
    <col min="1" max="1" width="17.7265625" customWidth="1"/>
    <col min="4" max="4" width="15.81640625" customWidth="1"/>
    <col min="5" max="5" width="17.6328125" customWidth="1"/>
    <col min="7" max="7" width="14.08984375" customWidth="1"/>
    <col min="8" max="8" width="10.08984375" customWidth="1"/>
  </cols>
  <sheetData>
    <row r="1" spans="1:13" ht="15" thickBot="1" x14ac:dyDescent="0.4">
      <c r="A1" s="6" t="s">
        <v>34</v>
      </c>
      <c r="B1" s="6" t="s">
        <v>33</v>
      </c>
      <c r="C1" s="6" t="s">
        <v>40</v>
      </c>
      <c r="D1" s="7" t="s">
        <v>32</v>
      </c>
      <c r="E1" s="7" t="s">
        <v>48</v>
      </c>
      <c r="F1" s="6" t="s">
        <v>23</v>
      </c>
      <c r="G1" s="6" t="s">
        <v>31</v>
      </c>
      <c r="H1" s="6" t="s">
        <v>24</v>
      </c>
    </row>
    <row r="2" spans="1:13" x14ac:dyDescent="0.35">
      <c r="A2" t="s">
        <v>55</v>
      </c>
      <c r="B2">
        <v>1</v>
      </c>
      <c r="C2" t="s">
        <v>41</v>
      </c>
      <c r="D2" s="3">
        <v>44831</v>
      </c>
      <c r="E2" s="3">
        <v>44839</v>
      </c>
      <c r="F2">
        <v>5</v>
      </c>
      <c r="G2" s="1">
        <v>0.21</v>
      </c>
      <c r="H2" s="8">
        <f>G2*24.843</f>
        <v>5.2170299999999994</v>
      </c>
    </row>
    <row r="3" spans="1:13" x14ac:dyDescent="0.35">
      <c r="A3" t="s">
        <v>56</v>
      </c>
      <c r="B3">
        <v>1</v>
      </c>
      <c r="C3" t="s">
        <v>41</v>
      </c>
      <c r="D3" s="3">
        <v>44831</v>
      </c>
      <c r="E3" s="3">
        <v>44839</v>
      </c>
      <c r="F3">
        <v>15</v>
      </c>
      <c r="G3" s="1">
        <v>0.67100000000000004</v>
      </c>
      <c r="H3" s="8">
        <f t="shared" ref="H3:H13" si="0">G3*24.843</f>
        <v>16.669653</v>
      </c>
    </row>
    <row r="4" spans="1:13" x14ac:dyDescent="0.35">
      <c r="A4" t="s">
        <v>57</v>
      </c>
      <c r="B4">
        <v>1</v>
      </c>
      <c r="C4" t="s">
        <v>41</v>
      </c>
      <c r="D4" s="3">
        <v>44831</v>
      </c>
      <c r="E4" s="3">
        <v>44839</v>
      </c>
      <c r="F4">
        <v>25</v>
      </c>
      <c r="G4" s="1">
        <v>1.0649999999999999</v>
      </c>
      <c r="H4" s="8">
        <f t="shared" si="0"/>
        <v>26.457794999999997</v>
      </c>
    </row>
    <row r="5" spans="1:13" x14ac:dyDescent="0.35">
      <c r="A5" t="s">
        <v>57</v>
      </c>
      <c r="B5">
        <v>2</v>
      </c>
      <c r="C5" t="s">
        <v>41</v>
      </c>
      <c r="D5" s="3">
        <v>44831</v>
      </c>
      <c r="E5" s="3">
        <v>44839</v>
      </c>
      <c r="F5">
        <v>25</v>
      </c>
      <c r="G5" s="1">
        <v>1.0620000000000001</v>
      </c>
      <c r="H5" s="8">
        <f t="shared" si="0"/>
        <v>26.383266000000003</v>
      </c>
    </row>
    <row r="6" spans="1:13" x14ac:dyDescent="0.35">
      <c r="A6" t="s">
        <v>57</v>
      </c>
      <c r="B6">
        <v>3</v>
      </c>
      <c r="C6" t="s">
        <v>41</v>
      </c>
      <c r="D6" s="3">
        <v>44831</v>
      </c>
      <c r="E6" s="3">
        <v>44839</v>
      </c>
      <c r="F6">
        <v>25</v>
      </c>
      <c r="G6" s="1">
        <v>1.0640000000000001</v>
      </c>
      <c r="H6" s="8">
        <f t="shared" si="0"/>
        <v>26.432952</v>
      </c>
    </row>
    <row r="7" spans="1:13" x14ac:dyDescent="0.35">
      <c r="A7" t="s">
        <v>58</v>
      </c>
      <c r="B7">
        <v>1</v>
      </c>
      <c r="C7" t="s">
        <v>41</v>
      </c>
      <c r="D7" s="3">
        <v>44831</v>
      </c>
      <c r="E7" s="3">
        <v>44839</v>
      </c>
      <c r="F7">
        <v>35</v>
      </c>
      <c r="G7" s="1">
        <v>1.482</v>
      </c>
      <c r="H7" s="8">
        <f t="shared" si="0"/>
        <v>36.817326000000001</v>
      </c>
    </row>
    <row r="8" spans="1:13" x14ac:dyDescent="0.35">
      <c r="A8" t="s">
        <v>59</v>
      </c>
      <c r="B8">
        <v>1</v>
      </c>
      <c r="C8" t="s">
        <v>41</v>
      </c>
      <c r="D8" s="3">
        <v>44831</v>
      </c>
      <c r="E8" s="3">
        <v>44839</v>
      </c>
      <c r="F8">
        <v>50</v>
      </c>
      <c r="G8" s="1">
        <v>2.0870000000000002</v>
      </c>
      <c r="H8" s="8">
        <f t="shared" si="0"/>
        <v>51.847341000000007</v>
      </c>
    </row>
    <row r="9" spans="1:13" x14ac:dyDescent="0.35">
      <c r="A9" t="s">
        <v>59</v>
      </c>
      <c r="B9">
        <v>2</v>
      </c>
      <c r="C9" t="s">
        <v>41</v>
      </c>
      <c r="D9" s="3">
        <v>44831</v>
      </c>
      <c r="E9" s="3">
        <v>44839</v>
      </c>
      <c r="F9">
        <v>50</v>
      </c>
      <c r="G9" s="1">
        <v>1.9419999999999999</v>
      </c>
      <c r="H9" s="8">
        <f t="shared" si="0"/>
        <v>48.245106</v>
      </c>
    </row>
    <row r="10" spans="1:13" x14ac:dyDescent="0.35">
      <c r="A10" t="s">
        <v>59</v>
      </c>
      <c r="B10">
        <v>3</v>
      </c>
      <c r="C10" t="s">
        <v>41</v>
      </c>
      <c r="D10" s="3">
        <v>44831</v>
      </c>
      <c r="E10" s="3">
        <v>44839</v>
      </c>
      <c r="F10">
        <v>50</v>
      </c>
      <c r="G10" s="1">
        <v>1.9530000000000001</v>
      </c>
      <c r="H10" s="8">
        <f t="shared" si="0"/>
        <v>48.518379000000003</v>
      </c>
    </row>
    <row r="11" spans="1:13" x14ac:dyDescent="0.35">
      <c r="A11" t="s">
        <v>27</v>
      </c>
      <c r="B11">
        <v>1</v>
      </c>
      <c r="C11" t="s">
        <v>41</v>
      </c>
      <c r="D11" s="3">
        <v>44830</v>
      </c>
      <c r="E11" s="3">
        <v>44839</v>
      </c>
      <c r="F11">
        <v>50</v>
      </c>
      <c r="G11" s="1">
        <v>2.0019999999999998</v>
      </c>
      <c r="H11" s="8">
        <f t="shared" si="0"/>
        <v>49.735685999999994</v>
      </c>
      <c r="I11" s="1"/>
      <c r="J11" s="8"/>
      <c r="K11" s="9"/>
      <c r="L11" s="9"/>
      <c r="M11" s="8"/>
    </row>
    <row r="12" spans="1:13" x14ac:dyDescent="0.35">
      <c r="A12" t="s">
        <v>27</v>
      </c>
      <c r="B12">
        <v>2</v>
      </c>
      <c r="C12" t="s">
        <v>41</v>
      </c>
      <c r="D12" s="3">
        <v>44831</v>
      </c>
      <c r="E12" s="3">
        <v>44839</v>
      </c>
      <c r="F12">
        <v>50</v>
      </c>
      <c r="G12" s="1">
        <v>1.9670000000000001</v>
      </c>
      <c r="H12" s="8">
        <f t="shared" si="0"/>
        <v>48.866181000000005</v>
      </c>
      <c r="I12" s="1"/>
      <c r="J12" s="8"/>
      <c r="K12" s="9"/>
      <c r="L12" s="9"/>
      <c r="M12" s="8"/>
    </row>
    <row r="13" spans="1:13" x14ac:dyDescent="0.35">
      <c r="A13" t="s">
        <v>27</v>
      </c>
      <c r="B13">
        <v>3</v>
      </c>
      <c r="C13" t="s">
        <v>41</v>
      </c>
      <c r="D13" s="3">
        <v>44831</v>
      </c>
      <c r="E13" s="3">
        <v>44839</v>
      </c>
      <c r="F13">
        <v>50</v>
      </c>
      <c r="G13" s="1">
        <v>1.9770000000000001</v>
      </c>
      <c r="H13" s="8">
        <f t="shared" si="0"/>
        <v>49.114611000000004</v>
      </c>
      <c r="I13" s="1"/>
      <c r="J13" s="8"/>
      <c r="K13" s="9"/>
      <c r="L13" s="9"/>
      <c r="M13" s="8"/>
    </row>
    <row r="14" spans="1:13" x14ac:dyDescent="0.35">
      <c r="A14" t="s">
        <v>51</v>
      </c>
      <c r="B14">
        <v>1</v>
      </c>
      <c r="C14" t="s">
        <v>41</v>
      </c>
      <c r="D14" s="3">
        <v>44839</v>
      </c>
      <c r="E14" s="3">
        <v>44839</v>
      </c>
      <c r="F14">
        <v>15</v>
      </c>
      <c r="G14" s="1">
        <v>0.53100000000000003</v>
      </c>
      <c r="H14" s="8">
        <f>25.61*G14-1.7159</f>
        <v>11.883010000000001</v>
      </c>
    </row>
    <row r="15" spans="1:13" x14ac:dyDescent="0.35">
      <c r="A15" t="s">
        <v>52</v>
      </c>
      <c r="B15">
        <v>1</v>
      </c>
      <c r="C15" t="s">
        <v>41</v>
      </c>
      <c r="D15" s="3">
        <v>44839</v>
      </c>
      <c r="E15" s="3">
        <v>44839</v>
      </c>
      <c r="F15">
        <v>25</v>
      </c>
      <c r="G15" s="1">
        <v>0.90300000000000002</v>
      </c>
      <c r="H15" s="8">
        <f>25.61*G15-1.7159</f>
        <v>21.409929999999999</v>
      </c>
    </row>
    <row r="16" spans="1:13" x14ac:dyDescent="0.35">
      <c r="A16" t="s">
        <v>52</v>
      </c>
      <c r="B16">
        <v>2</v>
      </c>
      <c r="C16" t="s">
        <v>41</v>
      </c>
      <c r="D16" s="3">
        <v>44839</v>
      </c>
      <c r="E16" s="3">
        <v>44839</v>
      </c>
      <c r="F16">
        <v>25</v>
      </c>
      <c r="G16" s="1">
        <v>0.84499999999999997</v>
      </c>
      <c r="H16" s="8">
        <f>25.61*G16-1.7159</f>
        <v>19.924549999999996</v>
      </c>
    </row>
    <row r="17" spans="1:8" x14ac:dyDescent="0.35">
      <c r="A17" t="s">
        <v>52</v>
      </c>
      <c r="B17">
        <v>3</v>
      </c>
      <c r="C17" t="s">
        <v>41</v>
      </c>
      <c r="D17" s="3">
        <v>44839</v>
      </c>
      <c r="E17" s="3">
        <v>44839</v>
      </c>
      <c r="F17">
        <v>25</v>
      </c>
      <c r="G17" s="1">
        <v>0.873</v>
      </c>
      <c r="H17" s="8">
        <f>25.61*G17-1.7159</f>
        <v>20.641629999999999</v>
      </c>
    </row>
    <row r="18" spans="1:8" x14ac:dyDescent="0.35">
      <c r="A18" t="s">
        <v>53</v>
      </c>
      <c r="B18">
        <v>1</v>
      </c>
      <c r="C18" t="s">
        <v>41</v>
      </c>
      <c r="D18" s="3">
        <v>44839</v>
      </c>
      <c r="E18" s="3">
        <v>44839</v>
      </c>
      <c r="F18">
        <v>35</v>
      </c>
      <c r="G18" s="1">
        <v>1.1879999999999999</v>
      </c>
      <c r="H18" s="8">
        <f>25.61*G18-1.7159</f>
        <v>28.708779999999997</v>
      </c>
    </row>
    <row r="19" spans="1:8" x14ac:dyDescent="0.35">
      <c r="A19" t="s">
        <v>54</v>
      </c>
      <c r="B19">
        <v>1</v>
      </c>
      <c r="C19" t="s">
        <v>41</v>
      </c>
      <c r="D19" s="3">
        <v>44839</v>
      </c>
      <c r="E19" s="3">
        <v>44839</v>
      </c>
      <c r="F19">
        <v>50</v>
      </c>
      <c r="G19" s="1">
        <v>1.752</v>
      </c>
      <c r="H19" s="8">
        <f>25.61*G19-1.7159</f>
        <v>43.152819999999998</v>
      </c>
    </row>
    <row r="20" spans="1:8" x14ac:dyDescent="0.35">
      <c r="A20" t="s">
        <v>50</v>
      </c>
      <c r="B20">
        <v>1</v>
      </c>
      <c r="C20" t="s">
        <v>41</v>
      </c>
      <c r="D20" s="3">
        <v>44839</v>
      </c>
      <c r="E20" s="3">
        <v>44839</v>
      </c>
      <c r="F20">
        <v>5</v>
      </c>
      <c r="G20" s="1">
        <v>0.20200000000000001</v>
      </c>
      <c r="H20" s="8">
        <f>25.61*G20-1.7159</f>
        <v>3.4573200000000006</v>
      </c>
    </row>
  </sheetData>
  <sortState xmlns:xlrd2="http://schemas.microsoft.com/office/spreadsheetml/2017/richdata2" ref="A3:H10">
    <sortCondition ref="D3:D1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9371-E813-4634-8CE3-DF37E203F57A}">
  <sheetPr>
    <tabColor rgb="FF00CCFF"/>
  </sheetPr>
  <dimension ref="A1:N84"/>
  <sheetViews>
    <sheetView workbookViewId="0">
      <pane ySplit="1" topLeftCell="A2" activePane="bottomLeft" state="frozen"/>
      <selection pane="bottomLeft" activeCell="Q70" sqref="Q70"/>
    </sheetView>
  </sheetViews>
  <sheetFormatPr defaultColWidth="10.90625" defaultRowHeight="14.5" x14ac:dyDescent="0.35"/>
  <cols>
    <col min="1" max="1" width="18.54296875" customWidth="1"/>
  </cols>
  <sheetData>
    <row r="1" spans="1:14" ht="15" thickBot="1" x14ac:dyDescent="0.4">
      <c r="A1" s="4" t="s">
        <v>34</v>
      </c>
      <c r="B1" s="4" t="s">
        <v>33</v>
      </c>
      <c r="C1" s="4" t="s">
        <v>40</v>
      </c>
      <c r="D1" s="5" t="s">
        <v>32</v>
      </c>
      <c r="E1" s="5" t="s">
        <v>48</v>
      </c>
      <c r="F1" s="4" t="s">
        <v>23</v>
      </c>
      <c r="G1" s="4" t="s">
        <v>47</v>
      </c>
      <c r="H1" s="4" t="s">
        <v>30</v>
      </c>
      <c r="I1" s="4" t="s">
        <v>31</v>
      </c>
      <c r="J1" s="4" t="s">
        <v>24</v>
      </c>
      <c r="K1" s="4" t="s">
        <v>25</v>
      </c>
      <c r="L1" s="4" t="s">
        <v>26</v>
      </c>
      <c r="M1" s="4" t="s">
        <v>62</v>
      </c>
      <c r="N1" s="4" t="s">
        <v>35</v>
      </c>
    </row>
    <row r="2" spans="1:14" x14ac:dyDescent="0.35">
      <c r="A2" t="s">
        <v>29</v>
      </c>
      <c r="B2">
        <v>1</v>
      </c>
      <c r="C2" t="s">
        <v>42</v>
      </c>
      <c r="D2" s="3">
        <v>44851</v>
      </c>
      <c r="E2" s="3">
        <v>44859</v>
      </c>
      <c r="F2">
        <v>10</v>
      </c>
      <c r="G2" s="1">
        <v>9.9000000000000005E-2</v>
      </c>
      <c r="H2" s="1">
        <v>49.999000000000002</v>
      </c>
      <c r="I2" s="1">
        <v>8.4000000000000005E-2</v>
      </c>
      <c r="J2">
        <f>I2*5.378</f>
        <v>0.45175200000000004</v>
      </c>
      <c r="K2" s="9">
        <f>(50-J2)*0.05/G2*1000</f>
        <v>25024.367676767677</v>
      </c>
      <c r="L2" s="9">
        <f t="shared" ref="L2" si="0">K2/J2</f>
        <v>55394.03849184436</v>
      </c>
      <c r="M2" s="8">
        <f>LOG10(L2)</f>
        <v>4.7434630284575334</v>
      </c>
    </row>
    <row r="3" spans="1:14" x14ac:dyDescent="0.35">
      <c r="A3" t="s">
        <v>29</v>
      </c>
      <c r="B3">
        <v>2</v>
      </c>
      <c r="C3" t="s">
        <v>42</v>
      </c>
      <c r="D3" s="3">
        <v>44851</v>
      </c>
      <c r="E3" s="3">
        <v>44859</v>
      </c>
      <c r="F3">
        <v>10</v>
      </c>
      <c r="G3" s="1">
        <v>0.10299999999999999</v>
      </c>
      <c r="H3" s="1">
        <v>50.012999999999998</v>
      </c>
      <c r="I3" s="1">
        <v>8.8999999999999996E-2</v>
      </c>
      <c r="J3">
        <f t="shared" ref="J3:J52" si="1">I3*5.378</f>
        <v>0.47864200000000001</v>
      </c>
      <c r="K3" s="9">
        <f t="shared" ref="K3:K63" si="2">(50-J3)*0.05/G3*1000</f>
        <v>24039.494174757288</v>
      </c>
      <c r="L3" s="9">
        <f t="shared" ref="L3:L63" si="3">K3/J3</f>
        <v>50224.372651704798</v>
      </c>
      <c r="M3" s="8">
        <f t="shared" ref="M3:M63" si="4">LOG10(L3)</f>
        <v>4.7009145207193521</v>
      </c>
    </row>
    <row r="4" spans="1:14" x14ac:dyDescent="0.35">
      <c r="A4" t="s">
        <v>29</v>
      </c>
      <c r="B4">
        <v>3</v>
      </c>
      <c r="C4" t="s">
        <v>42</v>
      </c>
      <c r="D4" s="3">
        <v>44851</v>
      </c>
      <c r="E4" s="3">
        <v>44859</v>
      </c>
      <c r="F4">
        <v>10</v>
      </c>
      <c r="G4" s="1">
        <v>0.10100000000000001</v>
      </c>
      <c r="H4" s="1">
        <v>49.984000000000002</v>
      </c>
      <c r="I4" s="1">
        <v>9.0999999999999998E-2</v>
      </c>
      <c r="J4">
        <f t="shared" si="1"/>
        <v>0.489398</v>
      </c>
      <c r="K4" s="9">
        <f t="shared" si="2"/>
        <v>24510.199009900989</v>
      </c>
      <c r="L4" s="9">
        <f t="shared" si="3"/>
        <v>50082.344042887358</v>
      </c>
      <c r="M4" s="8">
        <f t="shared" si="4"/>
        <v>4.6996846473003711</v>
      </c>
    </row>
    <row r="5" spans="1:14" x14ac:dyDescent="0.35">
      <c r="A5" t="s">
        <v>27</v>
      </c>
      <c r="B5">
        <v>1</v>
      </c>
      <c r="C5" t="s">
        <v>42</v>
      </c>
      <c r="D5" s="3">
        <v>44851</v>
      </c>
      <c r="E5" s="3">
        <v>44859</v>
      </c>
      <c r="F5">
        <v>10</v>
      </c>
      <c r="G5" s="1">
        <v>0</v>
      </c>
      <c r="H5" s="1">
        <v>50.021999999999998</v>
      </c>
      <c r="I5" s="1">
        <v>1.7230000000000001</v>
      </c>
      <c r="J5">
        <f t="shared" si="1"/>
        <v>9.2662940000000003</v>
      </c>
      <c r="K5" s="9"/>
      <c r="L5" s="9"/>
      <c r="M5" s="8"/>
      <c r="N5" t="s">
        <v>36</v>
      </c>
    </row>
    <row r="6" spans="1:14" x14ac:dyDescent="0.35">
      <c r="A6" t="s">
        <v>27</v>
      </c>
      <c r="B6">
        <v>2</v>
      </c>
      <c r="C6" t="s">
        <v>42</v>
      </c>
      <c r="D6" s="3">
        <v>44851</v>
      </c>
      <c r="E6" s="3">
        <v>44859</v>
      </c>
      <c r="F6">
        <v>10</v>
      </c>
      <c r="G6" s="1">
        <v>0</v>
      </c>
      <c r="H6" s="1">
        <v>50</v>
      </c>
      <c r="I6" s="1">
        <v>1.92</v>
      </c>
      <c r="J6">
        <f t="shared" si="1"/>
        <v>10.325760000000001</v>
      </c>
      <c r="K6" s="9"/>
      <c r="L6" s="9"/>
      <c r="M6" s="8"/>
      <c r="N6" t="s">
        <v>38</v>
      </c>
    </row>
    <row r="7" spans="1:14" x14ac:dyDescent="0.35">
      <c r="A7" t="s">
        <v>27</v>
      </c>
      <c r="B7">
        <v>3</v>
      </c>
      <c r="C7" t="s">
        <v>42</v>
      </c>
      <c r="D7" s="3">
        <v>44851</v>
      </c>
      <c r="E7" s="3">
        <v>44859</v>
      </c>
      <c r="F7">
        <v>10</v>
      </c>
      <c r="G7" s="1">
        <v>0</v>
      </c>
      <c r="H7" s="1">
        <v>50.014000000000003</v>
      </c>
      <c r="I7" s="1">
        <v>1.9259999999999999</v>
      </c>
      <c r="J7">
        <f t="shared" si="1"/>
        <v>10.358027999999999</v>
      </c>
      <c r="K7" s="9"/>
      <c r="L7" s="9"/>
      <c r="M7" s="8"/>
      <c r="N7" t="s">
        <v>37</v>
      </c>
    </row>
    <row r="8" spans="1:14" x14ac:dyDescent="0.35">
      <c r="A8" t="s">
        <v>8</v>
      </c>
      <c r="B8">
        <v>1</v>
      </c>
      <c r="C8" t="s">
        <v>42</v>
      </c>
      <c r="D8" s="3">
        <v>44851</v>
      </c>
      <c r="E8" s="3">
        <v>44859</v>
      </c>
      <c r="F8">
        <v>10</v>
      </c>
      <c r="G8" s="1">
        <v>9.9000000000000005E-2</v>
      </c>
      <c r="H8" s="1">
        <v>50.003</v>
      </c>
      <c r="I8" s="1">
        <v>1.621</v>
      </c>
      <c r="J8">
        <f t="shared" si="1"/>
        <v>8.7177380000000007</v>
      </c>
      <c r="K8" s="9">
        <f t="shared" si="2"/>
        <v>20849.627272727274</v>
      </c>
      <c r="L8" s="9">
        <f t="shared" si="3"/>
        <v>2391.6327002173352</v>
      </c>
      <c r="M8" s="8">
        <f t="shared" si="4"/>
        <v>3.3786944827924588</v>
      </c>
    </row>
    <row r="9" spans="1:14" x14ac:dyDescent="0.35">
      <c r="A9" t="s">
        <v>8</v>
      </c>
      <c r="B9">
        <v>2</v>
      </c>
      <c r="C9" t="s">
        <v>42</v>
      </c>
      <c r="D9" s="3">
        <v>44851</v>
      </c>
      <c r="E9" s="3">
        <v>44859</v>
      </c>
      <c r="F9">
        <v>10</v>
      </c>
      <c r="G9" s="1">
        <v>0.1</v>
      </c>
      <c r="H9" s="1">
        <v>50.002000000000002</v>
      </c>
      <c r="I9" s="1">
        <v>1.667</v>
      </c>
      <c r="J9">
        <f t="shared" si="1"/>
        <v>8.9651259999999997</v>
      </c>
      <c r="K9" s="9">
        <f t="shared" si="2"/>
        <v>20517.437000000002</v>
      </c>
      <c r="L9" s="9">
        <f t="shared" si="3"/>
        <v>2288.5832279434781</v>
      </c>
      <c r="M9" s="8">
        <f t="shared" si="4"/>
        <v>3.3595667108552307</v>
      </c>
    </row>
    <row r="10" spans="1:14" x14ac:dyDescent="0.35">
      <c r="A10" t="s">
        <v>8</v>
      </c>
      <c r="B10">
        <v>3</v>
      </c>
      <c r="C10" t="s">
        <v>42</v>
      </c>
      <c r="D10" s="3">
        <v>44851</v>
      </c>
      <c r="E10" s="3">
        <v>44859</v>
      </c>
      <c r="F10">
        <v>10</v>
      </c>
      <c r="G10" s="1">
        <v>0.10100000000000001</v>
      </c>
      <c r="H10" s="1">
        <v>49.997</v>
      </c>
      <c r="I10" s="1">
        <v>1.5940000000000001</v>
      </c>
      <c r="J10">
        <f t="shared" si="1"/>
        <v>8.5725320000000007</v>
      </c>
      <c r="K10" s="9">
        <f t="shared" si="2"/>
        <v>20508.647524752476</v>
      </c>
      <c r="L10" s="9">
        <f t="shared" si="3"/>
        <v>2392.3675671029837</v>
      </c>
      <c r="M10" s="8">
        <f t="shared" si="4"/>
        <v>3.3788279061277628</v>
      </c>
    </row>
    <row r="11" spans="1:14" x14ac:dyDescent="0.35">
      <c r="A11" t="s">
        <v>9</v>
      </c>
      <c r="B11">
        <v>1</v>
      </c>
      <c r="C11" t="s">
        <v>42</v>
      </c>
      <c r="D11" s="3">
        <v>44851</v>
      </c>
      <c r="E11" s="3">
        <v>44859</v>
      </c>
      <c r="F11">
        <v>10</v>
      </c>
      <c r="G11" s="1">
        <v>0.10299999999999999</v>
      </c>
      <c r="H11" s="1">
        <v>50</v>
      </c>
      <c r="I11" s="1">
        <v>1.171</v>
      </c>
      <c r="J11">
        <f t="shared" si="1"/>
        <v>6.2976380000000001</v>
      </c>
      <c r="K11" s="9">
        <f t="shared" si="2"/>
        <v>21214.738834951459</v>
      </c>
      <c r="L11" s="9">
        <f t="shared" si="3"/>
        <v>3368.6818510291409</v>
      </c>
      <c r="M11" s="8">
        <f t="shared" si="4"/>
        <v>3.5274599967730809</v>
      </c>
    </row>
    <row r="12" spans="1:14" x14ac:dyDescent="0.35">
      <c r="A12" t="s">
        <v>9</v>
      </c>
      <c r="B12">
        <v>2</v>
      </c>
      <c r="C12" t="s">
        <v>42</v>
      </c>
      <c r="D12" s="3">
        <v>44851</v>
      </c>
      <c r="E12" s="3">
        <v>44859</v>
      </c>
      <c r="F12">
        <v>10</v>
      </c>
      <c r="G12" s="1">
        <v>0.10299999999999999</v>
      </c>
      <c r="H12" s="1">
        <v>50.006999999999998</v>
      </c>
      <c r="I12" s="1">
        <v>1.18</v>
      </c>
      <c r="J12">
        <f t="shared" si="1"/>
        <v>6.3460399999999995</v>
      </c>
      <c r="K12" s="9">
        <f t="shared" si="2"/>
        <v>21191.242718446603</v>
      </c>
      <c r="L12" s="9">
        <f t="shared" si="3"/>
        <v>3339.2860300985503</v>
      </c>
      <c r="M12" s="8">
        <f t="shared" si="4"/>
        <v>3.523653620603683</v>
      </c>
      <c r="N12" t="s">
        <v>61</v>
      </c>
    </row>
    <row r="13" spans="1:14" x14ac:dyDescent="0.35">
      <c r="A13" t="s">
        <v>9</v>
      </c>
      <c r="B13">
        <v>3</v>
      </c>
      <c r="C13" t="s">
        <v>42</v>
      </c>
      <c r="D13" s="3">
        <v>44851</v>
      </c>
      <c r="E13" s="3">
        <v>44859</v>
      </c>
      <c r="F13">
        <v>10</v>
      </c>
      <c r="G13" s="1">
        <v>0.10100000000000001</v>
      </c>
      <c r="H13" s="1">
        <v>50.015999999999998</v>
      </c>
      <c r="I13" s="1">
        <v>1.226</v>
      </c>
      <c r="J13">
        <f t="shared" si="1"/>
        <v>6.5934280000000003</v>
      </c>
      <c r="K13" s="9">
        <f t="shared" si="2"/>
        <v>21488.401980198018</v>
      </c>
      <c r="L13" s="9">
        <f t="shared" si="3"/>
        <v>3259.0637192364907</v>
      </c>
      <c r="M13" s="8">
        <f t="shared" si="4"/>
        <v>3.5130928516103652</v>
      </c>
    </row>
    <row r="14" spans="1:14" x14ac:dyDescent="0.35">
      <c r="A14" t="s">
        <v>10</v>
      </c>
      <c r="B14">
        <v>1</v>
      </c>
      <c r="C14" t="s">
        <v>42</v>
      </c>
      <c r="D14" s="3">
        <v>44851</v>
      </c>
      <c r="E14" s="3">
        <v>44859</v>
      </c>
      <c r="F14">
        <v>10</v>
      </c>
      <c r="G14" s="1">
        <v>0.10100000000000001</v>
      </c>
      <c r="H14" s="1">
        <v>50.02</v>
      </c>
      <c r="I14" s="1">
        <v>0.16300000000000001</v>
      </c>
      <c r="J14">
        <f t="shared" si="1"/>
        <v>0.876614</v>
      </c>
      <c r="K14" s="9">
        <f t="shared" si="2"/>
        <v>24318.507920792079</v>
      </c>
      <c r="L14" s="9">
        <f t="shared" si="3"/>
        <v>27741.409469609291</v>
      </c>
      <c r="M14" s="8">
        <f t="shared" si="4"/>
        <v>4.4431285226825876</v>
      </c>
    </row>
    <row r="15" spans="1:14" x14ac:dyDescent="0.35">
      <c r="A15" t="s">
        <v>10</v>
      </c>
      <c r="B15">
        <v>2</v>
      </c>
      <c r="C15" t="s">
        <v>42</v>
      </c>
      <c r="D15" s="3">
        <v>44851</v>
      </c>
      <c r="E15" s="3">
        <v>44859</v>
      </c>
      <c r="F15">
        <v>10</v>
      </c>
      <c r="G15" s="1">
        <v>0.10299999999999999</v>
      </c>
      <c r="H15" s="1">
        <v>50.023000000000003</v>
      </c>
      <c r="I15" s="1">
        <v>0.107</v>
      </c>
      <c r="J15">
        <f t="shared" si="1"/>
        <v>0.57544600000000001</v>
      </c>
      <c r="K15" s="9">
        <f t="shared" si="2"/>
        <v>23992.501941747574</v>
      </c>
      <c r="L15" s="9">
        <f t="shared" si="3"/>
        <v>41693.75048527155</v>
      </c>
      <c r="M15" s="8">
        <f t="shared" si="4"/>
        <v>4.6200709630513908</v>
      </c>
      <c r="N15" t="s">
        <v>60</v>
      </c>
    </row>
    <row r="16" spans="1:14" x14ac:dyDescent="0.35">
      <c r="A16" t="s">
        <v>10</v>
      </c>
      <c r="B16">
        <v>3</v>
      </c>
      <c r="C16" t="s">
        <v>42</v>
      </c>
      <c r="D16" s="3">
        <v>44851</v>
      </c>
      <c r="E16" s="3">
        <v>44859</v>
      </c>
      <c r="F16">
        <v>10</v>
      </c>
      <c r="G16" s="1">
        <v>0.10299999999999999</v>
      </c>
      <c r="H16" s="1">
        <v>50.018000000000001</v>
      </c>
      <c r="I16" s="1">
        <v>7.6999999999999999E-2</v>
      </c>
      <c r="J16">
        <f t="shared" si="1"/>
        <v>0.41410600000000003</v>
      </c>
      <c r="K16" s="9">
        <f t="shared" si="2"/>
        <v>24070.822330097093</v>
      </c>
      <c r="L16" s="9">
        <f t="shared" si="3"/>
        <v>58127.200113249004</v>
      </c>
      <c r="M16" s="8">
        <f t="shared" si="4"/>
        <v>4.7643794042457195</v>
      </c>
      <c r="N16" t="s">
        <v>60</v>
      </c>
    </row>
    <row r="17" spans="1:13" x14ac:dyDescent="0.35">
      <c r="A17" t="s">
        <v>3</v>
      </c>
      <c r="B17">
        <v>1</v>
      </c>
      <c r="C17" t="s">
        <v>42</v>
      </c>
      <c r="D17" s="3">
        <v>44851</v>
      </c>
      <c r="E17" s="3">
        <v>44859</v>
      </c>
      <c r="F17">
        <v>10</v>
      </c>
      <c r="G17" s="1">
        <v>9.8000000000000004E-2</v>
      </c>
      <c r="H17" s="1">
        <v>50.023000000000003</v>
      </c>
      <c r="I17" s="1">
        <v>7.0000000000000001E-3</v>
      </c>
      <c r="J17">
        <f t="shared" si="1"/>
        <v>3.7645999999999999E-2</v>
      </c>
      <c r="K17" s="9">
        <f t="shared" si="2"/>
        <v>25490.996938775508</v>
      </c>
      <c r="L17" s="9">
        <f t="shared" si="3"/>
        <v>677123.65028888884</v>
      </c>
      <c r="M17" s="8">
        <f t="shared" si="4"/>
        <v>5.8306679829165855</v>
      </c>
    </row>
    <row r="18" spans="1:13" x14ac:dyDescent="0.35">
      <c r="A18" t="s">
        <v>3</v>
      </c>
      <c r="B18">
        <v>2</v>
      </c>
      <c r="C18" t="s">
        <v>42</v>
      </c>
      <c r="D18" s="3">
        <v>44851</v>
      </c>
      <c r="E18" s="3">
        <v>44859</v>
      </c>
      <c r="F18">
        <v>10</v>
      </c>
      <c r="G18" s="1">
        <v>0.1</v>
      </c>
      <c r="H18" s="1">
        <v>50.018999999999998</v>
      </c>
      <c r="I18" s="1">
        <v>1.2E-2</v>
      </c>
      <c r="J18">
        <f t="shared" si="1"/>
        <v>6.4535999999999996E-2</v>
      </c>
      <c r="K18" s="9">
        <f t="shared" si="2"/>
        <v>24967.732</v>
      </c>
      <c r="L18" s="9">
        <f t="shared" si="3"/>
        <v>386880.68674848147</v>
      </c>
      <c r="M18" s="8">
        <f t="shared" si="4"/>
        <v>5.5875770500936515</v>
      </c>
    </row>
    <row r="19" spans="1:13" x14ac:dyDescent="0.35">
      <c r="A19" t="s">
        <v>3</v>
      </c>
      <c r="B19">
        <v>3</v>
      </c>
      <c r="C19" t="s">
        <v>42</v>
      </c>
      <c r="D19" s="3">
        <v>44851</v>
      </c>
      <c r="E19" s="3">
        <v>44859</v>
      </c>
      <c r="F19">
        <v>10</v>
      </c>
      <c r="G19" s="1">
        <v>0.10299999999999999</v>
      </c>
      <c r="H19" s="1">
        <v>50.012999999999998</v>
      </c>
      <c r="I19" s="1">
        <v>0.01</v>
      </c>
      <c r="J19">
        <f t="shared" si="1"/>
        <v>5.3780000000000001E-2</v>
      </c>
      <c r="K19" s="9">
        <f t="shared" si="2"/>
        <v>24245.73786407767</v>
      </c>
      <c r="L19" s="9">
        <f t="shared" si="3"/>
        <v>450831.86805648328</v>
      </c>
      <c r="M19" s="8">
        <f t="shared" si="4"/>
        <v>5.6540146075335818</v>
      </c>
    </row>
    <row r="20" spans="1:13" x14ac:dyDescent="0.35">
      <c r="A20" t="s">
        <v>14</v>
      </c>
      <c r="B20">
        <v>1</v>
      </c>
      <c r="C20" t="s">
        <v>42</v>
      </c>
      <c r="D20" s="3">
        <v>44851</v>
      </c>
      <c r="E20" s="3">
        <v>44859</v>
      </c>
      <c r="F20">
        <v>10</v>
      </c>
      <c r="G20" s="1">
        <v>0.10199999999999999</v>
      </c>
      <c r="H20" s="1">
        <v>50</v>
      </c>
      <c r="I20" s="1">
        <v>1.0999999999999999E-2</v>
      </c>
      <c r="J20">
        <f t="shared" si="1"/>
        <v>5.9157999999999995E-2</v>
      </c>
      <c r="K20" s="9">
        <f t="shared" si="2"/>
        <v>24480.804901960786</v>
      </c>
      <c r="L20" s="9">
        <f t="shared" si="3"/>
        <v>413820.6988397307</v>
      </c>
      <c r="M20" s="8">
        <f t="shared" si="4"/>
        <v>5.6168122097880371</v>
      </c>
    </row>
    <row r="21" spans="1:13" x14ac:dyDescent="0.35">
      <c r="A21" t="s">
        <v>14</v>
      </c>
      <c r="B21">
        <v>2</v>
      </c>
      <c r="C21" t="s">
        <v>42</v>
      </c>
      <c r="D21" s="3">
        <v>44851</v>
      </c>
      <c r="E21" s="3">
        <v>44859</v>
      </c>
      <c r="F21">
        <v>10</v>
      </c>
      <c r="G21" s="1">
        <v>0.1</v>
      </c>
      <c r="H21" s="1">
        <v>50.024000000000001</v>
      </c>
      <c r="I21" s="1">
        <v>1.7000000000000001E-2</v>
      </c>
      <c r="J21">
        <f t="shared" si="1"/>
        <v>9.1426000000000007E-2</v>
      </c>
      <c r="K21" s="9">
        <f t="shared" si="2"/>
        <v>24954.287</v>
      </c>
      <c r="L21" s="9">
        <f t="shared" si="3"/>
        <v>272945.19064598688</v>
      </c>
      <c r="M21" s="8">
        <f t="shared" si="4"/>
        <v>5.4360754463455496</v>
      </c>
    </row>
    <row r="22" spans="1:13" x14ac:dyDescent="0.35">
      <c r="A22" t="s">
        <v>14</v>
      </c>
      <c r="B22">
        <v>3</v>
      </c>
      <c r="C22" t="s">
        <v>42</v>
      </c>
      <c r="D22" s="3">
        <v>44851</v>
      </c>
      <c r="E22" s="3">
        <v>44859</v>
      </c>
      <c r="F22">
        <v>10</v>
      </c>
      <c r="G22" s="1">
        <v>0.1</v>
      </c>
      <c r="H22" s="1">
        <v>50.012999999999998</v>
      </c>
      <c r="I22" s="1">
        <v>3.1E-2</v>
      </c>
      <c r="J22">
        <f t="shared" si="1"/>
        <v>0.16671800000000001</v>
      </c>
      <c r="K22" s="9">
        <f t="shared" si="2"/>
        <v>24916.641</v>
      </c>
      <c r="L22" s="9">
        <f t="shared" si="3"/>
        <v>149453.81422521864</v>
      </c>
      <c r="M22" s="8">
        <f t="shared" si="4"/>
        <v>5.1745070031881282</v>
      </c>
    </row>
    <row r="23" spans="1:13" x14ac:dyDescent="0.35">
      <c r="A23" t="s">
        <v>15</v>
      </c>
      <c r="B23">
        <v>1</v>
      </c>
      <c r="C23" t="s">
        <v>42</v>
      </c>
      <c r="D23" s="3">
        <v>44851</v>
      </c>
      <c r="E23" s="3">
        <v>44859</v>
      </c>
      <c r="F23">
        <v>10</v>
      </c>
      <c r="G23" s="1">
        <v>0.10100000000000001</v>
      </c>
      <c r="H23" s="1">
        <v>50.003999999999998</v>
      </c>
      <c r="I23" s="1">
        <v>8.9999999999999993E-3</v>
      </c>
      <c r="J23">
        <f t="shared" si="1"/>
        <v>4.8402000000000001E-2</v>
      </c>
      <c r="K23" s="9">
        <f t="shared" si="2"/>
        <v>24728.513861386138</v>
      </c>
      <c r="L23" s="9">
        <f t="shared" si="3"/>
        <v>510898.59636763227</v>
      </c>
      <c r="M23" s="8">
        <f t="shared" si="4"/>
        <v>5.7083347095121137</v>
      </c>
    </row>
    <row r="24" spans="1:13" x14ac:dyDescent="0.35">
      <c r="A24" t="s">
        <v>15</v>
      </c>
      <c r="B24">
        <v>2</v>
      </c>
      <c r="C24" t="s">
        <v>42</v>
      </c>
      <c r="D24" s="3">
        <v>44851</v>
      </c>
      <c r="E24" s="3">
        <v>44859</v>
      </c>
      <c r="F24">
        <v>10</v>
      </c>
      <c r="G24" s="1">
        <v>9.9000000000000005E-2</v>
      </c>
      <c r="H24" s="1">
        <v>50.003</v>
      </c>
      <c r="I24" s="1">
        <v>3.0000000000000001E-3</v>
      </c>
      <c r="J24">
        <f t="shared" si="1"/>
        <v>1.6133999999999999E-2</v>
      </c>
      <c r="K24" s="9">
        <f t="shared" si="2"/>
        <v>25244.376767676764</v>
      </c>
      <c r="L24" s="9">
        <f t="shared" si="3"/>
        <v>1564669.4414080058</v>
      </c>
      <c r="M24" s="8">
        <f t="shared" si="4"/>
        <v>6.1944226007093688</v>
      </c>
    </row>
    <row r="25" spans="1:13" x14ac:dyDescent="0.35">
      <c r="A25" t="s">
        <v>15</v>
      </c>
      <c r="B25">
        <v>3</v>
      </c>
      <c r="C25" t="s">
        <v>42</v>
      </c>
      <c r="D25" s="3">
        <v>44851</v>
      </c>
      <c r="E25" s="3">
        <v>44859</v>
      </c>
      <c r="F25">
        <v>10</v>
      </c>
      <c r="G25" s="1">
        <v>0.10100000000000001</v>
      </c>
      <c r="H25" s="1">
        <v>50.018999999999998</v>
      </c>
      <c r="I25" s="1">
        <v>3.5999999999999997E-2</v>
      </c>
      <c r="J25">
        <f t="shared" si="1"/>
        <v>0.193608</v>
      </c>
      <c r="K25" s="9">
        <f t="shared" si="2"/>
        <v>24656.629702970298</v>
      </c>
      <c r="L25" s="9">
        <f t="shared" si="3"/>
        <v>127353.3619631952</v>
      </c>
      <c r="M25" s="8">
        <f t="shared" si="4"/>
        <v>5.1050104142606996</v>
      </c>
    </row>
    <row r="26" spans="1:13" x14ac:dyDescent="0.35">
      <c r="A26" t="s">
        <v>21</v>
      </c>
      <c r="B26">
        <v>1</v>
      </c>
      <c r="C26" t="s">
        <v>42</v>
      </c>
      <c r="D26" s="3">
        <v>44851</v>
      </c>
      <c r="E26" s="3">
        <v>44859</v>
      </c>
      <c r="F26">
        <v>10</v>
      </c>
      <c r="G26" s="1">
        <v>0.1</v>
      </c>
      <c r="H26" s="1">
        <v>50.021999999999998</v>
      </c>
      <c r="I26" s="1">
        <v>0.109</v>
      </c>
      <c r="J26">
        <f t="shared" si="1"/>
        <v>0.586202</v>
      </c>
      <c r="K26" s="9">
        <f t="shared" si="2"/>
        <v>24706.899000000001</v>
      </c>
      <c r="L26" s="9">
        <f t="shared" si="3"/>
        <v>42147.415054878693</v>
      </c>
      <c r="M26" s="8">
        <f t="shared" si="4"/>
        <v>4.62477094404196</v>
      </c>
    </row>
    <row r="27" spans="1:13" x14ac:dyDescent="0.35">
      <c r="A27" t="s">
        <v>21</v>
      </c>
      <c r="B27">
        <v>2</v>
      </c>
      <c r="C27" t="s">
        <v>42</v>
      </c>
      <c r="D27" s="3">
        <v>44851</v>
      </c>
      <c r="E27" s="3">
        <v>44859</v>
      </c>
      <c r="F27">
        <v>10</v>
      </c>
      <c r="G27" s="1">
        <v>9.9000000000000005E-2</v>
      </c>
      <c r="H27" s="1">
        <v>49.991</v>
      </c>
      <c r="I27" s="1">
        <v>3.4000000000000002E-2</v>
      </c>
      <c r="J27">
        <f t="shared" si="1"/>
        <v>0.18285200000000001</v>
      </c>
      <c r="K27" s="9">
        <f t="shared" si="2"/>
        <v>25160.175757575762</v>
      </c>
      <c r="L27" s="9">
        <f t="shared" si="3"/>
        <v>137598.58113433686</v>
      </c>
      <c r="M27" s="8">
        <f t="shared" si="4"/>
        <v>5.1386139556385544</v>
      </c>
    </row>
    <row r="28" spans="1:13" x14ac:dyDescent="0.35">
      <c r="A28" t="s">
        <v>21</v>
      </c>
      <c r="B28">
        <v>3</v>
      </c>
      <c r="C28" t="s">
        <v>42</v>
      </c>
      <c r="D28" s="3">
        <v>44851</v>
      </c>
      <c r="E28" s="3">
        <v>44859</v>
      </c>
      <c r="F28">
        <v>10</v>
      </c>
      <c r="G28" s="1">
        <v>0.10299999999999999</v>
      </c>
      <c r="H28" s="1">
        <v>50.024999999999999</v>
      </c>
      <c r="I28" s="1">
        <v>8.6999999999999994E-2</v>
      </c>
      <c r="J28">
        <f t="shared" si="1"/>
        <v>0.46788599999999997</v>
      </c>
      <c r="K28" s="9">
        <f t="shared" si="2"/>
        <v>24044.715533980587</v>
      </c>
      <c r="L28" s="9">
        <f t="shared" si="3"/>
        <v>51390.115399863615</v>
      </c>
      <c r="M28" s="8">
        <f t="shared" si="4"/>
        <v>4.7108795929229181</v>
      </c>
    </row>
    <row r="29" spans="1:13" x14ac:dyDescent="0.35">
      <c r="A29" t="s">
        <v>0</v>
      </c>
      <c r="B29">
        <v>1</v>
      </c>
      <c r="C29" t="s">
        <v>42</v>
      </c>
      <c r="D29" s="3">
        <v>44851</v>
      </c>
      <c r="E29" s="3">
        <v>44859</v>
      </c>
      <c r="F29">
        <v>10</v>
      </c>
      <c r="G29" s="1">
        <v>0.10299999999999999</v>
      </c>
      <c r="H29" s="1">
        <v>50.012</v>
      </c>
      <c r="I29" s="1">
        <v>1.1830000000000001</v>
      </c>
      <c r="J29">
        <f t="shared" si="1"/>
        <v>6.3621740000000004</v>
      </c>
      <c r="K29" s="9">
        <f t="shared" si="2"/>
        <v>21183.41067961165</v>
      </c>
      <c r="L29" s="9">
        <f t="shared" si="3"/>
        <v>3329.5868172752976</v>
      </c>
      <c r="M29" s="8">
        <f t="shared" si="4"/>
        <v>3.5223903433829502</v>
      </c>
    </row>
    <row r="30" spans="1:13" x14ac:dyDescent="0.35">
      <c r="A30" t="s">
        <v>0</v>
      </c>
      <c r="B30">
        <v>2</v>
      </c>
      <c r="C30" t="s">
        <v>42</v>
      </c>
      <c r="D30" s="3">
        <v>44851</v>
      </c>
      <c r="E30" s="3">
        <v>44859</v>
      </c>
      <c r="F30">
        <v>10</v>
      </c>
      <c r="G30" s="1">
        <v>0.10299999999999999</v>
      </c>
      <c r="H30" s="1">
        <v>50.012999999999998</v>
      </c>
      <c r="I30" s="1">
        <v>1.1850000000000001</v>
      </c>
      <c r="J30">
        <f t="shared" si="1"/>
        <v>6.3729300000000002</v>
      </c>
      <c r="K30" s="9">
        <f t="shared" si="2"/>
        <v>21178.189320388352</v>
      </c>
      <c r="L30" s="9">
        <f t="shared" si="3"/>
        <v>3323.147958692211</v>
      </c>
      <c r="M30" s="8">
        <f t="shared" si="4"/>
        <v>3.521549678086735</v>
      </c>
    </row>
    <row r="31" spans="1:13" x14ac:dyDescent="0.35">
      <c r="A31" t="s">
        <v>0</v>
      </c>
      <c r="B31">
        <v>3</v>
      </c>
      <c r="C31" t="s">
        <v>42</v>
      </c>
      <c r="D31" s="3">
        <v>44851</v>
      </c>
      <c r="E31" s="3">
        <v>44859</v>
      </c>
      <c r="F31">
        <v>10</v>
      </c>
      <c r="G31" s="1">
        <v>0.1</v>
      </c>
      <c r="H31" s="1">
        <v>50.011000000000003</v>
      </c>
      <c r="I31" s="1">
        <v>1.091</v>
      </c>
      <c r="J31">
        <f t="shared" si="1"/>
        <v>5.8673979999999997</v>
      </c>
      <c r="K31" s="9">
        <f t="shared" si="2"/>
        <v>22066.300999999999</v>
      </c>
      <c r="L31" s="9">
        <f t="shared" si="3"/>
        <v>3760.832484859558</v>
      </c>
      <c r="M31" s="8">
        <f t="shared" si="4"/>
        <v>3.5752839894922364</v>
      </c>
    </row>
    <row r="32" spans="1:13" x14ac:dyDescent="0.35">
      <c r="A32" t="s">
        <v>1</v>
      </c>
      <c r="B32">
        <v>1</v>
      </c>
      <c r="C32" t="s">
        <v>42</v>
      </c>
      <c r="D32" s="3">
        <v>44851</v>
      </c>
      <c r="E32" s="3">
        <v>44859</v>
      </c>
      <c r="F32">
        <v>10</v>
      </c>
      <c r="G32" s="1">
        <v>9.9000000000000005E-2</v>
      </c>
      <c r="H32" s="1">
        <v>50.000999999999998</v>
      </c>
      <c r="I32" s="1">
        <v>0.82899999999999996</v>
      </c>
      <c r="J32">
        <f t="shared" si="1"/>
        <v>4.4583620000000002</v>
      </c>
      <c r="K32" s="9">
        <f t="shared" si="2"/>
        <v>23000.827272727274</v>
      </c>
      <c r="L32" s="9">
        <f t="shared" si="3"/>
        <v>5159.0308890860078</v>
      </c>
      <c r="M32" s="8">
        <f t="shared" si="4"/>
        <v>3.7125681281678311</v>
      </c>
    </row>
    <row r="33" spans="1:13" x14ac:dyDescent="0.35">
      <c r="A33" t="s">
        <v>1</v>
      </c>
      <c r="B33">
        <v>2</v>
      </c>
      <c r="C33" t="s">
        <v>42</v>
      </c>
      <c r="D33" s="3">
        <v>44851</v>
      </c>
      <c r="E33" s="3">
        <v>44859</v>
      </c>
      <c r="F33">
        <v>10</v>
      </c>
      <c r="G33" s="1">
        <v>9.9000000000000005E-2</v>
      </c>
      <c r="H33" s="1">
        <v>49.991999999999997</v>
      </c>
      <c r="I33" s="1">
        <v>0.91100000000000003</v>
      </c>
      <c r="J33">
        <f t="shared" si="1"/>
        <v>4.8993580000000003</v>
      </c>
      <c r="K33" s="9">
        <f t="shared" si="2"/>
        <v>22778.102020202019</v>
      </c>
      <c r="L33" s="9">
        <f t="shared" si="3"/>
        <v>4649.201389284477</v>
      </c>
      <c r="M33" s="8">
        <f t="shared" si="4"/>
        <v>3.6673783589085409</v>
      </c>
    </row>
    <row r="34" spans="1:13" x14ac:dyDescent="0.35">
      <c r="A34" t="s">
        <v>1</v>
      </c>
      <c r="B34">
        <v>3</v>
      </c>
      <c r="C34" t="s">
        <v>42</v>
      </c>
      <c r="D34" s="3">
        <v>44851</v>
      </c>
      <c r="E34" s="3">
        <v>44859</v>
      </c>
      <c r="F34">
        <v>10</v>
      </c>
      <c r="G34" s="1">
        <v>0.10100000000000001</v>
      </c>
      <c r="H34" s="1">
        <v>50.003999999999998</v>
      </c>
      <c r="I34" s="1">
        <v>0.82</v>
      </c>
      <c r="J34">
        <f t="shared" si="1"/>
        <v>4.4099599999999999</v>
      </c>
      <c r="K34" s="9">
        <f t="shared" si="2"/>
        <v>22569.326732673268</v>
      </c>
      <c r="L34" s="9">
        <f t="shared" si="3"/>
        <v>5117.8075838949262</v>
      </c>
      <c r="M34" s="8">
        <f t="shared" si="4"/>
        <v>3.7090839535278062</v>
      </c>
    </row>
    <row r="35" spans="1:13" x14ac:dyDescent="0.35">
      <c r="A35" t="s">
        <v>2</v>
      </c>
      <c r="B35">
        <v>1</v>
      </c>
      <c r="C35" t="s">
        <v>42</v>
      </c>
      <c r="D35" s="3">
        <v>44851</v>
      </c>
      <c r="E35" s="3">
        <v>44859</v>
      </c>
      <c r="F35">
        <v>10</v>
      </c>
      <c r="G35" s="1">
        <v>0.1</v>
      </c>
      <c r="H35" s="1">
        <v>50.003999999999998</v>
      </c>
      <c r="I35" s="1">
        <v>6.2E-2</v>
      </c>
      <c r="J35">
        <f t="shared" si="1"/>
        <v>0.33343600000000001</v>
      </c>
      <c r="K35" s="9">
        <f t="shared" si="2"/>
        <v>24833.281999999999</v>
      </c>
      <c r="L35" s="9">
        <f t="shared" si="3"/>
        <v>74476.907112609319</v>
      </c>
      <c r="M35" s="8">
        <f t="shared" si="4"/>
        <v>4.8720216329059216</v>
      </c>
    </row>
    <row r="36" spans="1:13" x14ac:dyDescent="0.35">
      <c r="A36" t="s">
        <v>2</v>
      </c>
      <c r="B36">
        <v>2</v>
      </c>
      <c r="C36" t="s">
        <v>42</v>
      </c>
      <c r="D36" s="3">
        <v>44851</v>
      </c>
      <c r="E36" s="3">
        <v>44859</v>
      </c>
      <c r="F36">
        <v>10</v>
      </c>
      <c r="G36" s="1">
        <v>0.10199999999999999</v>
      </c>
      <c r="H36" s="1">
        <v>50.027000000000001</v>
      </c>
      <c r="I36" s="1">
        <v>0.03</v>
      </c>
      <c r="J36">
        <f t="shared" si="1"/>
        <v>0.16134000000000001</v>
      </c>
      <c r="K36" s="9">
        <f t="shared" si="2"/>
        <v>24430.715686274511</v>
      </c>
      <c r="L36" s="9">
        <f t="shared" si="3"/>
        <v>151423.79872489467</v>
      </c>
      <c r="M36" s="8">
        <f t="shared" si="4"/>
        <v>5.1801941370045226</v>
      </c>
    </row>
    <row r="37" spans="1:13" x14ac:dyDescent="0.35">
      <c r="A37" t="s">
        <v>2</v>
      </c>
      <c r="B37">
        <v>3</v>
      </c>
      <c r="C37" t="s">
        <v>42</v>
      </c>
      <c r="D37" s="3">
        <v>44851</v>
      </c>
      <c r="E37" s="3">
        <v>44859</v>
      </c>
      <c r="F37">
        <v>10</v>
      </c>
      <c r="G37" s="1">
        <v>9.9000000000000005E-2</v>
      </c>
      <c r="H37" s="1">
        <v>49.988999999999997</v>
      </c>
      <c r="I37" s="1">
        <v>0.20799999999999999</v>
      </c>
      <c r="J37">
        <f t="shared" si="1"/>
        <v>1.1186240000000001</v>
      </c>
      <c r="K37" s="9">
        <f t="shared" si="2"/>
        <v>24687.563636363637</v>
      </c>
      <c r="L37" s="9">
        <f t="shared" si="3"/>
        <v>22069.581589849346</v>
      </c>
      <c r="M37" s="8">
        <f t="shared" si="4"/>
        <v>4.3437940995892896</v>
      </c>
    </row>
    <row r="38" spans="1:13" x14ac:dyDescent="0.35">
      <c r="A38" t="s">
        <v>22</v>
      </c>
      <c r="B38">
        <v>1</v>
      </c>
      <c r="C38" t="s">
        <v>42</v>
      </c>
      <c r="D38" s="3">
        <v>44851</v>
      </c>
      <c r="E38" s="3">
        <v>44859</v>
      </c>
      <c r="F38">
        <v>10</v>
      </c>
      <c r="G38" s="1">
        <v>0.10199999999999999</v>
      </c>
      <c r="H38" s="1">
        <v>50.014000000000003</v>
      </c>
      <c r="I38" s="1">
        <v>0.625</v>
      </c>
      <c r="J38">
        <f t="shared" si="1"/>
        <v>3.3612500000000001</v>
      </c>
      <c r="K38" s="9">
        <f t="shared" si="2"/>
        <v>22862.132352941178</v>
      </c>
      <c r="L38" s="9">
        <f t="shared" si="3"/>
        <v>6801.6756721282791</v>
      </c>
      <c r="M38" s="8">
        <f t="shared" si="4"/>
        <v>3.8326159193986489</v>
      </c>
    </row>
    <row r="39" spans="1:13" x14ac:dyDescent="0.35">
      <c r="A39" t="s">
        <v>22</v>
      </c>
      <c r="B39">
        <v>2</v>
      </c>
      <c r="C39" t="s">
        <v>42</v>
      </c>
      <c r="D39" s="3">
        <v>44851</v>
      </c>
      <c r="E39" s="3">
        <v>44859</v>
      </c>
      <c r="F39">
        <v>10</v>
      </c>
      <c r="G39" s="1">
        <v>0.10199999999999999</v>
      </c>
      <c r="H39" s="1">
        <v>50.021000000000001</v>
      </c>
      <c r="I39" s="1">
        <v>0.69599999999999995</v>
      </c>
      <c r="J39">
        <f t="shared" si="1"/>
        <v>3.7430879999999997</v>
      </c>
      <c r="K39" s="9">
        <f t="shared" si="2"/>
        <v>22674.956862745101</v>
      </c>
      <c r="L39" s="9">
        <f t="shared" si="3"/>
        <v>6057.8209389533731</v>
      </c>
      <c r="M39" s="8">
        <f t="shared" si="4"/>
        <v>3.7823164320252656</v>
      </c>
    </row>
    <row r="40" spans="1:13" x14ac:dyDescent="0.35">
      <c r="A40" t="s">
        <v>22</v>
      </c>
      <c r="B40">
        <v>3</v>
      </c>
      <c r="C40" t="s">
        <v>42</v>
      </c>
      <c r="D40" s="3">
        <v>44851</v>
      </c>
      <c r="E40" s="3">
        <v>44859</v>
      </c>
      <c r="F40">
        <v>10</v>
      </c>
      <c r="G40" s="1">
        <v>0.10100000000000001</v>
      </c>
      <c r="H40" s="1">
        <v>50.021000000000001</v>
      </c>
      <c r="I40" s="1">
        <v>0.7</v>
      </c>
      <c r="J40">
        <f t="shared" si="1"/>
        <v>3.7645999999999997</v>
      </c>
      <c r="K40" s="9">
        <f t="shared" si="2"/>
        <v>22888.811881188118</v>
      </c>
      <c r="L40" s="9">
        <f t="shared" si="3"/>
        <v>6080.011656268427</v>
      </c>
      <c r="M40" s="8">
        <f t="shared" si="4"/>
        <v>3.7839044118793477</v>
      </c>
    </row>
    <row r="41" spans="1:13" x14ac:dyDescent="0.35">
      <c r="A41" t="s">
        <v>16</v>
      </c>
      <c r="B41">
        <v>1</v>
      </c>
      <c r="C41" t="s">
        <v>42</v>
      </c>
      <c r="D41" s="3">
        <v>44851</v>
      </c>
      <c r="E41" s="3">
        <v>44859</v>
      </c>
      <c r="F41">
        <v>10</v>
      </c>
      <c r="G41" s="1">
        <v>0.10100000000000001</v>
      </c>
      <c r="H41" s="1">
        <v>50.024999999999999</v>
      </c>
      <c r="I41" s="1">
        <v>3.1E-2</v>
      </c>
      <c r="J41">
        <f t="shared" si="1"/>
        <v>0.16671800000000001</v>
      </c>
      <c r="K41" s="9">
        <f t="shared" si="2"/>
        <v>24669.941584158412</v>
      </c>
      <c r="L41" s="9">
        <f t="shared" si="3"/>
        <v>147974.07349031547</v>
      </c>
      <c r="M41" s="8">
        <f t="shared" si="4"/>
        <v>5.1701856294054851</v>
      </c>
    </row>
    <row r="42" spans="1:13" x14ac:dyDescent="0.35">
      <c r="A42" t="s">
        <v>16</v>
      </c>
      <c r="B42">
        <v>2</v>
      </c>
      <c r="C42" t="s">
        <v>42</v>
      </c>
      <c r="D42" s="3">
        <v>44851</v>
      </c>
      <c r="E42" s="3">
        <v>44859</v>
      </c>
      <c r="F42">
        <v>10</v>
      </c>
      <c r="G42" s="1">
        <v>0.10199999999999999</v>
      </c>
      <c r="H42" s="1">
        <v>50.003</v>
      </c>
      <c r="I42" s="1">
        <v>0.03</v>
      </c>
      <c r="J42">
        <f t="shared" si="1"/>
        <v>0.16134000000000001</v>
      </c>
      <c r="K42" s="9">
        <f t="shared" si="2"/>
        <v>24430.715686274511</v>
      </c>
      <c r="L42" s="9">
        <f t="shared" si="3"/>
        <v>151423.79872489467</v>
      </c>
      <c r="M42" s="8">
        <f t="shared" si="4"/>
        <v>5.1801941370045226</v>
      </c>
    </row>
    <row r="43" spans="1:13" x14ac:dyDescent="0.35">
      <c r="A43" t="s">
        <v>16</v>
      </c>
      <c r="B43">
        <v>3</v>
      </c>
      <c r="C43" t="s">
        <v>42</v>
      </c>
      <c r="D43" s="3">
        <v>44851</v>
      </c>
      <c r="E43" s="3">
        <v>44859</v>
      </c>
      <c r="F43">
        <v>10</v>
      </c>
      <c r="G43" s="1">
        <v>0.10199999999999999</v>
      </c>
      <c r="H43" s="1">
        <v>50.021000000000001</v>
      </c>
      <c r="I43" s="1">
        <v>3.3000000000000002E-2</v>
      </c>
      <c r="J43">
        <f t="shared" si="1"/>
        <v>0.17747400000000002</v>
      </c>
      <c r="K43" s="9">
        <f t="shared" si="2"/>
        <v>24422.806862745103</v>
      </c>
      <c r="L43" s="9">
        <f t="shared" si="3"/>
        <v>137613.43556095599</v>
      </c>
      <c r="M43" s="8">
        <f t="shared" si="4"/>
        <v>5.1386608372798159</v>
      </c>
    </row>
    <row r="44" spans="1:13" x14ac:dyDescent="0.35">
      <c r="A44" t="s">
        <v>17</v>
      </c>
      <c r="B44">
        <v>1</v>
      </c>
      <c r="C44" t="s">
        <v>42</v>
      </c>
      <c r="D44" s="3">
        <v>44851</v>
      </c>
      <c r="E44" s="3">
        <v>44859</v>
      </c>
      <c r="F44">
        <v>10</v>
      </c>
      <c r="G44" s="1">
        <v>9.9000000000000005E-2</v>
      </c>
      <c r="H44" s="1">
        <v>49.993000000000002</v>
      </c>
      <c r="I44" s="1">
        <v>4.0000000000000001E-3</v>
      </c>
      <c r="J44">
        <f t="shared" si="1"/>
        <v>2.1512E-2</v>
      </c>
      <c r="K44" s="9">
        <f t="shared" si="2"/>
        <v>25241.660606060606</v>
      </c>
      <c r="L44" s="9">
        <f t="shared" si="3"/>
        <v>1173375.8184297418</v>
      </c>
      <c r="M44" s="8">
        <f t="shared" si="4"/>
        <v>6.0694371337944588</v>
      </c>
    </row>
    <row r="45" spans="1:13" x14ac:dyDescent="0.35">
      <c r="A45" t="s">
        <v>17</v>
      </c>
      <c r="B45">
        <v>2</v>
      </c>
      <c r="C45" t="s">
        <v>42</v>
      </c>
      <c r="D45" s="3">
        <v>44851</v>
      </c>
      <c r="E45" s="3">
        <v>44859</v>
      </c>
      <c r="F45">
        <v>10</v>
      </c>
      <c r="G45" s="1">
        <v>9.9000000000000005E-2</v>
      </c>
      <c r="H45" s="1">
        <v>50.031999999999996</v>
      </c>
      <c r="I45" s="1">
        <v>3.0000000000000001E-3</v>
      </c>
      <c r="J45">
        <f t="shared" si="1"/>
        <v>1.6133999999999999E-2</v>
      </c>
      <c r="K45" s="9">
        <f t="shared" si="2"/>
        <v>25244.376767676764</v>
      </c>
      <c r="L45" s="9">
        <f t="shared" si="3"/>
        <v>1564669.4414080058</v>
      </c>
      <c r="M45" s="8">
        <f t="shared" si="4"/>
        <v>6.1944226007093688</v>
      </c>
    </row>
    <row r="46" spans="1:13" x14ac:dyDescent="0.35">
      <c r="A46" t="s">
        <v>17</v>
      </c>
      <c r="B46">
        <v>3</v>
      </c>
      <c r="C46" t="s">
        <v>42</v>
      </c>
      <c r="D46" s="3">
        <v>44851</v>
      </c>
      <c r="E46" s="3">
        <v>44859</v>
      </c>
      <c r="F46">
        <v>10</v>
      </c>
      <c r="G46" s="1">
        <v>0.1</v>
      </c>
      <c r="H46" s="1">
        <v>49.994</v>
      </c>
      <c r="I46" s="1">
        <v>4.9000000000000002E-2</v>
      </c>
      <c r="J46">
        <f t="shared" si="1"/>
        <v>0.26352200000000003</v>
      </c>
      <c r="K46" s="9">
        <f t="shared" si="2"/>
        <v>24868.238999999998</v>
      </c>
      <c r="L46" s="9">
        <f t="shared" si="3"/>
        <v>94368.739611872996</v>
      </c>
      <c r="M46" s="8">
        <f t="shared" si="4"/>
        <v>4.974828154653669</v>
      </c>
    </row>
    <row r="47" spans="1:13" x14ac:dyDescent="0.35">
      <c r="A47" t="s">
        <v>18</v>
      </c>
      <c r="B47">
        <v>1</v>
      </c>
      <c r="C47" t="s">
        <v>42</v>
      </c>
      <c r="D47" s="3">
        <v>44851</v>
      </c>
      <c r="E47" s="3">
        <v>44859</v>
      </c>
      <c r="F47">
        <v>10</v>
      </c>
      <c r="G47" s="1">
        <v>0.1</v>
      </c>
      <c r="H47" s="1">
        <v>50.018000000000001</v>
      </c>
      <c r="I47" s="1">
        <v>0.01</v>
      </c>
      <c r="J47">
        <f t="shared" si="1"/>
        <v>5.3780000000000001E-2</v>
      </c>
      <c r="K47" s="9">
        <f t="shared" si="2"/>
        <v>24973.109999999997</v>
      </c>
      <c r="L47" s="9">
        <f t="shared" si="3"/>
        <v>464356.82409817772</v>
      </c>
      <c r="M47" s="8">
        <f t="shared" si="4"/>
        <v>5.6668518322387538</v>
      </c>
    </row>
    <row r="48" spans="1:13" x14ac:dyDescent="0.35">
      <c r="A48" t="s">
        <v>18</v>
      </c>
      <c r="B48">
        <v>2</v>
      </c>
      <c r="C48" t="s">
        <v>42</v>
      </c>
      <c r="D48" s="3">
        <v>44851</v>
      </c>
      <c r="E48" s="3">
        <v>44859</v>
      </c>
      <c r="F48">
        <v>10</v>
      </c>
      <c r="G48" s="1">
        <v>0.1</v>
      </c>
      <c r="H48" s="1">
        <v>49.988</v>
      </c>
      <c r="I48" s="1">
        <v>1.4999999999999999E-2</v>
      </c>
      <c r="J48">
        <f t="shared" si="1"/>
        <v>8.0670000000000006E-2</v>
      </c>
      <c r="K48" s="9">
        <f t="shared" si="2"/>
        <v>24959.665000000001</v>
      </c>
      <c r="L48" s="9">
        <f t="shared" si="3"/>
        <v>309404.54939878517</v>
      </c>
      <c r="M48" s="8">
        <f t="shared" si="4"/>
        <v>5.4905266951560527</v>
      </c>
    </row>
    <row r="49" spans="1:13" x14ac:dyDescent="0.35">
      <c r="A49" t="s">
        <v>18</v>
      </c>
      <c r="B49">
        <v>3</v>
      </c>
      <c r="C49" t="s">
        <v>42</v>
      </c>
      <c r="D49" s="3">
        <v>44851</v>
      </c>
      <c r="E49" s="3">
        <v>44859</v>
      </c>
      <c r="F49">
        <v>10</v>
      </c>
      <c r="G49" s="1">
        <v>0.1</v>
      </c>
      <c r="H49" s="1">
        <v>50.005000000000003</v>
      </c>
      <c r="I49" s="1">
        <v>1.0999999999999999E-2</v>
      </c>
      <c r="J49">
        <f t="shared" si="1"/>
        <v>5.9157999999999995E-2</v>
      </c>
      <c r="K49" s="9">
        <f t="shared" si="2"/>
        <v>24970.421000000002</v>
      </c>
      <c r="L49" s="9">
        <f t="shared" si="3"/>
        <v>422097.11281652533</v>
      </c>
      <c r="M49" s="8">
        <f t="shared" si="4"/>
        <v>5.625412381549955</v>
      </c>
    </row>
    <row r="50" spans="1:13" x14ac:dyDescent="0.35">
      <c r="A50" t="s">
        <v>19</v>
      </c>
      <c r="B50">
        <v>1</v>
      </c>
      <c r="C50" t="s">
        <v>42</v>
      </c>
      <c r="D50" s="3">
        <v>44851</v>
      </c>
      <c r="E50" s="3">
        <v>44859</v>
      </c>
      <c r="F50">
        <v>10</v>
      </c>
      <c r="G50" s="1">
        <v>9.9000000000000005E-2</v>
      </c>
      <c r="H50" s="1">
        <v>50.012999999999998</v>
      </c>
      <c r="I50" s="1">
        <v>1.2E-2</v>
      </c>
      <c r="J50">
        <f t="shared" si="1"/>
        <v>6.4535999999999996E-2</v>
      </c>
      <c r="K50" s="9">
        <f t="shared" si="2"/>
        <v>25219.931313131314</v>
      </c>
      <c r="L50" s="9">
        <f t="shared" si="3"/>
        <v>390788.57247321366</v>
      </c>
      <c r="M50" s="8">
        <f t="shared" si="4"/>
        <v>5.5919418554961018</v>
      </c>
    </row>
    <row r="51" spans="1:13" x14ac:dyDescent="0.35">
      <c r="A51" t="s">
        <v>19</v>
      </c>
      <c r="B51">
        <v>2</v>
      </c>
      <c r="C51" t="s">
        <v>42</v>
      </c>
      <c r="D51" s="3">
        <v>44851</v>
      </c>
      <c r="E51" s="3">
        <v>44859</v>
      </c>
      <c r="F51">
        <v>10</v>
      </c>
      <c r="G51" s="1">
        <v>0.10199999999999999</v>
      </c>
      <c r="H51" s="1">
        <v>50.018999999999998</v>
      </c>
      <c r="I51" s="1">
        <v>2E-3</v>
      </c>
      <c r="J51">
        <f t="shared" si="1"/>
        <v>1.0756E-2</v>
      </c>
      <c r="K51" s="9">
        <f t="shared" si="2"/>
        <v>24504.53137254902</v>
      </c>
      <c r="L51" s="9">
        <f t="shared" si="3"/>
        <v>2278219.7259714594</v>
      </c>
      <c r="M51" s="8">
        <f t="shared" si="4"/>
        <v>6.3575956078796283</v>
      </c>
    </row>
    <row r="52" spans="1:13" x14ac:dyDescent="0.35">
      <c r="A52" t="s">
        <v>19</v>
      </c>
      <c r="B52">
        <v>3</v>
      </c>
      <c r="C52" t="s">
        <v>42</v>
      </c>
      <c r="D52" s="3">
        <v>44851</v>
      </c>
      <c r="E52" s="3">
        <v>44859</v>
      </c>
      <c r="F52">
        <v>10</v>
      </c>
      <c r="G52" s="1">
        <v>9.9000000000000005E-2</v>
      </c>
      <c r="H52" s="1">
        <v>50.021000000000001</v>
      </c>
      <c r="I52" s="1">
        <v>3.0000000000000001E-3</v>
      </c>
      <c r="J52">
        <f t="shared" si="1"/>
        <v>1.6133999999999999E-2</v>
      </c>
      <c r="K52" s="9">
        <f t="shared" si="2"/>
        <v>25244.376767676764</v>
      </c>
      <c r="L52" s="9">
        <f t="shared" si="3"/>
        <v>1564669.4414080058</v>
      </c>
      <c r="M52" s="8">
        <f t="shared" si="4"/>
        <v>6.1944226007093688</v>
      </c>
    </row>
    <row r="53" spans="1:13" x14ac:dyDescent="0.35">
      <c r="A53" t="s">
        <v>5</v>
      </c>
      <c r="B53">
        <v>1</v>
      </c>
      <c r="C53" t="s">
        <v>42</v>
      </c>
      <c r="D53" s="3">
        <v>44851</v>
      </c>
      <c r="E53" s="3">
        <v>44859</v>
      </c>
      <c r="F53">
        <v>10</v>
      </c>
      <c r="G53" s="1">
        <v>9.8000000000000004E-2</v>
      </c>
      <c r="H53" s="1">
        <v>49.997</v>
      </c>
      <c r="I53" s="1">
        <v>2.1000000000000001E-2</v>
      </c>
      <c r="J53">
        <f>I53*5.378</f>
        <v>0.11293800000000001</v>
      </c>
      <c r="K53" s="9">
        <f t="shared" si="2"/>
        <v>25452.582653061225</v>
      </c>
      <c r="L53" s="9">
        <f t="shared" si="3"/>
        <v>225367.74737520784</v>
      </c>
      <c r="M53" s="8">
        <f t="shared" si="4"/>
        <v>5.3528917637987536</v>
      </c>
    </row>
    <row r="54" spans="1:13" x14ac:dyDescent="0.35">
      <c r="A54" t="s">
        <v>5</v>
      </c>
      <c r="B54">
        <v>2</v>
      </c>
      <c r="C54" t="s">
        <v>42</v>
      </c>
      <c r="D54" s="3">
        <v>44851</v>
      </c>
      <c r="E54" s="3">
        <v>44859</v>
      </c>
      <c r="F54">
        <v>10</v>
      </c>
      <c r="G54" s="1">
        <v>0.10199999999999999</v>
      </c>
      <c r="H54" s="1">
        <v>49.991</v>
      </c>
      <c r="I54" s="1">
        <v>1.7999999999999999E-2</v>
      </c>
      <c r="J54">
        <f t="shared" ref="J54:J76" si="5">I54*5.378</f>
        <v>9.6804000000000001E-2</v>
      </c>
      <c r="K54" s="9">
        <f t="shared" si="2"/>
        <v>24462.350980392159</v>
      </c>
      <c r="L54" s="9">
        <f t="shared" si="3"/>
        <v>252699.79526044542</v>
      </c>
      <c r="M54" s="8">
        <f t="shared" si="4"/>
        <v>5.4026048900509203</v>
      </c>
    </row>
    <row r="55" spans="1:13" x14ac:dyDescent="0.35">
      <c r="A55" t="s">
        <v>5</v>
      </c>
      <c r="B55">
        <v>3</v>
      </c>
      <c r="C55" t="s">
        <v>42</v>
      </c>
      <c r="D55" s="3">
        <v>44851</v>
      </c>
      <c r="E55" s="3">
        <v>44859</v>
      </c>
      <c r="F55">
        <v>10</v>
      </c>
      <c r="G55" s="1">
        <v>0.1</v>
      </c>
      <c r="H55" s="1">
        <v>50.02</v>
      </c>
      <c r="I55" s="1">
        <v>2.1000000000000001E-2</v>
      </c>
      <c r="J55">
        <f t="shared" si="5"/>
        <v>0.11293800000000001</v>
      </c>
      <c r="K55" s="9">
        <f t="shared" si="2"/>
        <v>24943.530999999999</v>
      </c>
      <c r="L55" s="9">
        <f t="shared" si="3"/>
        <v>220860.39242770366</v>
      </c>
      <c r="M55" s="8">
        <f t="shared" si="4"/>
        <v>5.3441178394912487</v>
      </c>
    </row>
    <row r="56" spans="1:13" x14ac:dyDescent="0.35">
      <c r="A56" t="s">
        <v>6</v>
      </c>
      <c r="B56">
        <v>1</v>
      </c>
      <c r="C56" t="s">
        <v>42</v>
      </c>
      <c r="D56" s="3">
        <v>44851</v>
      </c>
      <c r="E56" s="3">
        <v>44859</v>
      </c>
      <c r="F56">
        <v>10</v>
      </c>
      <c r="G56" s="1">
        <v>9.9000000000000005E-2</v>
      </c>
      <c r="H56" s="1">
        <v>50.009</v>
      </c>
      <c r="I56" s="1">
        <v>1E-3</v>
      </c>
      <c r="J56">
        <f t="shared" si="5"/>
        <v>5.378E-3</v>
      </c>
      <c r="K56" s="9">
        <f t="shared" si="2"/>
        <v>25249.80909090909</v>
      </c>
      <c r="L56" s="9">
        <f t="shared" si="3"/>
        <v>4695018.4252341185</v>
      </c>
      <c r="M56" s="8">
        <f t="shared" si="4"/>
        <v>6.6716373009603416</v>
      </c>
    </row>
    <row r="57" spans="1:13" x14ac:dyDescent="0.35">
      <c r="A57" t="s">
        <v>6</v>
      </c>
      <c r="B57">
        <v>2</v>
      </c>
      <c r="C57" t="s">
        <v>42</v>
      </c>
      <c r="D57" s="3">
        <v>44851</v>
      </c>
      <c r="E57" s="3">
        <v>44859</v>
      </c>
      <c r="F57">
        <v>10</v>
      </c>
      <c r="G57" s="1">
        <v>9.9000000000000005E-2</v>
      </c>
      <c r="H57" s="1">
        <v>50.008000000000003</v>
      </c>
      <c r="I57" s="1">
        <v>4.0000000000000001E-3</v>
      </c>
      <c r="J57">
        <f t="shared" si="5"/>
        <v>2.1512E-2</v>
      </c>
      <c r="K57" s="9">
        <f t="shared" si="2"/>
        <v>25241.660606060606</v>
      </c>
      <c r="L57" s="9">
        <f t="shared" si="3"/>
        <v>1173375.8184297418</v>
      </c>
      <c r="M57" s="8">
        <f t="shared" si="4"/>
        <v>6.0694371337944588</v>
      </c>
    </row>
    <row r="58" spans="1:13" x14ac:dyDescent="0.35">
      <c r="A58" t="s">
        <v>6</v>
      </c>
      <c r="B58">
        <v>3</v>
      </c>
      <c r="C58" t="s">
        <v>42</v>
      </c>
      <c r="D58" s="3">
        <v>44851</v>
      </c>
      <c r="E58" s="3">
        <v>44859</v>
      </c>
      <c r="F58">
        <v>10</v>
      </c>
      <c r="G58" s="1">
        <v>0.10299999999999999</v>
      </c>
      <c r="H58" s="1">
        <v>50.002000000000002</v>
      </c>
      <c r="I58" s="1">
        <v>2E-3</v>
      </c>
      <c r="J58">
        <f t="shared" si="5"/>
        <v>1.0756E-2</v>
      </c>
      <c r="K58" s="9">
        <f t="shared" si="2"/>
        <v>24266.623300970874</v>
      </c>
      <c r="L58" s="9">
        <f t="shared" si="3"/>
        <v>2256101.0878552319</v>
      </c>
      <c r="M58" s="8">
        <f t="shared" si="4"/>
        <v>6.3533585549363742</v>
      </c>
    </row>
    <row r="59" spans="1:13" x14ac:dyDescent="0.35">
      <c r="A59" t="s">
        <v>7</v>
      </c>
      <c r="B59">
        <v>1</v>
      </c>
      <c r="C59" t="s">
        <v>42</v>
      </c>
      <c r="D59" s="3">
        <v>44851</v>
      </c>
      <c r="E59" s="3">
        <v>44859</v>
      </c>
      <c r="F59">
        <v>10</v>
      </c>
      <c r="G59" s="1">
        <v>0.10100000000000001</v>
      </c>
      <c r="H59" s="1">
        <v>50.008000000000003</v>
      </c>
      <c r="I59" s="1">
        <v>4.0000000000000001E-3</v>
      </c>
      <c r="J59">
        <f t="shared" si="5"/>
        <v>2.1512E-2</v>
      </c>
      <c r="K59" s="9">
        <f t="shared" si="2"/>
        <v>24741.825742574256</v>
      </c>
      <c r="L59" s="9">
        <f t="shared" si="3"/>
        <v>1150140.6537083606</v>
      </c>
      <c r="M59" s="8">
        <f t="shared" si="4"/>
        <v>6.0607509546093663</v>
      </c>
    </row>
    <row r="60" spans="1:13" x14ac:dyDescent="0.35">
      <c r="A60" t="s">
        <v>7</v>
      </c>
      <c r="B60">
        <v>2</v>
      </c>
      <c r="C60" t="s">
        <v>42</v>
      </c>
      <c r="D60" s="3">
        <v>44851</v>
      </c>
      <c r="E60" s="3">
        <v>44859</v>
      </c>
      <c r="F60">
        <v>10</v>
      </c>
      <c r="G60" s="1">
        <v>0.10100000000000001</v>
      </c>
      <c r="H60" s="1">
        <v>49.997</v>
      </c>
      <c r="I60" s="1">
        <v>1.4E-2</v>
      </c>
      <c r="J60">
        <f t="shared" si="5"/>
        <v>7.5291999999999998E-2</v>
      </c>
      <c r="K60" s="9">
        <f t="shared" si="2"/>
        <v>24715.20198019802</v>
      </c>
      <c r="L60" s="9">
        <f t="shared" si="3"/>
        <v>328258.00855599559</v>
      </c>
      <c r="M60" s="8">
        <f t="shared" si="4"/>
        <v>5.5162153304332584</v>
      </c>
    </row>
    <row r="61" spans="1:13" x14ac:dyDescent="0.35">
      <c r="A61" t="s">
        <v>7</v>
      </c>
      <c r="B61">
        <v>3</v>
      </c>
      <c r="C61" t="s">
        <v>42</v>
      </c>
      <c r="D61" s="3">
        <v>44851</v>
      </c>
      <c r="E61" s="3">
        <v>44859</v>
      </c>
      <c r="F61">
        <v>10</v>
      </c>
      <c r="G61" s="1">
        <v>0.10199999999999999</v>
      </c>
      <c r="H61" s="1">
        <v>49.991999999999997</v>
      </c>
      <c r="I61" s="1">
        <v>5.0000000000000001E-3</v>
      </c>
      <c r="J61">
        <f t="shared" si="5"/>
        <v>2.6890000000000001E-2</v>
      </c>
      <c r="K61" s="9">
        <f t="shared" si="2"/>
        <v>24496.622549019608</v>
      </c>
      <c r="L61" s="9">
        <f t="shared" si="3"/>
        <v>910993.77274152497</v>
      </c>
      <c r="M61" s="8">
        <f t="shared" si="4"/>
        <v>5.9595154082866797</v>
      </c>
    </row>
    <row r="62" spans="1:13" x14ac:dyDescent="0.35">
      <c r="A62" t="s">
        <v>4</v>
      </c>
      <c r="B62">
        <v>1</v>
      </c>
      <c r="C62" t="s">
        <v>42</v>
      </c>
      <c r="D62" s="3">
        <v>44851</v>
      </c>
      <c r="E62" s="3">
        <v>44859</v>
      </c>
      <c r="F62">
        <v>10</v>
      </c>
      <c r="G62" s="1">
        <v>0.1</v>
      </c>
      <c r="H62" s="1">
        <v>49.997</v>
      </c>
      <c r="I62" s="1">
        <v>6.8000000000000005E-2</v>
      </c>
      <c r="J62">
        <f t="shared" si="5"/>
        <v>0.36570400000000003</v>
      </c>
      <c r="K62" s="9">
        <f t="shared" si="2"/>
        <v>24817.148000000001</v>
      </c>
      <c r="L62" s="9">
        <f t="shared" si="3"/>
        <v>67861.297661496734</v>
      </c>
      <c r="M62" s="8">
        <f t="shared" si="4"/>
        <v>4.8316221600812623</v>
      </c>
    </row>
    <row r="63" spans="1:13" x14ac:dyDescent="0.35">
      <c r="A63" t="s">
        <v>4</v>
      </c>
      <c r="B63">
        <v>2</v>
      </c>
      <c r="C63" t="s">
        <v>42</v>
      </c>
      <c r="D63" s="3">
        <v>44851</v>
      </c>
      <c r="E63" s="3">
        <v>44859</v>
      </c>
      <c r="F63">
        <v>10</v>
      </c>
      <c r="G63" s="1">
        <v>0.1</v>
      </c>
      <c r="H63" s="1">
        <v>50.006</v>
      </c>
      <c r="I63" s="1">
        <v>0.01</v>
      </c>
      <c r="J63">
        <f t="shared" si="5"/>
        <v>5.3780000000000001E-2</v>
      </c>
      <c r="K63" s="9">
        <f t="shared" si="2"/>
        <v>24973.109999999997</v>
      </c>
      <c r="L63" s="9">
        <f t="shared" si="3"/>
        <v>464356.82409817772</v>
      </c>
      <c r="M63" s="8">
        <f t="shared" si="4"/>
        <v>5.6668518322387538</v>
      </c>
    </row>
    <row r="64" spans="1:13" x14ac:dyDescent="0.35">
      <c r="A64" t="s">
        <v>4</v>
      </c>
      <c r="B64">
        <v>3</v>
      </c>
      <c r="C64" t="s">
        <v>42</v>
      </c>
      <c r="D64" s="3">
        <v>44851</v>
      </c>
      <c r="E64" s="3">
        <v>44859</v>
      </c>
      <c r="F64">
        <v>10</v>
      </c>
      <c r="G64" s="1">
        <v>9.9000000000000005E-2</v>
      </c>
      <c r="H64" s="1">
        <v>50.02</v>
      </c>
      <c r="I64" s="1">
        <v>0.01</v>
      </c>
      <c r="J64">
        <f t="shared" si="5"/>
        <v>5.3780000000000001E-2</v>
      </c>
      <c r="K64" s="9">
        <f t="shared" ref="K64:K76" si="6">(50-J64)*0.05/G64*1000</f>
        <v>25225.363636363632</v>
      </c>
      <c r="L64" s="9">
        <f t="shared" ref="L64:L76" si="7">K64/J64</f>
        <v>469047.29706886632</v>
      </c>
      <c r="M64" s="8">
        <f t="shared" ref="M64:M76" si="8">LOG10(L64)</f>
        <v>5.6712166376412032</v>
      </c>
    </row>
    <row r="65" spans="1:13" x14ac:dyDescent="0.35">
      <c r="A65" t="s">
        <v>11</v>
      </c>
      <c r="B65">
        <v>1</v>
      </c>
      <c r="C65" t="s">
        <v>42</v>
      </c>
      <c r="D65" s="3">
        <v>44851</v>
      </c>
      <c r="E65" s="3">
        <v>44859</v>
      </c>
      <c r="F65">
        <v>10</v>
      </c>
      <c r="G65" s="1">
        <v>0.10100000000000001</v>
      </c>
      <c r="H65" s="1">
        <v>50.01</v>
      </c>
      <c r="I65" s="1">
        <v>1.431</v>
      </c>
      <c r="J65">
        <f t="shared" si="5"/>
        <v>7.6959180000000007</v>
      </c>
      <c r="K65" s="9">
        <f t="shared" si="6"/>
        <v>20942.614851485148</v>
      </c>
      <c r="L65" s="9">
        <f t="shared" si="7"/>
        <v>2721.2627332418492</v>
      </c>
      <c r="M65" s="8">
        <f t="shared" si="8"/>
        <v>3.4347704741901648</v>
      </c>
    </row>
    <row r="66" spans="1:13" x14ac:dyDescent="0.35">
      <c r="A66" t="s">
        <v>11</v>
      </c>
      <c r="B66">
        <v>2</v>
      </c>
      <c r="C66" t="s">
        <v>42</v>
      </c>
      <c r="D66" s="3">
        <v>44851</v>
      </c>
      <c r="E66" s="3">
        <v>44859</v>
      </c>
      <c r="F66">
        <v>10</v>
      </c>
      <c r="G66" s="1">
        <v>0.10199999999999999</v>
      </c>
      <c r="H66" s="1">
        <v>50.02</v>
      </c>
      <c r="I66" s="1">
        <v>1.413</v>
      </c>
      <c r="J66">
        <f t="shared" si="5"/>
        <v>7.5991140000000001</v>
      </c>
      <c r="K66" s="9">
        <f t="shared" si="6"/>
        <v>20784.74803921569</v>
      </c>
      <c r="L66" s="9">
        <f t="shared" si="7"/>
        <v>2735.1541297071858</v>
      </c>
      <c r="M66" s="8">
        <f t="shared" si="8"/>
        <v>3.4369818044520009</v>
      </c>
    </row>
    <row r="67" spans="1:13" x14ac:dyDescent="0.35">
      <c r="A67" t="s">
        <v>11</v>
      </c>
      <c r="B67">
        <v>3</v>
      </c>
      <c r="C67" t="s">
        <v>42</v>
      </c>
      <c r="D67" s="3">
        <v>44851</v>
      </c>
      <c r="E67" s="3">
        <v>44859</v>
      </c>
      <c r="F67">
        <v>10</v>
      </c>
      <c r="G67" s="1">
        <v>0.1</v>
      </c>
      <c r="H67" s="1">
        <v>50.012</v>
      </c>
      <c r="I67" s="1">
        <v>1.5029999999999999</v>
      </c>
      <c r="J67">
        <f t="shared" si="5"/>
        <v>8.0831339999999994</v>
      </c>
      <c r="K67" s="9">
        <f t="shared" si="6"/>
        <v>20958.432999999997</v>
      </c>
      <c r="L67" s="9">
        <f t="shared" si="7"/>
        <v>2592.8597744389735</v>
      </c>
      <c r="M67" s="8">
        <f t="shared" si="8"/>
        <v>3.4137790301383824</v>
      </c>
    </row>
    <row r="68" spans="1:13" x14ac:dyDescent="0.35">
      <c r="A68" t="s">
        <v>12</v>
      </c>
      <c r="B68">
        <v>1</v>
      </c>
      <c r="C68" t="s">
        <v>42</v>
      </c>
      <c r="D68" s="3">
        <v>44851</v>
      </c>
      <c r="E68" s="3">
        <v>44859</v>
      </c>
      <c r="F68">
        <v>10</v>
      </c>
      <c r="G68" s="1">
        <v>0.10100000000000001</v>
      </c>
      <c r="H68" s="1">
        <v>50.000999999999998</v>
      </c>
      <c r="I68" s="1">
        <v>0.36199999999999999</v>
      </c>
      <c r="J68">
        <f t="shared" si="5"/>
        <v>1.946836</v>
      </c>
      <c r="K68" s="9">
        <f t="shared" si="6"/>
        <v>23788.695049504953</v>
      </c>
      <c r="L68" s="9">
        <f t="shared" si="7"/>
        <v>12219.157160389963</v>
      </c>
      <c r="M68" s="8">
        <f t="shared" si="8"/>
        <v>4.0870412506515725</v>
      </c>
    </row>
    <row r="69" spans="1:13" x14ac:dyDescent="0.35">
      <c r="A69" t="s">
        <v>12</v>
      </c>
      <c r="B69">
        <v>2</v>
      </c>
      <c r="C69" t="s">
        <v>42</v>
      </c>
      <c r="D69" s="3">
        <v>44851</v>
      </c>
      <c r="E69" s="3">
        <v>44859</v>
      </c>
      <c r="F69">
        <v>10</v>
      </c>
      <c r="G69" s="1">
        <v>0.10199999999999999</v>
      </c>
      <c r="H69" s="1">
        <v>49.984000000000002</v>
      </c>
      <c r="I69" s="1">
        <v>0.252</v>
      </c>
      <c r="J69">
        <f t="shared" si="5"/>
        <v>1.355256</v>
      </c>
      <c r="K69" s="9">
        <f t="shared" si="6"/>
        <v>23845.462745098044</v>
      </c>
      <c r="L69" s="9">
        <f t="shared" si="7"/>
        <v>17594.803302916971</v>
      </c>
      <c r="M69" s="8">
        <f t="shared" si="8"/>
        <v>4.2453844161024268</v>
      </c>
    </row>
    <row r="70" spans="1:13" x14ac:dyDescent="0.35">
      <c r="A70" t="s">
        <v>12</v>
      </c>
      <c r="B70">
        <v>3</v>
      </c>
      <c r="C70" t="s">
        <v>42</v>
      </c>
      <c r="D70" s="3">
        <v>44851</v>
      </c>
      <c r="E70" s="3">
        <v>44859</v>
      </c>
      <c r="F70">
        <v>10</v>
      </c>
      <c r="G70" s="1">
        <v>0.10299999999999999</v>
      </c>
      <c r="H70" s="1">
        <v>49.997999999999998</v>
      </c>
      <c r="I70" s="1">
        <v>0.28299999999999997</v>
      </c>
      <c r="J70">
        <f t="shared" si="5"/>
        <v>1.5219739999999999</v>
      </c>
      <c r="K70" s="9">
        <f t="shared" si="6"/>
        <v>23533.02233009709</v>
      </c>
      <c r="L70" s="9">
        <f t="shared" si="7"/>
        <v>15462.171055548315</v>
      </c>
      <c r="M70" s="8">
        <f t="shared" si="8"/>
        <v>4.1892704734921615</v>
      </c>
    </row>
    <row r="71" spans="1:13" x14ac:dyDescent="0.35">
      <c r="A71" t="s">
        <v>13</v>
      </c>
      <c r="B71">
        <v>1</v>
      </c>
      <c r="C71" t="s">
        <v>42</v>
      </c>
      <c r="D71" s="3">
        <v>44851</v>
      </c>
      <c r="E71" s="3">
        <v>44859</v>
      </c>
      <c r="F71">
        <v>10</v>
      </c>
      <c r="G71" s="1">
        <v>0.10199999999999999</v>
      </c>
      <c r="H71" s="1">
        <v>50.023000000000003</v>
      </c>
      <c r="I71" s="1">
        <v>4.8000000000000001E-2</v>
      </c>
      <c r="J71">
        <f t="shared" si="5"/>
        <v>0.25814399999999998</v>
      </c>
      <c r="K71" s="9">
        <f t="shared" si="6"/>
        <v>24383.26274509804</v>
      </c>
      <c r="L71" s="9">
        <f t="shared" si="7"/>
        <v>94456.05067364742</v>
      </c>
      <c r="M71" s="8">
        <f t="shared" si="8"/>
        <v>4.9752297832214305</v>
      </c>
    </row>
    <row r="72" spans="1:13" x14ac:dyDescent="0.35">
      <c r="A72" t="s">
        <v>13</v>
      </c>
      <c r="B72">
        <v>2</v>
      </c>
      <c r="C72" t="s">
        <v>42</v>
      </c>
      <c r="D72" s="3">
        <v>44851</v>
      </c>
      <c r="E72" s="3">
        <v>44859</v>
      </c>
      <c r="F72">
        <v>10</v>
      </c>
      <c r="G72" s="1">
        <v>0.10100000000000001</v>
      </c>
      <c r="H72" s="1">
        <v>50.026000000000003</v>
      </c>
      <c r="I72" s="1">
        <v>9.4E-2</v>
      </c>
      <c r="J72">
        <f t="shared" si="5"/>
        <v>0.50553199999999998</v>
      </c>
      <c r="K72" s="9">
        <f t="shared" si="6"/>
        <v>24502.211881188119</v>
      </c>
      <c r="L72" s="9">
        <f t="shared" si="7"/>
        <v>48468.171908381904</v>
      </c>
      <c r="M72" s="8">
        <f t="shared" si="8"/>
        <v>4.6854566395891828</v>
      </c>
    </row>
    <row r="73" spans="1:13" x14ac:dyDescent="0.35">
      <c r="A73" t="s">
        <v>13</v>
      </c>
      <c r="B73">
        <v>3</v>
      </c>
      <c r="C73" t="s">
        <v>42</v>
      </c>
      <c r="D73" s="3">
        <v>44851</v>
      </c>
      <c r="E73" s="3">
        <v>44859</v>
      </c>
      <c r="F73">
        <v>10</v>
      </c>
      <c r="G73" s="1">
        <v>0.10199999999999999</v>
      </c>
      <c r="H73" s="1">
        <v>49.991</v>
      </c>
      <c r="I73" s="1">
        <v>6.3E-2</v>
      </c>
      <c r="J73">
        <f t="shared" si="5"/>
        <v>0.338814</v>
      </c>
      <c r="K73" s="9">
        <f t="shared" si="6"/>
        <v>24343.718627450988</v>
      </c>
      <c r="L73" s="9">
        <f t="shared" si="7"/>
        <v>71849.80144696201</v>
      </c>
      <c r="M73" s="8">
        <f t="shared" si="8"/>
        <v>4.8564255723226051</v>
      </c>
    </row>
    <row r="74" spans="1:13" x14ac:dyDescent="0.35">
      <c r="A74" t="s">
        <v>20</v>
      </c>
      <c r="B74">
        <v>1</v>
      </c>
      <c r="C74" t="s">
        <v>42</v>
      </c>
      <c r="D74" s="3">
        <v>44851</v>
      </c>
      <c r="E74" s="3">
        <v>44859</v>
      </c>
      <c r="F74">
        <v>10</v>
      </c>
      <c r="G74" s="1">
        <v>0.1</v>
      </c>
      <c r="H74" s="1">
        <v>50.012</v>
      </c>
      <c r="I74" s="1">
        <v>0.60499999999999998</v>
      </c>
      <c r="J74">
        <f t="shared" si="5"/>
        <v>3.2536900000000002</v>
      </c>
      <c r="K74" s="9">
        <f t="shared" si="6"/>
        <v>23373.154999999999</v>
      </c>
      <c r="L74" s="9">
        <f t="shared" si="7"/>
        <v>7183.5838693913674</v>
      </c>
      <c r="M74" s="8">
        <f t="shared" si="8"/>
        <v>3.8563411665794254</v>
      </c>
    </row>
    <row r="75" spans="1:13" x14ac:dyDescent="0.35">
      <c r="A75" t="s">
        <v>20</v>
      </c>
      <c r="B75">
        <v>2</v>
      </c>
      <c r="C75" t="s">
        <v>42</v>
      </c>
      <c r="D75" s="3">
        <v>44851</v>
      </c>
      <c r="E75" s="3">
        <v>44859</v>
      </c>
      <c r="F75">
        <v>10</v>
      </c>
      <c r="G75" s="1">
        <v>0.10100000000000001</v>
      </c>
      <c r="H75" s="1">
        <v>50</v>
      </c>
      <c r="I75" s="1">
        <v>0.55600000000000005</v>
      </c>
      <c r="J75">
        <f t="shared" si="5"/>
        <v>2.9901680000000002</v>
      </c>
      <c r="K75" s="9">
        <f t="shared" si="6"/>
        <v>23272.194059405942</v>
      </c>
      <c r="L75" s="9">
        <f t="shared" si="7"/>
        <v>7782.9051944258454</v>
      </c>
      <c r="M75" s="8">
        <f t="shared" si="8"/>
        <v>3.8911417402279715</v>
      </c>
    </row>
    <row r="76" spans="1:13" x14ac:dyDescent="0.35">
      <c r="A76" t="s">
        <v>20</v>
      </c>
      <c r="B76">
        <v>3</v>
      </c>
      <c r="C76" t="s">
        <v>42</v>
      </c>
      <c r="D76" s="3">
        <v>44851</v>
      </c>
      <c r="E76" s="3">
        <v>44859</v>
      </c>
      <c r="F76">
        <v>10</v>
      </c>
      <c r="G76" s="1">
        <v>0.10100000000000001</v>
      </c>
      <c r="H76" s="1">
        <v>49.997</v>
      </c>
      <c r="I76" s="1">
        <v>0.58199999999999996</v>
      </c>
      <c r="J76">
        <f t="shared" si="5"/>
        <v>3.1299959999999998</v>
      </c>
      <c r="K76" s="9">
        <f t="shared" si="6"/>
        <v>23202.972277227724</v>
      </c>
      <c r="L76" s="9">
        <f t="shared" si="7"/>
        <v>7413.0996580275905</v>
      </c>
      <c r="M76" s="8">
        <f t="shared" si="8"/>
        <v>3.8699998386001631</v>
      </c>
    </row>
    <row r="78" spans="1:13" x14ac:dyDescent="0.35">
      <c r="D78" s="2"/>
      <c r="E78" s="2"/>
      <c r="G78" s="1"/>
    </row>
    <row r="79" spans="1:13" x14ac:dyDescent="0.35">
      <c r="D79" s="2"/>
      <c r="E79" s="2"/>
      <c r="G79" s="1"/>
    </row>
    <row r="80" spans="1:13" x14ac:dyDescent="0.35">
      <c r="D80" s="2"/>
      <c r="E80" s="2"/>
      <c r="G80" s="1"/>
    </row>
    <row r="81" spans="4:7" x14ac:dyDescent="0.35">
      <c r="D81" s="2"/>
      <c r="E81" s="2"/>
      <c r="G81" s="1"/>
    </row>
    <row r="82" spans="4:7" x14ac:dyDescent="0.35">
      <c r="D82" s="2"/>
      <c r="E82" s="2"/>
      <c r="G82" s="1"/>
    </row>
    <row r="83" spans="4:7" x14ac:dyDescent="0.35">
      <c r="D83" s="2"/>
      <c r="E83" s="2"/>
      <c r="G83" s="1"/>
    </row>
    <row r="84" spans="4:7" x14ac:dyDescent="0.35">
      <c r="D84" s="2"/>
      <c r="E84" s="2"/>
      <c r="G8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D3ED-2664-4879-8F18-9EE658B6A313}">
  <sheetPr>
    <tabColor rgb="FF00CCFF"/>
  </sheetPr>
  <dimension ref="A1:H24"/>
  <sheetViews>
    <sheetView workbookViewId="0">
      <selection activeCell="H22" sqref="H22"/>
    </sheetView>
  </sheetViews>
  <sheetFormatPr defaultRowHeight="14.5" x14ac:dyDescent="0.35"/>
  <cols>
    <col min="1" max="1" width="17.7265625" customWidth="1"/>
    <col min="4" max="4" width="15.81640625" customWidth="1"/>
    <col min="5" max="5" width="17.6328125" customWidth="1"/>
    <col min="7" max="7" width="14.08984375" customWidth="1"/>
    <col min="8" max="8" width="10.08984375" customWidth="1"/>
  </cols>
  <sheetData>
    <row r="1" spans="1:8" ht="15" thickBot="1" x14ac:dyDescent="0.4">
      <c r="A1" s="4" t="s">
        <v>34</v>
      </c>
      <c r="B1" s="4" t="s">
        <v>33</v>
      </c>
      <c r="C1" s="4" t="s">
        <v>40</v>
      </c>
      <c r="D1" s="5" t="s">
        <v>32</v>
      </c>
      <c r="E1" s="5" t="s">
        <v>48</v>
      </c>
      <c r="F1" s="4" t="s">
        <v>23</v>
      </c>
      <c r="G1" s="4" t="s">
        <v>31</v>
      </c>
      <c r="H1" s="4" t="s">
        <v>24</v>
      </c>
    </row>
    <row r="2" spans="1:8" x14ac:dyDescent="0.35">
      <c r="A2" t="s">
        <v>44</v>
      </c>
      <c r="B2">
        <v>1</v>
      </c>
      <c r="C2" t="s">
        <v>42</v>
      </c>
      <c r="D2" s="3">
        <v>44859</v>
      </c>
      <c r="E2" s="3">
        <v>44859</v>
      </c>
      <c r="F2">
        <v>0.5</v>
      </c>
      <c r="G2" s="1">
        <v>0.11700000000000001</v>
      </c>
      <c r="H2" s="8">
        <f>G2*4.4146</f>
        <v>0.51650820000000008</v>
      </c>
    </row>
    <row r="3" spans="1:8" x14ac:dyDescent="0.35">
      <c r="A3" t="s">
        <v>43</v>
      </c>
      <c r="B3">
        <v>1</v>
      </c>
      <c r="C3" t="s">
        <v>42</v>
      </c>
      <c r="D3" s="3">
        <v>44859</v>
      </c>
      <c r="E3" s="3">
        <v>44859</v>
      </c>
      <c r="F3">
        <v>2.5</v>
      </c>
      <c r="G3" s="1">
        <v>0.60899999999999999</v>
      </c>
      <c r="H3" s="8">
        <f t="shared" ref="H3:H21" si="0">G3*4.4146</f>
        <v>2.6884914000000002</v>
      </c>
    </row>
    <row r="4" spans="1:8" x14ac:dyDescent="0.35">
      <c r="A4" t="s">
        <v>39</v>
      </c>
      <c r="B4">
        <v>1</v>
      </c>
      <c r="C4" t="s">
        <v>42</v>
      </c>
      <c r="D4" s="3">
        <v>44859</v>
      </c>
      <c r="E4" s="3">
        <v>44859</v>
      </c>
      <c r="F4">
        <v>5</v>
      </c>
      <c r="G4" s="1">
        <v>1.2370000000000001</v>
      </c>
      <c r="H4" s="8">
        <f t="shared" si="0"/>
        <v>5.4608602000000008</v>
      </c>
    </row>
    <row r="5" spans="1:8" x14ac:dyDescent="0.35">
      <c r="A5" t="s">
        <v>39</v>
      </c>
      <c r="B5">
        <v>2</v>
      </c>
      <c r="C5" t="s">
        <v>42</v>
      </c>
      <c r="D5" s="3">
        <v>44859</v>
      </c>
      <c r="E5" s="3">
        <v>44859</v>
      </c>
      <c r="F5">
        <v>5</v>
      </c>
      <c r="G5" s="1">
        <v>1.248</v>
      </c>
      <c r="H5" s="8">
        <f t="shared" si="0"/>
        <v>5.5094208</v>
      </c>
    </row>
    <row r="6" spans="1:8" x14ac:dyDescent="0.35">
      <c r="A6" t="s">
        <v>39</v>
      </c>
      <c r="B6">
        <v>3</v>
      </c>
      <c r="C6" t="s">
        <v>42</v>
      </c>
      <c r="D6" s="3">
        <v>44859</v>
      </c>
      <c r="E6" s="3">
        <v>44859</v>
      </c>
      <c r="F6">
        <v>5</v>
      </c>
      <c r="G6" s="1">
        <v>1.0960000000000001</v>
      </c>
      <c r="H6" s="8">
        <f t="shared" si="0"/>
        <v>4.8384016000000001</v>
      </c>
    </row>
    <row r="7" spans="1:8" x14ac:dyDescent="0.35">
      <c r="A7" t="s">
        <v>45</v>
      </c>
      <c r="B7">
        <v>1</v>
      </c>
      <c r="C7" t="s">
        <v>42</v>
      </c>
      <c r="D7" s="3">
        <v>44859</v>
      </c>
      <c r="E7" s="3">
        <v>44859</v>
      </c>
      <c r="F7">
        <v>7.5</v>
      </c>
      <c r="G7" s="1">
        <v>1.7270000000000001</v>
      </c>
      <c r="H7" s="8">
        <f t="shared" si="0"/>
        <v>7.6240142000000004</v>
      </c>
    </row>
    <row r="8" spans="1:8" x14ac:dyDescent="0.35">
      <c r="A8" t="s">
        <v>46</v>
      </c>
      <c r="B8">
        <v>1</v>
      </c>
      <c r="C8" t="s">
        <v>42</v>
      </c>
      <c r="D8" s="3">
        <v>44859</v>
      </c>
      <c r="E8" s="3">
        <v>44859</v>
      </c>
      <c r="F8">
        <v>10</v>
      </c>
      <c r="G8" s="1">
        <v>2.12</v>
      </c>
      <c r="H8" s="8">
        <f t="shared" si="0"/>
        <v>9.3589520000000004</v>
      </c>
    </row>
    <row r="9" spans="1:8" x14ac:dyDescent="0.35">
      <c r="A9" t="s">
        <v>64</v>
      </c>
      <c r="B9">
        <v>1</v>
      </c>
      <c r="C9" t="s">
        <v>42</v>
      </c>
      <c r="D9" s="3">
        <v>44860</v>
      </c>
      <c r="E9" s="3">
        <v>44860</v>
      </c>
      <c r="F9">
        <v>0.125</v>
      </c>
      <c r="G9" s="1">
        <v>2.9000000000000001E-2</v>
      </c>
      <c r="H9" s="8">
        <f>G9*5.3843</f>
        <v>0.1561447</v>
      </c>
    </row>
    <row r="10" spans="1:8" x14ac:dyDescent="0.35">
      <c r="A10" t="s">
        <v>64</v>
      </c>
      <c r="B10">
        <v>2</v>
      </c>
      <c r="C10" t="s">
        <v>42</v>
      </c>
      <c r="D10" s="3">
        <v>44860</v>
      </c>
      <c r="E10" s="3">
        <v>44860</v>
      </c>
      <c r="F10">
        <v>0.125</v>
      </c>
      <c r="G10" s="1">
        <v>2.5000000000000001E-2</v>
      </c>
      <c r="H10" s="8">
        <f t="shared" ref="H10:H21" si="1">G10*5.3843</f>
        <v>0.13460749999999999</v>
      </c>
    </row>
    <row r="11" spans="1:8" x14ac:dyDescent="0.35">
      <c r="A11" t="s">
        <v>64</v>
      </c>
      <c r="B11">
        <v>3</v>
      </c>
      <c r="C11" t="s">
        <v>42</v>
      </c>
      <c r="D11" s="3">
        <v>44860</v>
      </c>
      <c r="E11" s="3">
        <v>44860</v>
      </c>
      <c r="F11">
        <v>0.125</v>
      </c>
      <c r="G11" s="1">
        <v>2.7E-2</v>
      </c>
      <c r="H11" s="8">
        <f t="shared" si="1"/>
        <v>0.14537609999999998</v>
      </c>
    </row>
    <row r="12" spans="1:8" x14ac:dyDescent="0.35">
      <c r="A12" t="s">
        <v>63</v>
      </c>
      <c r="B12">
        <v>1</v>
      </c>
      <c r="C12" t="s">
        <v>42</v>
      </c>
      <c r="D12" s="3">
        <v>44860</v>
      </c>
      <c r="E12" s="3">
        <v>44860</v>
      </c>
      <c r="F12">
        <v>0.25</v>
      </c>
      <c r="G12" s="1">
        <v>3.7999999999999999E-2</v>
      </c>
      <c r="H12" s="8">
        <f t="shared" si="1"/>
        <v>0.20460339999999999</v>
      </c>
    </row>
    <row r="13" spans="1:8" x14ac:dyDescent="0.35">
      <c r="A13" t="s">
        <v>63</v>
      </c>
      <c r="B13">
        <v>2</v>
      </c>
      <c r="C13" t="s">
        <v>42</v>
      </c>
      <c r="D13" s="3">
        <v>44860</v>
      </c>
      <c r="E13" s="3">
        <v>44860</v>
      </c>
      <c r="F13">
        <v>0.25</v>
      </c>
      <c r="G13" s="1">
        <v>3.5000000000000003E-2</v>
      </c>
      <c r="H13" s="8">
        <f t="shared" si="1"/>
        <v>0.18845049999999999</v>
      </c>
    </row>
    <row r="14" spans="1:8" x14ac:dyDescent="0.35">
      <c r="A14" t="s">
        <v>63</v>
      </c>
      <c r="B14">
        <v>3</v>
      </c>
      <c r="C14" t="s">
        <v>42</v>
      </c>
      <c r="D14" s="3">
        <v>44860</v>
      </c>
      <c r="E14" s="3">
        <v>44860</v>
      </c>
      <c r="F14">
        <v>0.25</v>
      </c>
      <c r="G14" s="1">
        <v>3.5999999999999997E-2</v>
      </c>
      <c r="H14" s="8">
        <f t="shared" si="1"/>
        <v>0.19383479999999997</v>
      </c>
    </row>
    <row r="15" spans="1:8" x14ac:dyDescent="0.35">
      <c r="A15" t="s">
        <v>44</v>
      </c>
      <c r="B15">
        <v>1</v>
      </c>
      <c r="C15" t="s">
        <v>42</v>
      </c>
      <c r="D15" s="3">
        <v>44860</v>
      </c>
      <c r="E15" s="3">
        <v>44860</v>
      </c>
      <c r="F15">
        <v>0.5</v>
      </c>
      <c r="G15" s="1">
        <v>0.109</v>
      </c>
      <c r="H15" s="8">
        <f t="shared" si="1"/>
        <v>0.58688869999999993</v>
      </c>
    </row>
    <row r="16" spans="1:8" x14ac:dyDescent="0.35">
      <c r="A16" t="s">
        <v>43</v>
      </c>
      <c r="B16">
        <v>1</v>
      </c>
      <c r="C16" t="s">
        <v>42</v>
      </c>
      <c r="D16" s="3">
        <v>44860</v>
      </c>
      <c r="E16" s="3">
        <v>44860</v>
      </c>
      <c r="F16">
        <v>2.5</v>
      </c>
      <c r="G16" s="1">
        <v>0.49399999999999999</v>
      </c>
      <c r="H16" s="8">
        <f t="shared" si="1"/>
        <v>2.6598441999999998</v>
      </c>
    </row>
    <row r="17" spans="1:8" x14ac:dyDescent="0.35">
      <c r="A17" t="s">
        <v>39</v>
      </c>
      <c r="B17">
        <v>1</v>
      </c>
      <c r="C17" t="s">
        <v>42</v>
      </c>
      <c r="D17" s="3">
        <v>44860</v>
      </c>
      <c r="E17" s="3">
        <v>44860</v>
      </c>
      <c r="F17">
        <v>5</v>
      </c>
      <c r="G17" s="1">
        <v>0.95899999999999996</v>
      </c>
      <c r="H17" s="8">
        <f t="shared" si="1"/>
        <v>5.1635436999999991</v>
      </c>
    </row>
    <row r="18" spans="1:8" x14ac:dyDescent="0.35">
      <c r="A18" t="s">
        <v>39</v>
      </c>
      <c r="B18">
        <v>2</v>
      </c>
      <c r="C18" t="s">
        <v>42</v>
      </c>
      <c r="D18" s="3">
        <v>44860</v>
      </c>
      <c r="E18" s="3">
        <v>44860</v>
      </c>
      <c r="F18">
        <v>5</v>
      </c>
      <c r="G18" s="1">
        <v>0.97399999999999998</v>
      </c>
      <c r="H18" s="8">
        <f t="shared" si="1"/>
        <v>5.2443081999999999</v>
      </c>
    </row>
    <row r="19" spans="1:8" x14ac:dyDescent="0.35">
      <c r="A19" t="s">
        <v>39</v>
      </c>
      <c r="B19">
        <v>3</v>
      </c>
      <c r="C19" t="s">
        <v>42</v>
      </c>
      <c r="D19" s="3">
        <v>44860</v>
      </c>
      <c r="E19" s="3">
        <v>44860</v>
      </c>
      <c r="F19">
        <v>5</v>
      </c>
      <c r="G19" s="1">
        <v>0.94699999999999995</v>
      </c>
      <c r="H19" s="8">
        <f t="shared" si="1"/>
        <v>5.098932099999999</v>
      </c>
    </row>
    <row r="20" spans="1:8" x14ac:dyDescent="0.35">
      <c r="A20" t="s">
        <v>45</v>
      </c>
      <c r="B20">
        <v>1</v>
      </c>
      <c r="C20" t="s">
        <v>42</v>
      </c>
      <c r="D20" s="3">
        <v>44860</v>
      </c>
      <c r="E20" s="3">
        <v>44860</v>
      </c>
      <c r="F20">
        <v>7.5</v>
      </c>
      <c r="G20" s="1">
        <v>1.4219999999999999</v>
      </c>
      <c r="H20" s="8">
        <f t="shared" si="1"/>
        <v>7.6564745999999992</v>
      </c>
    </row>
    <row r="21" spans="1:8" x14ac:dyDescent="0.35">
      <c r="A21" t="s">
        <v>46</v>
      </c>
      <c r="B21">
        <v>1</v>
      </c>
      <c r="C21" t="s">
        <v>42</v>
      </c>
      <c r="D21" s="3">
        <v>44860</v>
      </c>
      <c r="E21" s="3">
        <v>44860</v>
      </c>
      <c r="F21">
        <v>10</v>
      </c>
      <c r="G21" s="1">
        <v>1.774</v>
      </c>
      <c r="H21" s="8">
        <f t="shared" si="1"/>
        <v>9.5517481999999987</v>
      </c>
    </row>
    <row r="22" spans="1:8" x14ac:dyDescent="0.35">
      <c r="A22" t="s">
        <v>27</v>
      </c>
      <c r="B22">
        <v>1</v>
      </c>
      <c r="C22" t="s">
        <v>42</v>
      </c>
      <c r="D22" s="3">
        <v>44860</v>
      </c>
      <c r="E22" s="3">
        <v>44860</v>
      </c>
      <c r="F22">
        <v>10</v>
      </c>
      <c r="G22" s="1">
        <v>1.7230000000000001</v>
      </c>
    </row>
    <row r="23" spans="1:8" x14ac:dyDescent="0.35">
      <c r="A23" t="s">
        <v>27</v>
      </c>
      <c r="B23">
        <v>2</v>
      </c>
      <c r="C23" t="s">
        <v>42</v>
      </c>
      <c r="D23" s="3">
        <v>44860</v>
      </c>
      <c r="E23" s="3">
        <v>44860</v>
      </c>
      <c r="F23">
        <v>10</v>
      </c>
      <c r="G23" s="1">
        <v>1.92</v>
      </c>
    </row>
    <row r="24" spans="1:8" x14ac:dyDescent="0.35">
      <c r="A24" t="s">
        <v>27</v>
      </c>
      <c r="B24">
        <v>3</v>
      </c>
      <c r="C24" t="s">
        <v>42</v>
      </c>
      <c r="D24" s="3">
        <v>44860</v>
      </c>
      <c r="E24" s="3">
        <v>44860</v>
      </c>
      <c r="F24">
        <v>10</v>
      </c>
      <c r="G24" s="1">
        <v>1.9259999999999999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RB</vt:lpstr>
      <vt:lpstr>Calibration RB</vt:lpstr>
      <vt:lpstr>MB</vt:lpstr>
      <vt:lpstr>Calibration 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2022-09-06T07:38:12Z</dcterms:created>
  <dcterms:modified xsi:type="dcterms:W3CDTF">2022-10-26T08:03:54Z</dcterms:modified>
</cp:coreProperties>
</file>