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REGAC\"/>
    </mc:Choice>
  </mc:AlternateContent>
  <xr:revisionPtr revIDLastSave="0" documentId="8_{7D9B2E4D-B0E7-426D-810A-4F647A79E559}" xr6:coauthVersionLast="47" xr6:coauthVersionMax="47" xr10:uidLastSave="{00000000-0000-0000-0000-000000000000}"/>
  <bookViews>
    <workbookView xWindow="-110" yWindow="-110" windowWidth="19420" windowHeight="10420" xr2:uid="{49E1EA3E-06BD-4266-8B51-2AC0BAB58D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L21" i="1"/>
  <c r="M28" i="1"/>
  <c r="M29" i="1" s="1"/>
  <c r="L28" i="1"/>
  <c r="L29" i="1" s="1"/>
  <c r="L27" i="1"/>
  <c r="M20" i="1"/>
  <c r="F27" i="1" l="1"/>
  <c r="F20" i="1"/>
  <c r="F30" i="1" s="1"/>
  <c r="E20" i="1"/>
  <c r="E30" i="1" s="1"/>
  <c r="L20" i="1"/>
  <c r="L30" i="1" s="1"/>
  <c r="M30" i="1"/>
  <c r="M27" i="1"/>
  <c r="E27" i="1"/>
</calcChain>
</file>

<file path=xl/sharedStrings.xml><?xml version="1.0" encoding="utf-8"?>
<sst xmlns="http://schemas.openxmlformats.org/spreadsheetml/2006/main" count="70" uniqueCount="31">
  <si>
    <t>Innkjøp AC i Norge årlig</t>
  </si>
  <si>
    <t>kr/tonn</t>
  </si>
  <si>
    <t>tonn/år</t>
  </si>
  <si>
    <t>Inntekter</t>
  </si>
  <si>
    <t>Priser</t>
  </si>
  <si>
    <t>Forbruk</t>
  </si>
  <si>
    <t>Innkjøpspris AC Norge</t>
  </si>
  <si>
    <t>kr/år</t>
  </si>
  <si>
    <t>Yield regenerering</t>
  </si>
  <si>
    <t>min</t>
  </si>
  <si>
    <t>max</t>
  </si>
  <si>
    <t>Forbruk AC CLAIRS</t>
  </si>
  <si>
    <t>Kapasitet ETIA</t>
  </si>
  <si>
    <t>kg/time</t>
  </si>
  <si>
    <t>Kapasitet MAP</t>
  </si>
  <si>
    <t>Deponipris AC Lindum</t>
  </si>
  <si>
    <t>Salgspris regenerert AC</t>
  </si>
  <si>
    <t>Utgifter for Lindum</t>
  </si>
  <si>
    <t>regenereringsprosess inkl. operatør og driftskostnader</t>
  </si>
  <si>
    <t>Egenskaper pyrolyse</t>
  </si>
  <si>
    <t>Energigjenvinning</t>
  </si>
  <si>
    <t>Salgbar biogass med 20% overskuddsvarme</t>
  </si>
  <si>
    <t>Penger spart for CLAIRS</t>
  </si>
  <si>
    <t>Overskudd salgsinntekter ved maks kapasitet på ETIA</t>
  </si>
  <si>
    <t>Scenario maks kapasitet og kontinuerlig drift 24/7 MAP</t>
  </si>
  <si>
    <t>Scenario maks kapasitet og kontinuerlig drift 24/7 ETIA</t>
  </si>
  <si>
    <t>Overskudd salgsinntekter ved maks kapasitet på MAP</t>
  </si>
  <si>
    <t>Totalinntekt</t>
  </si>
  <si>
    <t>Overskudd inkludert varmegjenvinning</t>
  </si>
  <si>
    <t>Kapasitet MAP 24/7</t>
  </si>
  <si>
    <t>Kapasitet MAP 1 skift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</si>
</sst>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45">
    <xf numFmtId="0" fontId="0" fillId="0" borderId="0" xfId="0"/>
    <xf numFmtId="0" fontId="0" fillId="0" borderId="0" xfId="0" applyBorder="1"/>
    <xf numFmtId="41" fontId="0" fillId="0" borderId="0" xfId="1" applyFont="1"/>
    <xf numFmtId="0" fontId="2" fillId="0" borderId="1" xfId="2"/>
    <xf numFmtId="0" fontId="3" fillId="0" borderId="0" xfId="0" applyFon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3" fillId="2" borderId="0" xfId="0" applyFont="1" applyFill="1" applyBorder="1"/>
    <xf numFmtId="0" fontId="3" fillId="2" borderId="6" xfId="0" applyFont="1" applyFill="1" applyBorder="1"/>
    <xf numFmtId="41" fontId="0" fillId="2" borderId="0" xfId="1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3" fillId="3" borderId="0" xfId="0" applyFont="1" applyFill="1" applyBorder="1"/>
    <xf numFmtId="0" fontId="0" fillId="3" borderId="6" xfId="0" applyFill="1" applyBorder="1"/>
    <xf numFmtId="41" fontId="0" fillId="3" borderId="0" xfId="1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9" fontId="0" fillId="2" borderId="0" xfId="1" applyNumberFormat="1" applyFont="1" applyFill="1" applyBorder="1"/>
    <xf numFmtId="9" fontId="0" fillId="3" borderId="0" xfId="1" applyNumberFormat="1" applyFont="1" applyFill="1" applyBorder="1"/>
    <xf numFmtId="0" fontId="0" fillId="2" borderId="0" xfId="1" applyNumberFormat="1" applyFont="1" applyFill="1" applyBorder="1"/>
    <xf numFmtId="0" fontId="0" fillId="3" borderId="0" xfId="1" applyNumberFormat="1" applyFont="1" applyFill="1" applyBorder="1"/>
    <xf numFmtId="0" fontId="0" fillId="2" borderId="11" xfId="0" applyFill="1" applyBorder="1"/>
    <xf numFmtId="0" fontId="0" fillId="2" borderId="12" xfId="0" applyFill="1" applyBorder="1"/>
    <xf numFmtId="0" fontId="3" fillId="2" borderId="10" xfId="0" applyFont="1" applyFill="1" applyBorder="1"/>
    <xf numFmtId="41" fontId="0" fillId="2" borderId="0" xfId="1" applyFont="1" applyFill="1" applyBorder="1" applyAlignment="1">
      <alignment horizontal="left" indent="1"/>
    </xf>
    <xf numFmtId="41" fontId="0" fillId="2" borderId="8" xfId="1" applyFont="1" applyFill="1" applyBorder="1" applyAlignment="1">
      <alignment horizontal="left" indent="1"/>
    </xf>
    <xf numFmtId="0" fontId="3" fillId="3" borderId="6" xfId="0" applyFont="1" applyFill="1" applyBorder="1"/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41" fontId="0" fillId="3" borderId="0" xfId="1" applyFont="1" applyFill="1" applyBorder="1" applyAlignment="1">
      <alignment horizontal="left" indent="1"/>
    </xf>
    <xf numFmtId="41" fontId="0" fillId="3" borderId="8" xfId="1" applyFont="1" applyFill="1" applyBorder="1" applyAlignment="1">
      <alignment horizontal="left" indent="1"/>
    </xf>
    <xf numFmtId="1" fontId="0" fillId="2" borderId="0" xfId="1" applyNumberFormat="1" applyFont="1" applyFill="1" applyBorder="1"/>
    <xf numFmtId="1" fontId="0" fillId="3" borderId="0" xfId="1" applyNumberFormat="1" applyFont="1" applyFill="1" applyBorder="1"/>
  </cellXfs>
  <cellStyles count="3">
    <cellStyle name="Comma [0]" xfId="1" builtinId="6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3A24-5088-4A07-AF10-04776329CD52}">
  <dimension ref="C1:R33"/>
  <sheetViews>
    <sheetView tabSelected="1" topLeftCell="D3" zoomScale="80" zoomScaleNormal="80" workbookViewId="0">
      <selection activeCell="M19" sqref="M19"/>
    </sheetView>
  </sheetViews>
  <sheetFormatPr defaultRowHeight="14.5" x14ac:dyDescent="0.35"/>
  <cols>
    <col min="4" max="4" width="70.08984375" bestFit="1" customWidth="1"/>
    <col min="5" max="5" width="15.1796875" bestFit="1" customWidth="1"/>
    <col min="6" max="6" width="16.26953125" bestFit="1" customWidth="1"/>
    <col min="11" max="11" width="51.81640625" bestFit="1" customWidth="1"/>
    <col min="12" max="13" width="14" bestFit="1" customWidth="1"/>
  </cols>
  <sheetData>
    <row r="1" spans="3:15" ht="20" thickBot="1" x14ac:dyDescent="0.5">
      <c r="D1" s="3" t="s">
        <v>25</v>
      </c>
      <c r="E1" s="3"/>
      <c r="F1" s="3"/>
      <c r="G1" s="3"/>
      <c r="H1" s="3"/>
      <c r="I1" s="3"/>
      <c r="J1" s="3"/>
      <c r="K1" s="3" t="s">
        <v>24</v>
      </c>
    </row>
    <row r="2" spans="3:15" ht="15.5" thickTop="1" thickBot="1" x14ac:dyDescent="0.4"/>
    <row r="3" spans="3:15" x14ac:dyDescent="0.35">
      <c r="C3" s="5"/>
      <c r="D3" s="6"/>
      <c r="E3" s="6"/>
      <c r="F3" s="6"/>
      <c r="G3" s="6"/>
      <c r="H3" s="7"/>
      <c r="I3" s="1"/>
      <c r="J3" s="17"/>
      <c r="K3" s="18"/>
      <c r="L3" s="18"/>
      <c r="M3" s="18"/>
      <c r="N3" s="18"/>
      <c r="O3" s="19"/>
    </row>
    <row r="4" spans="3:15" x14ac:dyDescent="0.35">
      <c r="C4" s="8"/>
      <c r="D4" s="9"/>
      <c r="E4" s="10" t="s">
        <v>9</v>
      </c>
      <c r="F4" s="10" t="s">
        <v>10</v>
      </c>
      <c r="G4" s="10"/>
      <c r="H4" s="11"/>
      <c r="I4" s="4"/>
      <c r="J4" s="20"/>
      <c r="K4" s="21"/>
      <c r="L4" s="22" t="s">
        <v>9</v>
      </c>
      <c r="M4" s="22" t="s">
        <v>10</v>
      </c>
      <c r="N4" s="22"/>
      <c r="O4" s="37"/>
    </row>
    <row r="5" spans="3:15" x14ac:dyDescent="0.35">
      <c r="C5" s="8"/>
      <c r="D5" s="10" t="s">
        <v>5</v>
      </c>
      <c r="E5" s="12"/>
      <c r="F5" s="12"/>
      <c r="G5" s="9"/>
      <c r="H5" s="13"/>
      <c r="I5" s="1"/>
      <c r="J5" s="20"/>
      <c r="K5" s="22" t="s">
        <v>5</v>
      </c>
      <c r="L5" s="24"/>
      <c r="M5" s="24"/>
      <c r="N5" s="21"/>
      <c r="O5" s="23"/>
    </row>
    <row r="6" spans="3:15" x14ac:dyDescent="0.35">
      <c r="C6" s="8"/>
      <c r="D6" s="9" t="s">
        <v>0</v>
      </c>
      <c r="E6" s="12">
        <v>1700</v>
      </c>
      <c r="F6" s="12">
        <v>9000</v>
      </c>
      <c r="G6" s="9" t="s">
        <v>2</v>
      </c>
      <c r="H6" s="13"/>
      <c r="I6" s="1"/>
      <c r="J6" s="20"/>
      <c r="K6" s="21" t="s">
        <v>0</v>
      </c>
      <c r="L6" s="24">
        <v>1700</v>
      </c>
      <c r="M6" s="24">
        <v>9000</v>
      </c>
      <c r="N6" s="21" t="s">
        <v>2</v>
      </c>
      <c r="O6" s="23"/>
    </row>
    <row r="7" spans="3:15" x14ac:dyDescent="0.35">
      <c r="C7" s="8"/>
      <c r="D7" s="9" t="s">
        <v>11</v>
      </c>
      <c r="E7" s="12">
        <v>300</v>
      </c>
      <c r="F7" s="12">
        <v>500</v>
      </c>
      <c r="G7" s="9" t="s">
        <v>2</v>
      </c>
      <c r="H7" s="13"/>
      <c r="I7" s="1"/>
      <c r="J7" s="20"/>
      <c r="K7" s="21" t="s">
        <v>11</v>
      </c>
      <c r="L7" s="24">
        <v>100</v>
      </c>
      <c r="M7" s="24">
        <v>500</v>
      </c>
      <c r="N7" s="21" t="s">
        <v>2</v>
      </c>
      <c r="O7" s="23"/>
    </row>
    <row r="8" spans="3:15" x14ac:dyDescent="0.35">
      <c r="C8" s="8"/>
      <c r="D8" s="9"/>
      <c r="E8" s="9"/>
      <c r="F8" s="9"/>
      <c r="G8" s="9"/>
      <c r="H8" s="13"/>
      <c r="I8" s="1"/>
      <c r="J8" s="20"/>
      <c r="K8" s="21"/>
      <c r="L8" s="21"/>
      <c r="M8" s="21"/>
      <c r="N8" s="21"/>
      <c r="O8" s="23"/>
    </row>
    <row r="9" spans="3:15" x14ac:dyDescent="0.35">
      <c r="C9" s="8"/>
      <c r="D9" s="10" t="s">
        <v>4</v>
      </c>
      <c r="E9" s="9"/>
      <c r="F9" s="9"/>
      <c r="G9" s="9"/>
      <c r="H9" s="13"/>
      <c r="I9" s="1"/>
      <c r="J9" s="20"/>
      <c r="K9" s="22" t="s">
        <v>4</v>
      </c>
      <c r="L9" s="21"/>
      <c r="M9" s="21"/>
      <c r="N9" s="21"/>
      <c r="O9" s="23"/>
    </row>
    <row r="10" spans="3:15" x14ac:dyDescent="0.35">
      <c r="C10" s="8"/>
      <c r="D10" s="9" t="s">
        <v>6</v>
      </c>
      <c r="E10" s="12">
        <v>6000</v>
      </c>
      <c r="F10" s="12">
        <v>30000</v>
      </c>
      <c r="G10" s="9" t="s">
        <v>1</v>
      </c>
      <c r="H10" s="13"/>
      <c r="I10" s="1"/>
      <c r="J10" s="20"/>
      <c r="K10" s="21" t="s">
        <v>6</v>
      </c>
      <c r="L10" s="24">
        <v>10000</v>
      </c>
      <c r="M10" s="24">
        <v>30000</v>
      </c>
      <c r="N10" s="21" t="s">
        <v>1</v>
      </c>
      <c r="O10" s="23"/>
    </row>
    <row r="11" spans="3:15" x14ac:dyDescent="0.35">
      <c r="C11" s="8"/>
      <c r="D11" s="9" t="s">
        <v>15</v>
      </c>
      <c r="E11" s="12">
        <v>400</v>
      </c>
      <c r="F11" s="12">
        <v>800</v>
      </c>
      <c r="G11" s="9" t="s">
        <v>1</v>
      </c>
      <c r="H11" s="13"/>
      <c r="I11" s="1"/>
      <c r="J11" s="20"/>
      <c r="K11" s="21" t="s">
        <v>15</v>
      </c>
      <c r="L11" s="24">
        <v>400</v>
      </c>
      <c r="M11" s="24">
        <v>800</v>
      </c>
      <c r="N11" s="21" t="s">
        <v>1</v>
      </c>
      <c r="O11" s="23"/>
    </row>
    <row r="12" spans="3:15" x14ac:dyDescent="0.35">
      <c r="C12" s="8"/>
      <c r="D12" s="9" t="s">
        <v>16</v>
      </c>
      <c r="E12" s="12">
        <v>3000</v>
      </c>
      <c r="F12" s="12">
        <v>5000</v>
      </c>
      <c r="G12" s="9" t="s">
        <v>1</v>
      </c>
      <c r="H12" s="13"/>
      <c r="I12" s="1"/>
      <c r="J12" s="20"/>
      <c r="K12" s="21" t="s">
        <v>16</v>
      </c>
      <c r="L12" s="24">
        <v>5000</v>
      </c>
      <c r="M12" s="24">
        <v>15000</v>
      </c>
      <c r="N12" s="21" t="s">
        <v>1</v>
      </c>
      <c r="O12" s="23"/>
    </row>
    <row r="13" spans="3:15" x14ac:dyDescent="0.35">
      <c r="C13" s="8"/>
      <c r="D13" s="9"/>
      <c r="E13" s="12"/>
      <c r="F13" s="12"/>
      <c r="G13" s="9"/>
      <c r="H13" s="13"/>
      <c r="I13" s="1"/>
      <c r="J13" s="20"/>
      <c r="K13" s="21"/>
      <c r="L13" s="24"/>
      <c r="M13" s="24"/>
      <c r="N13" s="21"/>
      <c r="O13" s="23"/>
    </row>
    <row r="14" spans="3:15" x14ac:dyDescent="0.35">
      <c r="C14" s="8"/>
      <c r="D14" s="10" t="s">
        <v>17</v>
      </c>
      <c r="E14" s="12"/>
      <c r="F14" s="12"/>
      <c r="G14" s="9"/>
      <c r="H14" s="13"/>
      <c r="I14" s="1"/>
      <c r="J14" s="20"/>
      <c r="K14" s="22" t="s">
        <v>17</v>
      </c>
      <c r="L14" s="24"/>
      <c r="M14" s="24"/>
      <c r="N14" s="21"/>
      <c r="O14" s="23"/>
    </row>
    <row r="15" spans="3:15" x14ac:dyDescent="0.35">
      <c r="C15" s="8"/>
      <c r="D15" s="9" t="s">
        <v>18</v>
      </c>
      <c r="E15" s="12">
        <v>1000</v>
      </c>
      <c r="F15" s="12">
        <v>800</v>
      </c>
      <c r="G15" s="9" t="s">
        <v>1</v>
      </c>
      <c r="H15" s="13"/>
      <c r="I15" s="1"/>
      <c r="J15" s="20"/>
      <c r="K15" s="21" t="s">
        <v>18</v>
      </c>
      <c r="L15" s="24">
        <v>1000</v>
      </c>
      <c r="M15" s="24">
        <v>800</v>
      </c>
      <c r="N15" s="21" t="s">
        <v>1</v>
      </c>
      <c r="O15" s="23"/>
    </row>
    <row r="16" spans="3:15" x14ac:dyDescent="0.35">
      <c r="C16" s="8"/>
      <c r="D16" s="9"/>
      <c r="E16" s="12"/>
      <c r="F16" s="12"/>
      <c r="G16" s="9"/>
      <c r="H16" s="13"/>
      <c r="I16" s="1"/>
      <c r="J16" s="20"/>
      <c r="K16" s="21"/>
      <c r="L16" s="24"/>
      <c r="M16" s="24"/>
      <c r="N16" s="21"/>
      <c r="O16" s="23"/>
    </row>
    <row r="17" spans="3:18" x14ac:dyDescent="0.35">
      <c r="C17" s="8"/>
      <c r="D17" s="10" t="s">
        <v>19</v>
      </c>
      <c r="E17" s="12"/>
      <c r="F17" s="12"/>
      <c r="G17" s="9"/>
      <c r="H17" s="13"/>
      <c r="I17" s="1"/>
      <c r="J17" s="20"/>
      <c r="K17" s="22" t="s">
        <v>19</v>
      </c>
      <c r="L17" s="24"/>
      <c r="M17" s="24"/>
      <c r="N17" s="21"/>
      <c r="O17" s="23"/>
    </row>
    <row r="18" spans="3:18" x14ac:dyDescent="0.35">
      <c r="C18" s="8"/>
      <c r="D18" s="9" t="s">
        <v>8</v>
      </c>
      <c r="E18" s="28">
        <v>0.8</v>
      </c>
      <c r="F18" s="28">
        <v>0.8</v>
      </c>
      <c r="G18" s="9"/>
      <c r="H18" s="13"/>
      <c r="I18" s="1"/>
      <c r="J18" s="20"/>
      <c r="K18" s="21" t="s">
        <v>8</v>
      </c>
      <c r="L18" s="29">
        <v>0.8</v>
      </c>
      <c r="M18" s="29">
        <v>0.8</v>
      </c>
      <c r="N18" s="21"/>
      <c r="O18" s="23"/>
    </row>
    <row r="19" spans="3:18" x14ac:dyDescent="0.35">
      <c r="C19" s="8"/>
      <c r="D19" s="9" t="s">
        <v>12</v>
      </c>
      <c r="E19" s="30">
        <v>5</v>
      </c>
      <c r="F19" s="30">
        <v>10</v>
      </c>
      <c r="G19" s="9" t="s">
        <v>13</v>
      </c>
      <c r="H19" s="13"/>
      <c r="I19" s="1"/>
      <c r="J19" s="20"/>
      <c r="K19" s="21" t="s">
        <v>14</v>
      </c>
      <c r="L19" s="31">
        <v>90</v>
      </c>
      <c r="M19" s="31">
        <v>90</v>
      </c>
      <c r="N19" s="21" t="s">
        <v>13</v>
      </c>
      <c r="O19" s="23"/>
    </row>
    <row r="20" spans="3:18" x14ac:dyDescent="0.35">
      <c r="C20" s="8"/>
      <c r="D20" s="9" t="s">
        <v>12</v>
      </c>
      <c r="E20" s="43">
        <f>E19*8760/1000</f>
        <v>43.8</v>
      </c>
      <c r="F20" s="43">
        <f>F19*8760/1000</f>
        <v>87.6</v>
      </c>
      <c r="G20" s="9" t="s">
        <v>2</v>
      </c>
      <c r="H20" s="13"/>
      <c r="I20" s="1"/>
      <c r="J20" s="20"/>
      <c r="K20" s="21" t="s">
        <v>29</v>
      </c>
      <c r="L20" s="44">
        <f>L19*8765/1000</f>
        <v>788.85</v>
      </c>
      <c r="M20" s="44">
        <f>M19*8765/1000</f>
        <v>788.85</v>
      </c>
      <c r="N20" s="21" t="s">
        <v>2</v>
      </c>
      <c r="O20" s="23"/>
    </row>
    <row r="21" spans="3:18" x14ac:dyDescent="0.35">
      <c r="C21" s="8"/>
      <c r="D21" s="9"/>
      <c r="E21" s="43"/>
      <c r="F21" s="43"/>
      <c r="G21" s="9"/>
      <c r="H21" s="13"/>
      <c r="I21" s="1"/>
      <c r="J21" s="20"/>
      <c r="K21" s="21" t="s">
        <v>30</v>
      </c>
      <c r="L21" s="44">
        <f>L20/3</f>
        <v>262.95</v>
      </c>
      <c r="M21" s="44">
        <f>M20/3</f>
        <v>262.95</v>
      </c>
      <c r="N21" s="21" t="s">
        <v>2</v>
      </c>
      <c r="O21" s="23"/>
    </row>
    <row r="22" spans="3:18" x14ac:dyDescent="0.35">
      <c r="C22" s="8"/>
      <c r="D22" s="9"/>
      <c r="E22" s="30"/>
      <c r="F22" s="30"/>
      <c r="G22" s="9"/>
      <c r="H22" s="13"/>
      <c r="I22" s="1"/>
      <c r="J22" s="20"/>
      <c r="K22" s="21"/>
      <c r="L22" s="31"/>
      <c r="M22" s="31"/>
      <c r="N22" s="21"/>
      <c r="O22" s="23"/>
    </row>
    <row r="23" spans="3:18" x14ac:dyDescent="0.35">
      <c r="C23" s="8"/>
      <c r="D23" s="10" t="s">
        <v>20</v>
      </c>
      <c r="E23" s="30"/>
      <c r="F23" s="30"/>
      <c r="G23" s="9"/>
      <c r="H23" s="13"/>
      <c r="I23" s="1"/>
      <c r="J23" s="20"/>
      <c r="K23" s="22" t="s">
        <v>20</v>
      </c>
      <c r="L23" s="31"/>
      <c r="M23" s="31"/>
      <c r="N23" s="21"/>
      <c r="O23" s="23"/>
    </row>
    <row r="24" spans="3:18" x14ac:dyDescent="0.35">
      <c r="C24" s="8"/>
      <c r="D24" s="9" t="s">
        <v>21</v>
      </c>
      <c r="E24" s="12">
        <v>0</v>
      </c>
      <c r="F24" s="12">
        <v>0</v>
      </c>
      <c r="G24" s="9" t="s">
        <v>1</v>
      </c>
      <c r="H24" s="13"/>
      <c r="I24" s="1"/>
      <c r="J24" s="20"/>
      <c r="K24" s="21" t="s">
        <v>21</v>
      </c>
      <c r="L24" s="24">
        <v>500</v>
      </c>
      <c r="M24" s="24">
        <v>1000</v>
      </c>
      <c r="N24" s="21" t="s">
        <v>1</v>
      </c>
      <c r="O24" s="23"/>
    </row>
    <row r="25" spans="3:18" ht="15" thickBot="1" x14ac:dyDescent="0.4">
      <c r="C25" s="8"/>
      <c r="D25" s="9"/>
      <c r="E25" s="12"/>
      <c r="F25" s="12"/>
      <c r="G25" s="9"/>
      <c r="H25" s="13"/>
      <c r="I25" s="1"/>
      <c r="J25" s="20"/>
      <c r="K25" s="21"/>
      <c r="L25" s="24"/>
      <c r="M25" s="24"/>
      <c r="N25" s="21"/>
      <c r="O25" s="23"/>
    </row>
    <row r="26" spans="3:18" ht="15" thickBot="1" x14ac:dyDescent="0.4">
      <c r="C26" s="8"/>
      <c r="D26" s="34" t="s">
        <v>3</v>
      </c>
      <c r="E26" s="32"/>
      <c r="F26" s="32"/>
      <c r="G26" s="33"/>
      <c r="H26" s="13"/>
      <c r="J26" s="20"/>
      <c r="K26" s="38" t="s">
        <v>3</v>
      </c>
      <c r="L26" s="39"/>
      <c r="M26" s="39"/>
      <c r="N26" s="40"/>
      <c r="O26" s="23"/>
    </row>
    <row r="27" spans="3:18" x14ac:dyDescent="0.35">
      <c r="C27" s="8"/>
      <c r="D27" s="8" t="s">
        <v>22</v>
      </c>
      <c r="E27" s="35">
        <f>(E10+E11)*E7-E12*E7</f>
        <v>1020000</v>
      </c>
      <c r="F27" s="35">
        <f>(F10+F11)*F7-F12*F7</f>
        <v>12900000</v>
      </c>
      <c r="G27" s="13" t="s">
        <v>7</v>
      </c>
      <c r="H27" s="13"/>
      <c r="J27" s="20"/>
      <c r="K27" s="20" t="s">
        <v>22</v>
      </c>
      <c r="L27" s="41">
        <f>(L10+L11)*L7-L12*L7</f>
        <v>540000</v>
      </c>
      <c r="M27" s="41">
        <f>(M10+M11)*M7-M12*M7</f>
        <v>7900000</v>
      </c>
      <c r="N27" s="23" t="s">
        <v>7</v>
      </c>
      <c r="O27" s="23"/>
    </row>
    <row r="28" spans="3:18" x14ac:dyDescent="0.35">
      <c r="C28" s="8"/>
      <c r="D28" s="8"/>
      <c r="E28" s="35"/>
      <c r="F28" s="35"/>
      <c r="G28" s="13"/>
      <c r="H28" s="13"/>
      <c r="J28" s="20"/>
      <c r="K28" s="20" t="s">
        <v>27</v>
      </c>
      <c r="L28" s="41">
        <f>L11*L7+L7*L18*L12</f>
        <v>440000</v>
      </c>
      <c r="M28" s="41">
        <f>M11*M7+M7*M18*M12</f>
        <v>6400000</v>
      </c>
      <c r="N28" s="23" t="s">
        <v>7</v>
      </c>
      <c r="O28" s="23"/>
    </row>
    <row r="29" spans="3:18" x14ac:dyDescent="0.35">
      <c r="C29" s="8"/>
      <c r="D29" s="8"/>
      <c r="E29" s="35"/>
      <c r="F29" s="35"/>
      <c r="G29" s="13"/>
      <c r="H29" s="13"/>
      <c r="J29" s="20"/>
      <c r="K29" s="20" t="s">
        <v>28</v>
      </c>
      <c r="L29" s="41">
        <f>L28-L7*L15+L24*L7</f>
        <v>390000</v>
      </c>
      <c r="M29" s="41">
        <f>M28-M7*M15+M24*M7</f>
        <v>6500000</v>
      </c>
      <c r="N29" s="23" t="s">
        <v>7</v>
      </c>
      <c r="O29" s="23"/>
    </row>
    <row r="30" spans="3:18" ht="15" thickBot="1" x14ac:dyDescent="0.4">
      <c r="C30" s="8"/>
      <c r="D30" s="14" t="s">
        <v>23</v>
      </c>
      <c r="E30" s="36">
        <f>(E12+E11)*E20*E18+E24*E20</f>
        <v>119136</v>
      </c>
      <c r="F30" s="36">
        <f>(F12+F11)*F20*F18+F24*F20</f>
        <v>406464</v>
      </c>
      <c r="G30" s="16" t="s">
        <v>7</v>
      </c>
      <c r="H30" s="13"/>
      <c r="J30" s="20"/>
      <c r="K30" s="25" t="s">
        <v>26</v>
      </c>
      <c r="L30" s="42">
        <f>(L12+L11)*L20*L18+L24*L20</f>
        <v>3802257</v>
      </c>
      <c r="M30" s="42">
        <f>(M12+M11)*M20*M18+M24*M20</f>
        <v>10759914</v>
      </c>
      <c r="N30" s="27" t="s">
        <v>7</v>
      </c>
      <c r="O30" s="23"/>
      <c r="R30" s="2"/>
    </row>
    <row r="31" spans="3:18" x14ac:dyDescent="0.35">
      <c r="C31" s="8"/>
      <c r="D31" s="9"/>
      <c r="E31" s="12"/>
      <c r="F31" s="12"/>
      <c r="G31" s="9"/>
      <c r="H31" s="13"/>
      <c r="J31" s="20"/>
      <c r="K31" s="21"/>
      <c r="L31" s="24"/>
      <c r="M31" s="24"/>
      <c r="N31" s="21"/>
      <c r="O31" s="23"/>
    </row>
    <row r="32" spans="3:18" x14ac:dyDescent="0.35">
      <c r="C32" s="8"/>
      <c r="D32" s="9"/>
      <c r="E32" s="12"/>
      <c r="F32" s="12"/>
      <c r="G32" s="9"/>
      <c r="H32" s="13"/>
      <c r="J32" s="20"/>
      <c r="K32" s="21"/>
      <c r="L32" s="24"/>
      <c r="M32" s="24"/>
      <c r="N32" s="21"/>
      <c r="O32" s="23"/>
    </row>
    <row r="33" spans="3:15" ht="15" thickBot="1" x14ac:dyDescent="0.4">
      <c r="C33" s="14"/>
      <c r="D33" s="15"/>
      <c r="E33" s="15"/>
      <c r="F33" s="15"/>
      <c r="G33" s="15"/>
      <c r="H33" s="16"/>
      <c r="I33" s="1"/>
      <c r="J33" s="25"/>
      <c r="K33" s="26"/>
      <c r="L33" s="26"/>
      <c r="M33" s="26"/>
      <c r="N33" s="26"/>
      <c r="O33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Krahn</dc:creator>
  <cp:lastModifiedBy>Katinka Krahn</cp:lastModifiedBy>
  <dcterms:created xsi:type="dcterms:W3CDTF">2022-12-01T11:56:31Z</dcterms:created>
  <dcterms:modified xsi:type="dcterms:W3CDTF">2022-12-12T08:12:47Z</dcterms:modified>
</cp:coreProperties>
</file>