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GAC\"/>
    </mc:Choice>
  </mc:AlternateContent>
  <xr:revisionPtr revIDLastSave="0" documentId="13_ncr:1_{65B979A9-9F78-4089-B8D4-17C33428E9CE}" xr6:coauthVersionLast="47" xr6:coauthVersionMax="47" xr10:uidLastSave="{00000000-0000-0000-0000-000000000000}"/>
  <bookViews>
    <workbookView xWindow="-110" yWindow="-110" windowWidth="29020" windowHeight="15820" xr2:uid="{49E1EA3E-06BD-4266-8B51-2AC0BAB58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33" i="1"/>
  <c r="F34" i="1"/>
  <c r="F31" i="1"/>
  <c r="F30" i="1"/>
  <c r="F14" i="1"/>
  <c r="F32" i="1" s="1"/>
  <c r="G14" i="1"/>
  <c r="G30" i="1" s="1"/>
  <c r="G31" i="1"/>
  <c r="G22" i="1"/>
  <c r="G34" i="1" l="1"/>
  <c r="G32" i="1"/>
  <c r="G33" i="1" s="1"/>
  <c r="F23" i="1"/>
  <c r="G23" i="1" l="1"/>
</calcChain>
</file>

<file path=xl/sharedStrings.xml><?xml version="1.0" encoding="utf-8"?>
<sst xmlns="http://schemas.openxmlformats.org/spreadsheetml/2006/main" count="50" uniqueCount="34">
  <si>
    <t>kr/tonn</t>
  </si>
  <si>
    <t>tonn/år</t>
  </si>
  <si>
    <t>Priser</t>
  </si>
  <si>
    <t>kr/år</t>
  </si>
  <si>
    <t>Yield regenerering</t>
  </si>
  <si>
    <t>min</t>
  </si>
  <si>
    <t>max</t>
  </si>
  <si>
    <t>kg/time</t>
  </si>
  <si>
    <t>Utgifter for Lindum</t>
  </si>
  <si>
    <t>regenereringsprosess inkl. operatør og driftskostnader</t>
  </si>
  <si>
    <t>Energigjenvinning</t>
  </si>
  <si>
    <t>Overskuddsvarme</t>
  </si>
  <si>
    <t>Regenerering ved bruk av MAP</t>
  </si>
  <si>
    <t>Biogasspotensiale syngass</t>
  </si>
  <si>
    <t>lav</t>
  </si>
  <si>
    <t>Penger spart for Clairs</t>
  </si>
  <si>
    <t>Behandlingspris regenerering (alternativ til deponipris)</t>
  </si>
  <si>
    <t>kanskje</t>
  </si>
  <si>
    <t>Egenskaper pyrolyse på MAP</t>
  </si>
  <si>
    <t>Maks kapasitet</t>
  </si>
  <si>
    <t>Deponipris AC hos Lindum</t>
  </si>
  <si>
    <t>Gjennomsnittlig innkjøpspris jomfruelig AC</t>
  </si>
  <si>
    <t>Kapasitet drift 24/7 (innregnet 10% tid til vedlikehold/stans)</t>
  </si>
  <si>
    <t>Kapasitet drift 1 skift à 8 timer hele året</t>
  </si>
  <si>
    <t>Driftsoverskudd ved maks kapasitet 24/7 på MAP</t>
  </si>
  <si>
    <t>Penger spart for kunder ved maks kapasitet på MAP (20% innkjøp av jomfruelig AC hvert år)</t>
  </si>
  <si>
    <t>Totalinntekt for Lindum ved maks kapasitet 24/7 på MAP</t>
  </si>
  <si>
    <t>Disftsoverskudd ved drift 1 skift à 8 timer på MAP</t>
  </si>
  <si>
    <t>Salgspris regenerert AC (50% av innkjøpspris)</t>
  </si>
  <si>
    <t>Inntekter/sparing</t>
  </si>
  <si>
    <t>Forbruk AC</t>
  </si>
  <si>
    <t>Norge årlig</t>
  </si>
  <si>
    <t>Clairs</t>
  </si>
  <si>
    <t>Østlandet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</si>
</sst>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8">
    <xf numFmtId="0" fontId="0" fillId="0" borderId="0" xfId="0"/>
    <xf numFmtId="41" fontId="0" fillId="0" borderId="0" xfId="1" applyFont="1"/>
    <xf numFmtId="0" fontId="2" fillId="0" borderId="1" xfId="2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3" fillId="2" borderId="0" xfId="0" applyFont="1" applyFill="1"/>
    <xf numFmtId="0" fontId="0" fillId="2" borderId="6" xfId="0" applyFill="1" applyBorder="1"/>
    <xf numFmtId="41" fontId="0" fillId="2" borderId="0" xfId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9" fontId="0" fillId="2" borderId="0" xfId="1" applyNumberFormat="1" applyFont="1" applyFill="1" applyBorder="1"/>
    <xf numFmtId="0" fontId="0" fillId="2" borderId="0" xfId="1" applyNumberFormat="1" applyFont="1" applyFill="1" applyBorder="1"/>
    <xf numFmtId="0" fontId="3" fillId="2" borderId="6" xfId="0" applyFont="1" applyFill="1" applyBorder="1"/>
    <xf numFmtId="41" fontId="0" fillId="2" borderId="0" xfId="1" applyFont="1" applyFill="1" applyBorder="1" applyAlignment="1">
      <alignment horizontal="left" indent="1"/>
    </xf>
    <xf numFmtId="41" fontId="0" fillId="2" borderId="8" xfId="1" applyFont="1" applyFill="1" applyBorder="1" applyAlignment="1">
      <alignment horizontal="left" indent="1"/>
    </xf>
    <xf numFmtId="1" fontId="0" fillId="2" borderId="0" xfId="1" applyNumberFormat="1" applyFont="1" applyFill="1" applyBorder="1"/>
    <xf numFmtId="41" fontId="0" fillId="2" borderId="0" xfId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0" fillId="2" borderId="5" xfId="0" applyFill="1" applyBorder="1" applyAlignment="1">
      <alignment wrapText="1"/>
    </xf>
    <xf numFmtId="0" fontId="3" fillId="2" borderId="2" xfId="0" applyFont="1" applyFill="1" applyBorder="1"/>
    <xf numFmtId="41" fontId="0" fillId="2" borderId="3" xfId="1" applyFont="1" applyFill="1" applyBorder="1" applyAlignment="1">
      <alignment horizontal="left" indent="1"/>
    </xf>
    <xf numFmtId="41" fontId="0" fillId="2" borderId="0" xfId="1" applyFont="1" applyFill="1" applyBorder="1" applyAlignment="1">
      <alignment horizontal="left" vertical="center" indent="1"/>
    </xf>
    <xf numFmtId="0" fontId="0" fillId="2" borderId="6" xfId="0" applyFill="1" applyBorder="1" applyAlignment="1">
      <alignment vertical="center"/>
    </xf>
  </cellXfs>
  <cellStyles count="3">
    <cellStyle name="Comma [0]" xfId="1" builtinId="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A24-5088-4A07-AF10-04776329CD52}">
  <dimension ref="C1:L37"/>
  <sheetViews>
    <sheetView tabSelected="1" topLeftCell="A10" zoomScaleNormal="100" workbookViewId="0">
      <selection activeCell="K20" sqref="K20"/>
    </sheetView>
  </sheetViews>
  <sheetFormatPr defaultRowHeight="14.5" x14ac:dyDescent="0.35"/>
  <cols>
    <col min="5" max="5" width="50.1796875" customWidth="1"/>
    <col min="6" max="7" width="14" bestFit="1" customWidth="1"/>
  </cols>
  <sheetData>
    <row r="1" spans="3:9" ht="20" thickBot="1" x14ac:dyDescent="0.5">
      <c r="D1" s="2"/>
      <c r="E1" s="2" t="s">
        <v>12</v>
      </c>
    </row>
    <row r="2" spans="3:9" ht="15.5" thickTop="1" thickBot="1" x14ac:dyDescent="0.4"/>
    <row r="3" spans="3:9" x14ac:dyDescent="0.35">
      <c r="D3" s="4"/>
      <c r="E3" s="5"/>
      <c r="F3" s="5"/>
      <c r="G3" s="5"/>
      <c r="H3" s="5"/>
      <c r="I3" s="6"/>
    </row>
    <row r="4" spans="3:9" x14ac:dyDescent="0.35">
      <c r="C4" s="3"/>
      <c r="D4" s="7"/>
      <c r="E4" s="8"/>
      <c r="F4" s="22" t="s">
        <v>5</v>
      </c>
      <c r="G4" s="22" t="s">
        <v>6</v>
      </c>
      <c r="H4" s="9"/>
      <c r="I4" s="17"/>
    </row>
    <row r="5" spans="3:9" x14ac:dyDescent="0.35">
      <c r="D5" s="7"/>
      <c r="E5" s="9" t="s">
        <v>30</v>
      </c>
      <c r="F5" s="11"/>
      <c r="G5" s="11"/>
      <c r="H5" s="8"/>
      <c r="I5" s="10"/>
    </row>
    <row r="6" spans="3:9" x14ac:dyDescent="0.35">
      <c r="D6" s="7"/>
      <c r="E6" s="8" t="s">
        <v>31</v>
      </c>
      <c r="F6" s="11">
        <v>2000</v>
      </c>
      <c r="G6" s="11">
        <v>9000</v>
      </c>
      <c r="H6" s="8" t="s">
        <v>1</v>
      </c>
      <c r="I6" s="10"/>
    </row>
    <row r="7" spans="3:9" x14ac:dyDescent="0.35">
      <c r="D7" s="7"/>
      <c r="E7" s="8" t="s">
        <v>32</v>
      </c>
      <c r="F7" s="11">
        <v>200</v>
      </c>
      <c r="G7" s="11">
        <v>250</v>
      </c>
      <c r="H7" s="8" t="s">
        <v>1</v>
      </c>
      <c r="I7" s="10"/>
    </row>
    <row r="8" spans="3:9" x14ac:dyDescent="0.35">
      <c r="D8" s="7"/>
      <c r="E8" s="8" t="s">
        <v>33</v>
      </c>
      <c r="F8" s="11">
        <v>1000</v>
      </c>
      <c r="G8" s="11">
        <v>3000</v>
      </c>
      <c r="H8" s="8" t="s">
        <v>1</v>
      </c>
      <c r="I8" s="10"/>
    </row>
    <row r="9" spans="3:9" x14ac:dyDescent="0.35">
      <c r="D9" s="7"/>
      <c r="E9" s="8"/>
      <c r="F9" s="8"/>
      <c r="G9" s="8"/>
      <c r="H9" s="8"/>
      <c r="I9" s="10"/>
    </row>
    <row r="10" spans="3:9" x14ac:dyDescent="0.35">
      <c r="D10" s="7"/>
      <c r="E10" s="9" t="s">
        <v>2</v>
      </c>
      <c r="F10" s="8"/>
      <c r="G10" s="8"/>
      <c r="H10" s="8"/>
      <c r="I10" s="10"/>
    </row>
    <row r="11" spans="3:9" x14ac:dyDescent="0.35">
      <c r="D11" s="7"/>
      <c r="E11" s="8" t="s">
        <v>21</v>
      </c>
      <c r="F11" s="11">
        <v>20000</v>
      </c>
      <c r="G11" s="11">
        <v>40000</v>
      </c>
      <c r="H11" s="8" t="s">
        <v>0</v>
      </c>
      <c r="I11" s="10"/>
    </row>
    <row r="12" spans="3:9" x14ac:dyDescent="0.35">
      <c r="D12" s="7"/>
      <c r="E12" s="8" t="s">
        <v>20</v>
      </c>
      <c r="F12" s="11">
        <v>800</v>
      </c>
      <c r="G12" s="11">
        <v>900</v>
      </c>
      <c r="H12" s="8" t="s">
        <v>0</v>
      </c>
      <c r="I12" s="10"/>
    </row>
    <row r="13" spans="3:9" x14ac:dyDescent="0.35">
      <c r="D13" s="7"/>
      <c r="E13" s="8" t="s">
        <v>16</v>
      </c>
      <c r="F13" s="16">
        <v>0</v>
      </c>
      <c r="G13" s="16">
        <v>0</v>
      </c>
      <c r="H13" s="8" t="s">
        <v>0</v>
      </c>
      <c r="I13" s="10"/>
    </row>
    <row r="14" spans="3:9" x14ac:dyDescent="0.35">
      <c r="D14" s="7"/>
      <c r="E14" s="8" t="s">
        <v>28</v>
      </c>
      <c r="F14" s="11">
        <f>F11*0.5</f>
        <v>10000</v>
      </c>
      <c r="G14" s="11">
        <f>G11*0.5</f>
        <v>20000</v>
      </c>
      <c r="H14" s="8" t="s">
        <v>0</v>
      </c>
      <c r="I14" s="10"/>
    </row>
    <row r="15" spans="3:9" x14ac:dyDescent="0.35">
      <c r="D15" s="7"/>
      <c r="E15" s="8"/>
      <c r="F15" s="11"/>
      <c r="G15" s="11"/>
      <c r="H15" s="8"/>
      <c r="I15" s="10"/>
    </row>
    <row r="16" spans="3:9" x14ac:dyDescent="0.35">
      <c r="D16" s="7"/>
      <c r="E16" s="9" t="s">
        <v>8</v>
      </c>
      <c r="F16" s="11"/>
      <c r="G16" s="11"/>
      <c r="H16" s="8"/>
      <c r="I16" s="10"/>
    </row>
    <row r="17" spans="4:9" x14ac:dyDescent="0.35">
      <c r="D17" s="7"/>
      <c r="E17" s="8" t="s">
        <v>9</v>
      </c>
      <c r="F17" s="11">
        <v>2000</v>
      </c>
      <c r="G17" s="11">
        <v>1000</v>
      </c>
      <c r="H17" s="8" t="s">
        <v>0</v>
      </c>
      <c r="I17" s="10"/>
    </row>
    <row r="18" spans="4:9" x14ac:dyDescent="0.35">
      <c r="D18" s="7"/>
      <c r="E18" s="8"/>
      <c r="F18" s="11"/>
      <c r="G18" s="11"/>
      <c r="H18" s="8"/>
      <c r="I18" s="10"/>
    </row>
    <row r="19" spans="4:9" x14ac:dyDescent="0.35">
      <c r="D19" s="7"/>
      <c r="E19" s="9" t="s">
        <v>18</v>
      </c>
      <c r="F19" s="11"/>
      <c r="G19" s="11"/>
      <c r="H19" s="8"/>
      <c r="I19" s="10"/>
    </row>
    <row r="20" spans="4:9" x14ac:dyDescent="0.35">
      <c r="D20" s="7"/>
      <c r="E20" s="8" t="s">
        <v>4</v>
      </c>
      <c r="F20" s="15">
        <v>0.8</v>
      </c>
      <c r="G20" s="15">
        <v>0.95</v>
      </c>
      <c r="H20" s="8"/>
      <c r="I20" s="10"/>
    </row>
    <row r="21" spans="4:9" x14ac:dyDescent="0.35">
      <c r="D21" s="7"/>
      <c r="E21" s="8" t="s">
        <v>19</v>
      </c>
      <c r="F21" s="16">
        <v>90</v>
      </c>
      <c r="G21" s="16">
        <v>90</v>
      </c>
      <c r="H21" s="8" t="s">
        <v>7</v>
      </c>
      <c r="I21" s="10"/>
    </row>
    <row r="22" spans="4:9" x14ac:dyDescent="0.35">
      <c r="D22" s="7"/>
      <c r="E22" s="8" t="s">
        <v>22</v>
      </c>
      <c r="F22" s="20">
        <f>F21*(8765-876)/1000</f>
        <v>710.01</v>
      </c>
      <c r="G22" s="20">
        <f>G21*(8765-876)/1000</f>
        <v>710.01</v>
      </c>
      <c r="H22" s="8" t="s">
        <v>1</v>
      </c>
      <c r="I22" s="10"/>
    </row>
    <row r="23" spans="4:9" x14ac:dyDescent="0.35">
      <c r="D23" s="7"/>
      <c r="E23" s="8" t="s">
        <v>23</v>
      </c>
      <c r="F23" s="20">
        <f>F22/3</f>
        <v>236.67</v>
      </c>
      <c r="G23" s="20">
        <f>G22/3</f>
        <v>236.67</v>
      </c>
      <c r="H23" s="8" t="s">
        <v>1</v>
      </c>
      <c r="I23" s="10"/>
    </row>
    <row r="24" spans="4:9" x14ac:dyDescent="0.35">
      <c r="D24" s="7"/>
      <c r="E24" s="8"/>
      <c r="F24" s="16"/>
      <c r="G24" s="16"/>
      <c r="H24" s="8"/>
      <c r="I24" s="10"/>
    </row>
    <row r="25" spans="4:9" x14ac:dyDescent="0.35">
      <c r="D25" s="7"/>
      <c r="E25" s="9" t="s">
        <v>10</v>
      </c>
      <c r="F25" s="16"/>
      <c r="G25" s="16"/>
      <c r="H25" s="8"/>
      <c r="I25" s="10"/>
    </row>
    <row r="26" spans="4:9" x14ac:dyDescent="0.35">
      <c r="D26" s="7"/>
      <c r="E26" s="8" t="s">
        <v>11</v>
      </c>
      <c r="F26" s="21" t="s">
        <v>17</v>
      </c>
      <c r="G26" s="21" t="s">
        <v>17</v>
      </c>
      <c r="H26" s="8" t="s">
        <v>3</v>
      </c>
      <c r="I26" s="10"/>
    </row>
    <row r="27" spans="4:9" x14ac:dyDescent="0.35">
      <c r="D27" s="7"/>
      <c r="E27" s="8" t="s">
        <v>13</v>
      </c>
      <c r="F27" s="21" t="s">
        <v>14</v>
      </c>
      <c r="G27" s="21" t="s">
        <v>14</v>
      </c>
      <c r="H27" s="8" t="s">
        <v>3</v>
      </c>
      <c r="I27" s="10"/>
    </row>
    <row r="28" spans="4:9" ht="15" thickBot="1" x14ac:dyDescent="0.4">
      <c r="D28" s="7"/>
      <c r="E28" s="8"/>
      <c r="F28" s="11"/>
      <c r="G28" s="11"/>
      <c r="H28" s="8"/>
      <c r="I28" s="10"/>
    </row>
    <row r="29" spans="4:9" ht="15" thickBot="1" x14ac:dyDescent="0.4">
      <c r="D29" s="7"/>
      <c r="E29" s="24" t="s">
        <v>29</v>
      </c>
      <c r="F29" s="5"/>
      <c r="G29" s="5"/>
      <c r="H29" s="6"/>
      <c r="I29" s="10"/>
    </row>
    <row r="30" spans="4:9" x14ac:dyDescent="0.35">
      <c r="D30" s="7"/>
      <c r="E30" s="4" t="s">
        <v>15</v>
      </c>
      <c r="F30" s="25">
        <f>(F11+F12)*F7-F14*F7</f>
        <v>2160000</v>
      </c>
      <c r="G30" s="25">
        <f>(G11+G12)*G7-G14*G7</f>
        <v>5225000</v>
      </c>
      <c r="H30" s="6" t="s">
        <v>3</v>
      </c>
      <c r="I30" s="10"/>
    </row>
    <row r="31" spans="4:9" ht="29" x14ac:dyDescent="0.35">
      <c r="D31" s="7"/>
      <c r="E31" s="23" t="s">
        <v>25</v>
      </c>
      <c r="F31" s="26">
        <f>F22*(F11+F12)-F17*F22*F20+F22*(1-F20)*F11</f>
        <v>16472232</v>
      </c>
      <c r="G31" s="26">
        <f>G22*(G11+G12)-G17*G22*G20+G22*(1-G20)*G11</f>
        <v>29784919.5</v>
      </c>
      <c r="H31" s="27" t="s">
        <v>3</v>
      </c>
      <c r="I31" s="10"/>
    </row>
    <row r="32" spans="4:9" x14ac:dyDescent="0.35">
      <c r="D32" s="7"/>
      <c r="E32" s="7" t="s">
        <v>26</v>
      </c>
      <c r="F32" s="18">
        <f>F22*F20*F14</f>
        <v>5680080</v>
      </c>
      <c r="G32" s="18">
        <f>G22*G20*G14</f>
        <v>13490190</v>
      </c>
      <c r="H32" s="10" t="s">
        <v>3</v>
      </c>
      <c r="I32" s="10"/>
    </row>
    <row r="33" spans="4:12" x14ac:dyDescent="0.35">
      <c r="D33" s="7"/>
      <c r="E33" s="7" t="s">
        <v>24</v>
      </c>
      <c r="F33" s="18">
        <f>F32-F22*F20*F17</f>
        <v>4544064</v>
      </c>
      <c r="G33" s="18">
        <f>G32-G22*G20*G17</f>
        <v>12815680.5</v>
      </c>
      <c r="H33" s="10" t="s">
        <v>3</v>
      </c>
      <c r="I33" s="10"/>
      <c r="L33" s="1"/>
    </row>
    <row r="34" spans="4:12" ht="15" thickBot="1" x14ac:dyDescent="0.4">
      <c r="D34" s="7"/>
      <c r="E34" s="12" t="s">
        <v>27</v>
      </c>
      <c r="F34" s="19">
        <f>F14*F23*F20-F17*F20*F23</f>
        <v>1514688</v>
      </c>
      <c r="G34" s="19">
        <f>G14*G23*G20-G17*G20*G23</f>
        <v>4271893.5</v>
      </c>
      <c r="H34" s="14" t="s">
        <v>3</v>
      </c>
      <c r="I34" s="10"/>
    </row>
    <row r="35" spans="4:12" ht="14" customHeight="1" x14ac:dyDescent="0.35">
      <c r="D35" s="7"/>
      <c r="E35" s="8"/>
      <c r="F35" s="11"/>
      <c r="G35" s="11"/>
      <c r="H35" s="8"/>
      <c r="I35" s="10"/>
    </row>
    <row r="36" spans="4:12" x14ac:dyDescent="0.35">
      <c r="D36" s="7"/>
      <c r="E36" s="8"/>
      <c r="F36" s="11"/>
      <c r="G36" s="11"/>
      <c r="H36" s="8"/>
      <c r="I36" s="10"/>
    </row>
    <row r="37" spans="4:12" ht="15" thickBot="1" x14ac:dyDescent="0.4">
      <c r="D37" s="12"/>
      <c r="E37" s="13"/>
      <c r="F37" s="13"/>
      <c r="G37" s="13"/>
      <c r="H37" s="13"/>
      <c r="I3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2022-12-01T11:56:31Z</dcterms:created>
  <dcterms:modified xsi:type="dcterms:W3CDTF">2022-12-21T10:24:44Z</dcterms:modified>
</cp:coreProperties>
</file>