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igevann\"/>
    </mc:Choice>
  </mc:AlternateContent>
  <xr:revisionPtr revIDLastSave="0" documentId="13_ncr:1_{E09E0A6B-727C-4C9C-ABE4-E189F561CB49}" xr6:coauthVersionLast="47" xr6:coauthVersionMax="47" xr10:uidLastSave="{00000000-0000-0000-0000-000000000000}"/>
  <bookViews>
    <workbookView xWindow="-110" yWindow="-110" windowWidth="19420" windowHeight="10420" activeTab="3" xr2:uid="{F1D78AB6-E6D0-4FC2-8BD5-5E867AA9AC5E}"/>
  </bookViews>
  <sheets>
    <sheet name="Sheet1" sheetId="1" r:id="rId1"/>
    <sheet name="forkortelser" sheetId="2" r:id="rId2"/>
    <sheet name="Kategorier" sheetId="3" r:id="rId3"/>
    <sheet name="grenseverdier" sheetId="4" r:id="rId4"/>
  </sheets>
  <definedNames>
    <definedName name="_xlnm._FilterDatabase" localSheetId="0" hidden="1">Sheet1!$A$1:$N$1017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2" i="1"/>
  <c r="K783" i="1"/>
  <c r="K78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2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2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N904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E675" i="1"/>
  <c r="D67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2" i="1"/>
  <c r="E627" i="1" l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J498" i="1" l="1"/>
  <c r="K498" i="1" l="1"/>
  <c r="J499" i="1"/>
  <c r="K499" i="1" l="1"/>
  <c r="E146" i="1"/>
  <c r="E500" i="1"/>
  <c r="E612" i="1"/>
  <c r="E258" i="1"/>
  <c r="E628" i="1"/>
  <c r="E596" i="1"/>
  <c r="E210" i="1"/>
  <c r="E50" i="1"/>
  <c r="E82" i="1"/>
  <c r="E18" i="1"/>
  <c r="E338" i="1"/>
  <c r="E66" i="1"/>
  <c r="E114" i="1"/>
  <c r="E98" i="1"/>
  <c r="E194" i="1"/>
  <c r="E274" i="1"/>
  <c r="E660" i="1"/>
  <c r="E178" i="1"/>
  <c r="E242" i="1"/>
  <c r="E354" i="1"/>
  <c r="E306" i="1"/>
  <c r="E322" i="1"/>
  <c r="E516" i="1"/>
  <c r="E548" i="1"/>
  <c r="E564" i="1"/>
  <c r="E532" i="1"/>
  <c r="E580" i="1"/>
  <c r="E130" i="1"/>
  <c r="E34" i="1"/>
  <c r="E644" i="1"/>
  <c r="E162" i="1"/>
  <c r="E226" i="1"/>
  <c r="E290" i="1"/>
  <c r="E482" i="1"/>
  <c r="E2" i="1"/>
  <c r="E370" i="1"/>
  <c r="E402" i="1"/>
  <c r="E386" i="1"/>
  <c r="E434" i="1"/>
  <c r="E418" i="1"/>
  <c r="E450" i="1"/>
  <c r="E467" i="1"/>
  <c r="E147" i="1"/>
  <c r="E501" i="1"/>
  <c r="E613" i="1"/>
  <c r="E259" i="1"/>
  <c r="E629" i="1"/>
  <c r="E597" i="1"/>
  <c r="E211" i="1"/>
  <c r="E51" i="1"/>
  <c r="E83" i="1"/>
  <c r="E19" i="1"/>
  <c r="E339" i="1"/>
  <c r="E67" i="1"/>
  <c r="E115" i="1"/>
  <c r="E99" i="1"/>
  <c r="E195" i="1"/>
  <c r="E275" i="1"/>
  <c r="E661" i="1"/>
  <c r="E179" i="1"/>
  <c r="E243" i="1"/>
  <c r="E355" i="1"/>
  <c r="E307" i="1"/>
  <c r="E323" i="1"/>
  <c r="E517" i="1"/>
  <c r="E549" i="1"/>
  <c r="E565" i="1"/>
  <c r="E533" i="1"/>
  <c r="E581" i="1"/>
  <c r="E131" i="1"/>
  <c r="E35" i="1"/>
  <c r="E645" i="1"/>
  <c r="E163" i="1"/>
  <c r="E227" i="1"/>
  <c r="E291" i="1"/>
  <c r="E483" i="1"/>
  <c r="E3" i="1"/>
  <c r="E371" i="1"/>
  <c r="E403" i="1"/>
  <c r="E387" i="1"/>
  <c r="E435" i="1"/>
  <c r="E419" i="1"/>
  <c r="E451" i="1"/>
  <c r="E468" i="1"/>
  <c r="E148" i="1"/>
  <c r="E502" i="1"/>
  <c r="E614" i="1"/>
  <c r="E260" i="1"/>
  <c r="E630" i="1"/>
  <c r="E598" i="1"/>
  <c r="E212" i="1"/>
  <c r="E52" i="1"/>
  <c r="E84" i="1"/>
  <c r="E20" i="1"/>
  <c r="E340" i="1"/>
  <c r="E68" i="1"/>
  <c r="E116" i="1"/>
  <c r="E100" i="1"/>
  <c r="E196" i="1"/>
  <c r="E276" i="1"/>
  <c r="E662" i="1"/>
  <c r="E180" i="1"/>
  <c r="E244" i="1"/>
  <c r="E356" i="1"/>
  <c r="E308" i="1"/>
  <c r="E324" i="1"/>
  <c r="E518" i="1"/>
  <c r="E550" i="1"/>
  <c r="E566" i="1"/>
  <c r="E534" i="1"/>
  <c r="E582" i="1"/>
  <c r="E132" i="1"/>
  <c r="E36" i="1"/>
  <c r="E646" i="1"/>
  <c r="E164" i="1"/>
  <c r="E228" i="1"/>
  <c r="E292" i="1"/>
  <c r="E484" i="1"/>
  <c r="E4" i="1"/>
  <c r="E372" i="1"/>
  <c r="E404" i="1"/>
  <c r="E388" i="1"/>
  <c r="E436" i="1"/>
  <c r="E420" i="1"/>
  <c r="E452" i="1"/>
  <c r="E469" i="1"/>
  <c r="E149" i="1"/>
  <c r="E503" i="1"/>
  <c r="E615" i="1"/>
  <c r="E261" i="1"/>
  <c r="E631" i="1"/>
  <c r="E599" i="1"/>
  <c r="E213" i="1"/>
  <c r="E53" i="1"/>
  <c r="E85" i="1"/>
  <c r="E21" i="1"/>
  <c r="E341" i="1"/>
  <c r="E69" i="1"/>
  <c r="E117" i="1"/>
  <c r="E101" i="1"/>
  <c r="E197" i="1"/>
  <c r="E277" i="1"/>
  <c r="E663" i="1"/>
  <c r="E181" i="1"/>
  <c r="E245" i="1"/>
  <c r="E357" i="1"/>
  <c r="E309" i="1"/>
  <c r="E325" i="1"/>
  <c r="E519" i="1"/>
  <c r="E551" i="1"/>
  <c r="E567" i="1"/>
  <c r="E535" i="1"/>
  <c r="E583" i="1"/>
  <c r="E133" i="1"/>
  <c r="E37" i="1"/>
  <c r="E647" i="1"/>
  <c r="E165" i="1"/>
  <c r="E229" i="1"/>
  <c r="E293" i="1"/>
  <c r="E485" i="1"/>
  <c r="E5" i="1"/>
  <c r="E373" i="1"/>
  <c r="E405" i="1"/>
  <c r="E389" i="1"/>
  <c r="E437" i="1"/>
  <c r="E421" i="1"/>
  <c r="E453" i="1"/>
  <c r="E470" i="1"/>
  <c r="E150" i="1"/>
  <c r="E504" i="1"/>
  <c r="E616" i="1"/>
  <c r="E262" i="1"/>
  <c r="E632" i="1"/>
  <c r="E600" i="1"/>
  <c r="E214" i="1"/>
  <c r="E54" i="1"/>
  <c r="E86" i="1"/>
  <c r="E22" i="1"/>
  <c r="E342" i="1"/>
  <c r="E70" i="1"/>
  <c r="E118" i="1"/>
  <c r="E102" i="1"/>
  <c r="E198" i="1"/>
  <c r="E278" i="1"/>
  <c r="E664" i="1"/>
  <c r="E182" i="1"/>
  <c r="E246" i="1"/>
  <c r="E358" i="1"/>
  <c r="E310" i="1"/>
  <c r="E326" i="1"/>
  <c r="E520" i="1"/>
  <c r="E552" i="1"/>
  <c r="E568" i="1"/>
  <c r="E536" i="1"/>
  <c r="E584" i="1"/>
  <c r="E134" i="1"/>
  <c r="E38" i="1"/>
  <c r="E648" i="1"/>
  <c r="E166" i="1"/>
  <c r="E230" i="1"/>
  <c r="E294" i="1"/>
  <c r="E486" i="1"/>
  <c r="E6" i="1"/>
  <c r="E374" i="1"/>
  <c r="E406" i="1"/>
  <c r="E390" i="1"/>
  <c r="E438" i="1"/>
  <c r="E422" i="1"/>
  <c r="E454" i="1"/>
  <c r="E471" i="1"/>
  <c r="E151" i="1"/>
  <c r="E505" i="1"/>
  <c r="E617" i="1"/>
  <c r="E263" i="1"/>
  <c r="E633" i="1"/>
  <c r="E601" i="1"/>
  <c r="E215" i="1"/>
  <c r="E55" i="1"/>
  <c r="E87" i="1"/>
  <c r="E23" i="1"/>
  <c r="E343" i="1"/>
  <c r="E71" i="1"/>
  <c r="E119" i="1"/>
  <c r="E103" i="1"/>
  <c r="E199" i="1"/>
  <c r="E279" i="1"/>
  <c r="E665" i="1"/>
  <c r="E183" i="1"/>
  <c r="E247" i="1"/>
  <c r="E359" i="1"/>
  <c r="E311" i="1"/>
  <c r="E327" i="1"/>
  <c r="E521" i="1"/>
  <c r="E553" i="1"/>
  <c r="E569" i="1"/>
  <c r="E537" i="1"/>
  <c r="E585" i="1"/>
  <c r="E135" i="1"/>
  <c r="E39" i="1"/>
  <c r="E649" i="1"/>
  <c r="E167" i="1"/>
  <c r="E231" i="1"/>
  <c r="E295" i="1"/>
  <c r="E487" i="1"/>
  <c r="E7" i="1"/>
  <c r="E375" i="1"/>
  <c r="E407" i="1"/>
  <c r="E391" i="1"/>
  <c r="E439" i="1"/>
  <c r="E423" i="1"/>
  <c r="E455" i="1"/>
  <c r="E472" i="1"/>
  <c r="E152" i="1"/>
  <c r="E506" i="1"/>
  <c r="E618" i="1"/>
  <c r="E264" i="1"/>
  <c r="E634" i="1"/>
  <c r="E602" i="1"/>
  <c r="E216" i="1"/>
  <c r="E56" i="1"/>
  <c r="E88" i="1"/>
  <c r="E24" i="1"/>
  <c r="E344" i="1"/>
  <c r="E72" i="1"/>
  <c r="E120" i="1"/>
  <c r="E104" i="1"/>
  <c r="E200" i="1"/>
  <c r="E280" i="1"/>
  <c r="E666" i="1"/>
  <c r="E184" i="1"/>
  <c r="E248" i="1"/>
  <c r="E360" i="1"/>
  <c r="E312" i="1"/>
  <c r="E328" i="1"/>
  <c r="E522" i="1"/>
  <c r="E554" i="1"/>
  <c r="E570" i="1"/>
  <c r="E538" i="1"/>
  <c r="E586" i="1"/>
  <c r="E136" i="1"/>
  <c r="E40" i="1"/>
  <c r="E650" i="1"/>
  <c r="E168" i="1"/>
  <c r="E232" i="1"/>
  <c r="E296" i="1"/>
  <c r="E488" i="1"/>
  <c r="E8" i="1"/>
  <c r="E376" i="1"/>
  <c r="E408" i="1"/>
  <c r="E392" i="1"/>
  <c r="E440" i="1"/>
  <c r="E424" i="1"/>
  <c r="E456" i="1"/>
  <c r="E473" i="1"/>
  <c r="E153" i="1"/>
  <c r="E507" i="1"/>
  <c r="E619" i="1"/>
  <c r="E265" i="1"/>
  <c r="E635" i="1"/>
  <c r="E603" i="1"/>
  <c r="E217" i="1"/>
  <c r="E57" i="1"/>
  <c r="E89" i="1"/>
  <c r="E25" i="1"/>
  <c r="E345" i="1"/>
  <c r="E73" i="1"/>
  <c r="E121" i="1"/>
  <c r="E105" i="1"/>
  <c r="E201" i="1"/>
  <c r="E281" i="1"/>
  <c r="E667" i="1"/>
  <c r="E185" i="1"/>
  <c r="E249" i="1"/>
  <c r="E361" i="1"/>
  <c r="E313" i="1"/>
  <c r="E329" i="1"/>
  <c r="E523" i="1"/>
  <c r="E555" i="1"/>
  <c r="E571" i="1"/>
  <c r="E539" i="1"/>
  <c r="E587" i="1"/>
  <c r="E137" i="1"/>
  <c r="E41" i="1"/>
  <c r="E651" i="1"/>
  <c r="E169" i="1"/>
  <c r="E233" i="1"/>
  <c r="E297" i="1"/>
  <c r="E489" i="1"/>
  <c r="E9" i="1"/>
  <c r="E377" i="1"/>
  <c r="E409" i="1"/>
  <c r="E393" i="1"/>
  <c r="E441" i="1"/>
  <c r="E425" i="1"/>
  <c r="E457" i="1"/>
  <c r="E466" i="1"/>
  <c r="D146" i="1"/>
  <c r="D500" i="1"/>
  <c r="D612" i="1"/>
  <c r="D258" i="1"/>
  <c r="D628" i="1"/>
  <c r="D596" i="1"/>
  <c r="D210" i="1"/>
  <c r="D50" i="1"/>
  <c r="D82" i="1"/>
  <c r="D18" i="1"/>
  <c r="D338" i="1"/>
  <c r="D66" i="1"/>
  <c r="D114" i="1"/>
  <c r="D98" i="1"/>
  <c r="D194" i="1"/>
  <c r="D274" i="1"/>
  <c r="D660" i="1"/>
  <c r="D178" i="1"/>
  <c r="D242" i="1"/>
  <c r="D354" i="1"/>
  <c r="D306" i="1"/>
  <c r="D322" i="1"/>
  <c r="D516" i="1"/>
  <c r="D548" i="1"/>
  <c r="D564" i="1"/>
  <c r="D532" i="1"/>
  <c r="D580" i="1"/>
  <c r="D130" i="1"/>
  <c r="D34" i="1"/>
  <c r="D644" i="1"/>
  <c r="D162" i="1"/>
  <c r="D226" i="1"/>
  <c r="D290" i="1"/>
  <c r="D482" i="1"/>
  <c r="D2" i="1"/>
  <c r="D370" i="1"/>
  <c r="D402" i="1"/>
  <c r="D386" i="1"/>
  <c r="D434" i="1"/>
  <c r="D418" i="1"/>
  <c r="D450" i="1"/>
  <c r="D467" i="1"/>
  <c r="D147" i="1"/>
  <c r="D501" i="1"/>
  <c r="D613" i="1"/>
  <c r="D259" i="1"/>
  <c r="D629" i="1"/>
  <c r="D597" i="1"/>
  <c r="D211" i="1"/>
  <c r="D51" i="1"/>
  <c r="D83" i="1"/>
  <c r="D19" i="1"/>
  <c r="D339" i="1"/>
  <c r="D67" i="1"/>
  <c r="D115" i="1"/>
  <c r="D99" i="1"/>
  <c r="D195" i="1"/>
  <c r="D275" i="1"/>
  <c r="D661" i="1"/>
  <c r="D179" i="1"/>
  <c r="D243" i="1"/>
  <c r="D355" i="1"/>
  <c r="D307" i="1"/>
  <c r="D323" i="1"/>
  <c r="D517" i="1"/>
  <c r="D549" i="1"/>
  <c r="D565" i="1"/>
  <c r="D533" i="1"/>
  <c r="D581" i="1"/>
  <c r="D131" i="1"/>
  <c r="D35" i="1"/>
  <c r="D645" i="1"/>
  <c r="D163" i="1"/>
  <c r="D227" i="1"/>
  <c r="D291" i="1"/>
  <c r="D483" i="1"/>
  <c r="D3" i="1"/>
  <c r="D371" i="1"/>
  <c r="D403" i="1"/>
  <c r="D387" i="1"/>
  <c r="D435" i="1"/>
  <c r="D419" i="1"/>
  <c r="D451" i="1"/>
  <c r="D468" i="1"/>
  <c r="D148" i="1"/>
  <c r="D502" i="1"/>
  <c r="D614" i="1"/>
  <c r="D260" i="1"/>
  <c r="D630" i="1"/>
  <c r="D598" i="1"/>
  <c r="D212" i="1"/>
  <c r="D52" i="1"/>
  <c r="D84" i="1"/>
  <c r="D20" i="1"/>
  <c r="D340" i="1"/>
  <c r="D68" i="1"/>
  <c r="D116" i="1"/>
  <c r="D100" i="1"/>
  <c r="D196" i="1"/>
  <c r="D276" i="1"/>
  <c r="D662" i="1"/>
  <c r="D180" i="1"/>
  <c r="D244" i="1"/>
  <c r="D356" i="1"/>
  <c r="D308" i="1"/>
  <c r="D324" i="1"/>
  <c r="D518" i="1"/>
  <c r="D550" i="1"/>
  <c r="D566" i="1"/>
  <c r="D534" i="1"/>
  <c r="D582" i="1"/>
  <c r="D132" i="1"/>
  <c r="D36" i="1"/>
  <c r="D646" i="1"/>
  <c r="D164" i="1"/>
  <c r="D228" i="1"/>
  <c r="D292" i="1"/>
  <c r="D484" i="1"/>
  <c r="D4" i="1"/>
  <c r="D372" i="1"/>
  <c r="D404" i="1"/>
  <c r="D388" i="1"/>
  <c r="D436" i="1"/>
  <c r="D420" i="1"/>
  <c r="D452" i="1"/>
  <c r="D469" i="1"/>
  <c r="D149" i="1"/>
  <c r="D503" i="1"/>
  <c r="D615" i="1"/>
  <c r="D261" i="1"/>
  <c r="D631" i="1"/>
  <c r="D599" i="1"/>
  <c r="D213" i="1"/>
  <c r="D53" i="1"/>
  <c r="D85" i="1"/>
  <c r="D21" i="1"/>
  <c r="D341" i="1"/>
  <c r="D69" i="1"/>
  <c r="D117" i="1"/>
  <c r="D101" i="1"/>
  <c r="D197" i="1"/>
  <c r="D277" i="1"/>
  <c r="D663" i="1"/>
  <c r="D181" i="1"/>
  <c r="D245" i="1"/>
  <c r="D357" i="1"/>
  <c r="D309" i="1"/>
  <c r="D325" i="1"/>
  <c r="D519" i="1"/>
  <c r="D551" i="1"/>
  <c r="D567" i="1"/>
  <c r="D535" i="1"/>
  <c r="D583" i="1"/>
  <c r="D133" i="1"/>
  <c r="D37" i="1"/>
  <c r="D647" i="1"/>
  <c r="D165" i="1"/>
  <c r="D229" i="1"/>
  <c r="D293" i="1"/>
  <c r="D485" i="1"/>
  <c r="D5" i="1"/>
  <c r="D373" i="1"/>
  <c r="D405" i="1"/>
  <c r="D389" i="1"/>
  <c r="D437" i="1"/>
  <c r="D421" i="1"/>
  <c r="D453" i="1"/>
  <c r="D470" i="1"/>
  <c r="D150" i="1"/>
  <c r="D504" i="1"/>
  <c r="D616" i="1"/>
  <c r="D262" i="1"/>
  <c r="D632" i="1"/>
  <c r="D600" i="1"/>
  <c r="D214" i="1"/>
  <c r="D54" i="1"/>
  <c r="D86" i="1"/>
  <c r="D22" i="1"/>
  <c r="D342" i="1"/>
  <c r="D70" i="1"/>
  <c r="D118" i="1"/>
  <c r="D102" i="1"/>
  <c r="D198" i="1"/>
  <c r="D278" i="1"/>
  <c r="D664" i="1"/>
  <c r="D182" i="1"/>
  <c r="D246" i="1"/>
  <c r="D358" i="1"/>
  <c r="D310" i="1"/>
  <c r="D326" i="1"/>
  <c r="D520" i="1"/>
  <c r="D552" i="1"/>
  <c r="D568" i="1"/>
  <c r="D536" i="1"/>
  <c r="D584" i="1"/>
  <c r="D134" i="1"/>
  <c r="D38" i="1"/>
  <c r="D648" i="1"/>
  <c r="D166" i="1"/>
  <c r="D230" i="1"/>
  <c r="D294" i="1"/>
  <c r="D486" i="1"/>
  <c r="D6" i="1"/>
  <c r="D374" i="1"/>
  <c r="D406" i="1"/>
  <c r="D390" i="1"/>
  <c r="D438" i="1"/>
  <c r="D422" i="1"/>
  <c r="D454" i="1"/>
  <c r="D471" i="1"/>
  <c r="D151" i="1"/>
  <c r="D505" i="1"/>
  <c r="D617" i="1"/>
  <c r="D263" i="1"/>
  <c r="D633" i="1"/>
  <c r="D601" i="1"/>
  <c r="D215" i="1"/>
  <c r="D55" i="1"/>
  <c r="D87" i="1"/>
  <c r="D23" i="1"/>
  <c r="D343" i="1"/>
  <c r="D71" i="1"/>
  <c r="D119" i="1"/>
  <c r="D103" i="1"/>
  <c r="D199" i="1"/>
  <c r="D279" i="1"/>
  <c r="D665" i="1"/>
  <c r="D183" i="1"/>
  <c r="D247" i="1"/>
  <c r="D359" i="1"/>
  <c r="D311" i="1"/>
  <c r="D327" i="1"/>
  <c r="D521" i="1"/>
  <c r="D553" i="1"/>
  <c r="D569" i="1"/>
  <c r="D537" i="1"/>
  <c r="D585" i="1"/>
  <c r="D135" i="1"/>
  <c r="D39" i="1"/>
  <c r="D649" i="1"/>
  <c r="D167" i="1"/>
  <c r="D231" i="1"/>
  <c r="D295" i="1"/>
  <c r="D487" i="1"/>
  <c r="D7" i="1"/>
  <c r="D375" i="1"/>
  <c r="D407" i="1"/>
  <c r="D391" i="1"/>
  <c r="D439" i="1"/>
  <c r="D423" i="1"/>
  <c r="D455" i="1"/>
  <c r="D472" i="1"/>
  <c r="D152" i="1"/>
  <c r="D506" i="1"/>
  <c r="D618" i="1"/>
  <c r="D264" i="1"/>
  <c r="D634" i="1"/>
  <c r="D602" i="1"/>
  <c r="D216" i="1"/>
  <c r="D56" i="1"/>
  <c r="D88" i="1"/>
  <c r="D24" i="1"/>
  <c r="D344" i="1"/>
  <c r="D72" i="1"/>
  <c r="D120" i="1"/>
  <c r="D104" i="1"/>
  <c r="D200" i="1"/>
  <c r="D280" i="1"/>
  <c r="D666" i="1"/>
  <c r="D184" i="1"/>
  <c r="D248" i="1"/>
  <c r="D360" i="1"/>
  <c r="D312" i="1"/>
  <c r="D328" i="1"/>
  <c r="D522" i="1"/>
  <c r="D554" i="1"/>
  <c r="D570" i="1"/>
  <c r="D538" i="1"/>
  <c r="D586" i="1"/>
  <c r="D136" i="1"/>
  <c r="D40" i="1"/>
  <c r="D650" i="1"/>
  <c r="D168" i="1"/>
  <c r="D232" i="1"/>
  <c r="D296" i="1"/>
  <c r="D488" i="1"/>
  <c r="D8" i="1"/>
  <c r="D376" i="1"/>
  <c r="D408" i="1"/>
  <c r="D392" i="1"/>
  <c r="D440" i="1"/>
  <c r="D424" i="1"/>
  <c r="D456" i="1"/>
  <c r="D473" i="1"/>
  <c r="D153" i="1"/>
  <c r="D507" i="1"/>
  <c r="D619" i="1"/>
  <c r="D265" i="1"/>
  <c r="D635" i="1"/>
  <c r="D603" i="1"/>
  <c r="D217" i="1"/>
  <c r="D57" i="1"/>
  <c r="D89" i="1"/>
  <c r="D25" i="1"/>
  <c r="D345" i="1"/>
  <c r="D73" i="1"/>
  <c r="D121" i="1"/>
  <c r="D105" i="1"/>
  <c r="D201" i="1"/>
  <c r="D281" i="1"/>
  <c r="D667" i="1"/>
  <c r="D185" i="1"/>
  <c r="D249" i="1"/>
  <c r="D361" i="1"/>
  <c r="D313" i="1"/>
  <c r="D329" i="1"/>
  <c r="D523" i="1"/>
  <c r="D555" i="1"/>
  <c r="D571" i="1"/>
  <c r="D539" i="1"/>
  <c r="D587" i="1"/>
  <c r="D137" i="1"/>
  <c r="D41" i="1"/>
  <c r="D651" i="1"/>
  <c r="D169" i="1"/>
  <c r="D233" i="1"/>
  <c r="D297" i="1"/>
  <c r="D489" i="1"/>
  <c r="D9" i="1"/>
  <c r="D377" i="1"/>
  <c r="D409" i="1"/>
  <c r="D393" i="1"/>
  <c r="D441" i="1"/>
  <c r="D425" i="1"/>
  <c r="D457" i="1"/>
  <c r="D466" i="1"/>
</calcChain>
</file>

<file path=xl/sharedStrings.xml><?xml version="1.0" encoding="utf-8"?>
<sst xmlns="http://schemas.openxmlformats.org/spreadsheetml/2006/main" count="3796" uniqueCount="242">
  <si>
    <t>enhet</t>
  </si>
  <si>
    <t>pH</t>
  </si>
  <si>
    <t>Ledningsevne</t>
  </si>
  <si>
    <t>mS/m</t>
  </si>
  <si>
    <t>Suspendert Stoff</t>
  </si>
  <si>
    <t>mg/l</t>
  </si>
  <si>
    <t>Tot N</t>
  </si>
  <si>
    <t>P-total</t>
  </si>
  <si>
    <t>TOC</t>
  </si>
  <si>
    <t>KOF-Cr</t>
  </si>
  <si>
    <t>BOF-5</t>
  </si>
  <si>
    <t>Arsen (As)</t>
  </si>
  <si>
    <t>µg/l</t>
  </si>
  <si>
    <t>Bly (Pb)</t>
  </si>
  <si>
    <t>&lt;1,0</t>
  </si>
  <si>
    <t>Kadmium (Cd)</t>
  </si>
  <si>
    <t>&lt;0,2</t>
  </si>
  <si>
    <t>Kobber (Cu)</t>
  </si>
  <si>
    <t>Krom (Cr)</t>
  </si>
  <si>
    <t>Kvikksølv (Hg)</t>
  </si>
  <si>
    <t>Nikkel (Ni)</t>
  </si>
  <si>
    <t>Sink (Zn)</t>
  </si>
  <si>
    <t>Jern (Fe)</t>
  </si>
  <si>
    <t>Mangan (Mn)</t>
  </si>
  <si>
    <t>Sum PCB 7</t>
  </si>
  <si>
    <t>&lt;0,00530</t>
  </si>
  <si>
    <t>&lt;0,00365</t>
  </si>
  <si>
    <t>&lt;0,00475</t>
  </si>
  <si>
    <t>målekrav</t>
  </si>
  <si>
    <t>&lt;0,035</t>
  </si>
  <si>
    <t>THC &gt;C10-C12</t>
  </si>
  <si>
    <t>&lt;5,0</t>
  </si>
  <si>
    <t>THC &gt;C12-C16</t>
  </si>
  <si>
    <t>THC &gt;C16-C35</t>
  </si>
  <si>
    <t>&lt;30</t>
  </si>
  <si>
    <t>THC &gt;C10-C40</t>
  </si>
  <si>
    <t>&lt;10</t>
  </si>
  <si>
    <t>DEHP</t>
  </si>
  <si>
    <t>&lt;3,0</t>
  </si>
  <si>
    <t>&lt;2,5</t>
  </si>
  <si>
    <t>Benzen</t>
  </si>
  <si>
    <t>Toluen</t>
  </si>
  <si>
    <t>Etylbensen</t>
  </si>
  <si>
    <t>&lt;0,1</t>
  </si>
  <si>
    <t>m/p-Xylener</t>
  </si>
  <si>
    <t>o-Xylen</t>
  </si>
  <si>
    <t>Sum BTEX</t>
  </si>
  <si>
    <t>&lt;0,4</t>
  </si>
  <si>
    <t>PFAS</t>
  </si>
  <si>
    <t>6:2 Fluortelomersulfonat</t>
  </si>
  <si>
    <t>Perfluorheksansyre</t>
  </si>
  <si>
    <t>Perfluoroheptansyre</t>
  </si>
  <si>
    <t>Perfluoropentansyre</t>
  </si>
  <si>
    <t>parameter</t>
  </si>
  <si>
    <t>kategori</t>
  </si>
  <si>
    <t>&lt;0,0175</t>
  </si>
  <si>
    <t>&lt;0,0225</t>
  </si>
  <si>
    <t xml:space="preserve"> </t>
  </si>
  <si>
    <t>kategori_2</t>
  </si>
  <si>
    <t>grenseverdi_min</t>
  </si>
  <si>
    <t>grenseverdi_max</t>
  </si>
  <si>
    <t>dato</t>
  </si>
  <si>
    <t>forkortelse</t>
  </si>
  <si>
    <t>EC</t>
  </si>
  <si>
    <t>stoff</t>
  </si>
  <si>
    <t>organisk materiale</t>
  </si>
  <si>
    <t>anion</t>
  </si>
  <si>
    <t>tungmetall</t>
  </si>
  <si>
    <t>SS</t>
  </si>
  <si>
    <t>NH4 + NH3</t>
  </si>
  <si>
    <t>Tot P</t>
  </si>
  <si>
    <t>Klorid (Cl)</t>
  </si>
  <si>
    <t>Cl</t>
  </si>
  <si>
    <t>As</t>
  </si>
  <si>
    <t>Pb</t>
  </si>
  <si>
    <t>Cd</t>
  </si>
  <si>
    <t>Cu</t>
  </si>
  <si>
    <t>Cr</t>
  </si>
  <si>
    <t>Hg</t>
  </si>
  <si>
    <t>Ni</t>
  </si>
  <si>
    <t>Zn</t>
  </si>
  <si>
    <t>Fe</t>
  </si>
  <si>
    <t>Mn</t>
  </si>
  <si>
    <t>PCB-7</t>
  </si>
  <si>
    <t>Toulen</t>
  </si>
  <si>
    <t>6:2 FTS</t>
  </si>
  <si>
    <t>PFBS</t>
  </si>
  <si>
    <t>PFOS</t>
  </si>
  <si>
    <t>PFOA</t>
  </si>
  <si>
    <t>PFHxA</t>
  </si>
  <si>
    <t>PFHpA</t>
  </si>
  <si>
    <t>PFPeA</t>
  </si>
  <si>
    <t>vannparameter</t>
  </si>
  <si>
    <t>totalt organisk karbon</t>
  </si>
  <si>
    <t>kjemisk oksygenforbruk</t>
  </si>
  <si>
    <t>Mengden av organisk materiale som kan brytes ned kjemisk</t>
  </si>
  <si>
    <t>biologisk oksygenforbruk</t>
  </si>
  <si>
    <t>Mengden av organisk materiale som kan brytes ned biokjemisk (mikrobiologisk) etter 5 dager</t>
  </si>
  <si>
    <t>metall</t>
  </si>
  <si>
    <t>klorert</t>
  </si>
  <si>
    <t>totale hydrokarboner</t>
  </si>
  <si>
    <t>alifater</t>
  </si>
  <si>
    <t>ftalat</t>
  </si>
  <si>
    <t>Di-(2-etylheksyl)-ftalat</t>
  </si>
  <si>
    <t>plastmykner</t>
  </si>
  <si>
    <t>BTEX</t>
  </si>
  <si>
    <t>kategori_1</t>
  </si>
  <si>
    <t>forklaring</t>
  </si>
  <si>
    <t>forklaring_2</t>
  </si>
  <si>
    <t>maks</t>
  </si>
  <si>
    <t>Enhet</t>
  </si>
  <si>
    <t>sulfat</t>
  </si>
  <si>
    <t>Olje (C10-C40)</t>
  </si>
  <si>
    <t>utslippsgrenser blandprøve</t>
  </si>
  <si>
    <t>org milj</t>
  </si>
  <si>
    <t>nutrient</t>
  </si>
  <si>
    <t>THC &gt;C35-C40</t>
  </si>
  <si>
    <t>Sum PFAS</t>
  </si>
  <si>
    <t>sigevann</t>
  </si>
  <si>
    <t>inn</t>
  </si>
  <si>
    <t>ut</t>
  </si>
  <si>
    <t>verdi</t>
  </si>
  <si>
    <t>LOQ</t>
  </si>
  <si>
    <t>verdi_korr</t>
  </si>
  <si>
    <t>GV_over</t>
  </si>
  <si>
    <t>m_p-Xylener</t>
  </si>
  <si>
    <t>Suspendert stoff</t>
  </si>
  <si>
    <t>PCB 28</t>
  </si>
  <si>
    <t>PCB 52</t>
  </si>
  <si>
    <t>PCB 101</t>
  </si>
  <si>
    <t>PCB 118</t>
  </si>
  <si>
    <t>PCB 138</t>
  </si>
  <si>
    <t>PCB 153</t>
  </si>
  <si>
    <t>PCB 180</t>
  </si>
  <si>
    <t>Sum PCB-7</t>
  </si>
  <si>
    <t>Naftalen</t>
  </si>
  <si>
    <t>Acenaftylen</t>
  </si>
  <si>
    <t>Acenaften</t>
  </si>
  <si>
    <t>Fluoren</t>
  </si>
  <si>
    <t>Fenantren</t>
  </si>
  <si>
    <t>Antracen</t>
  </si>
  <si>
    <t>Fluoranten</t>
  </si>
  <si>
    <t>Pyren</t>
  </si>
  <si>
    <t>Sum av benso(b+j)fluoranten</t>
  </si>
  <si>
    <t>Benso(ghi)perylen</t>
  </si>
  <si>
    <t>Temperatur</t>
  </si>
  <si>
    <t>%</t>
  </si>
  <si>
    <t/>
  </si>
  <si>
    <t>µg/L</t>
  </si>
  <si>
    <t>mg/kg TS</t>
  </si>
  <si>
    <t>mg/L</t>
  </si>
  <si>
    <t>°C</t>
  </si>
  <si>
    <t>% tørrvekt</t>
  </si>
  <si>
    <t>&lt;10.0</t>
  </si>
  <si>
    <t>&lt;0.20</t>
  </si>
  <si>
    <t>&lt;1.0</t>
  </si>
  <si>
    <t>&lt;0.00110</t>
  </si>
  <si>
    <t>&lt;0.000750</t>
  </si>
  <si>
    <t>&lt;0.00120</t>
  </si>
  <si>
    <t>&lt;0.000950</t>
  </si>
  <si>
    <t>&lt;0.00365</t>
  </si>
  <si>
    <t>&lt;0.010</t>
  </si>
  <si>
    <t>&lt;0.0100</t>
  </si>
  <si>
    <t>&lt;0.0350</t>
  </si>
  <si>
    <t>&lt;0.10</t>
  </si>
  <si>
    <t>&lt;2.5</t>
  </si>
  <si>
    <t>&lt;0.0231</t>
  </si>
  <si>
    <t>&lt;0.00330</t>
  </si>
  <si>
    <t>&lt;0.0105</t>
  </si>
  <si>
    <t>&lt;0.00440</t>
  </si>
  <si>
    <t>&lt;0.00840</t>
  </si>
  <si>
    <t>&lt;0.00880</t>
  </si>
  <si>
    <t>&lt;0.00665</t>
  </si>
  <si>
    <t>&lt;0.0326</t>
  </si>
  <si>
    <t>&lt;0.020</t>
  </si>
  <si>
    <t>&lt;0.100</t>
  </si>
  <si>
    <t>&lt;0.050</t>
  </si>
  <si>
    <t>&lt;0.150</t>
  </si>
  <si>
    <t>&lt;0.400</t>
  </si>
  <si>
    <t>provepunkt</t>
  </si>
  <si>
    <t>THC &lt; 0,002 mm</t>
  </si>
  <si>
    <t>THC 0,002-0,004 mm</t>
  </si>
  <si>
    <t>THC  0,004-0,008 mm</t>
  </si>
  <si>
    <t>THC  0,008-0,016 mm</t>
  </si>
  <si>
    <t>THC  0,016-0,032 mm</t>
  </si>
  <si>
    <t>THC 0,032-0,063 mm</t>
  </si>
  <si>
    <t>THC  0,063-0,125 mm</t>
  </si>
  <si>
    <t>THC  0,125-0,25 mm</t>
  </si>
  <si>
    <t>THC 0,25-0,5 mm</t>
  </si>
  <si>
    <t>THC  0,5-1 mm</t>
  </si>
  <si>
    <t>THC  1-2 mm</t>
  </si>
  <si>
    <t>THC &gt;2 mm</t>
  </si>
  <si>
    <t>Tørrstoff</t>
  </si>
  <si>
    <t>TS</t>
  </si>
  <si>
    <t>PCB</t>
  </si>
  <si>
    <t>Benso(a)antracen</t>
  </si>
  <si>
    <t>Krysen</t>
  </si>
  <si>
    <t>Benso(k)fluoranten</t>
  </si>
  <si>
    <t>Benso(a)pyren</t>
  </si>
  <si>
    <t>Dibenso(ah)antracen</t>
  </si>
  <si>
    <t>Indeno(123cd)pyren</t>
  </si>
  <si>
    <t>Sum PAH carcinogene</t>
  </si>
  <si>
    <t>Nap</t>
  </si>
  <si>
    <t>Acy</t>
  </si>
  <si>
    <t>Ace</t>
  </si>
  <si>
    <t>Flu</t>
  </si>
  <si>
    <t>Phen</t>
  </si>
  <si>
    <t>Ant</t>
  </si>
  <si>
    <t>Flt</t>
  </si>
  <si>
    <t>Pyr</t>
  </si>
  <si>
    <t>B(a)A</t>
  </si>
  <si>
    <t>Cry</t>
  </si>
  <si>
    <t>B(b)F + B(j)F</t>
  </si>
  <si>
    <t>B(k)F</t>
  </si>
  <si>
    <t>B(a)P</t>
  </si>
  <si>
    <t>DB(ah)A</t>
  </si>
  <si>
    <t>B(ghi)P</t>
  </si>
  <si>
    <t>IP</t>
  </si>
  <si>
    <t>Sum PAH-16</t>
  </si>
  <si>
    <t>PAH</t>
  </si>
  <si>
    <t>Sum xylener</t>
  </si>
  <si>
    <t>Di-(2-etylheksyl)ftalat</t>
  </si>
  <si>
    <t>T (˚C)</t>
  </si>
  <si>
    <t>temperatur</t>
  </si>
  <si>
    <t>Totalt organisk karbon</t>
  </si>
  <si>
    <t>Total Nitrogen</t>
  </si>
  <si>
    <t>Total Fosfor</t>
  </si>
  <si>
    <t>Ammonium N + Ammoniakk N</t>
  </si>
  <si>
    <t>slamtank</t>
  </si>
  <si>
    <t>&lt;0.0160</t>
  </si>
  <si>
    <t>&lt;0.0120</t>
  </si>
  <si>
    <t>&lt;0.0020</t>
  </si>
  <si>
    <t>&lt;0.140</t>
  </si>
  <si>
    <t>&lt;0.060</t>
  </si>
  <si>
    <t>&lt;0.080</t>
  </si>
  <si>
    <t>&lt;4.96</t>
  </si>
  <si>
    <t>BFRs</t>
  </si>
  <si>
    <t>Perfluorbutansulfonat</t>
  </si>
  <si>
    <t>Perfluoroktansulfonat</t>
  </si>
  <si>
    <t>Perfluoroktansyre</t>
  </si>
  <si>
    <t>alifater str.</t>
  </si>
  <si>
    <t>Sum PAH carc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</si>
</sst>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E94F-27AC-414E-B055-306DA44395B1}">
  <dimension ref="A1:N1017"/>
  <sheetViews>
    <sheetView topLeftCell="B1" zoomScaleNormal="100" workbookViewId="0">
      <pane ySplit="1" topLeftCell="A211" activePane="bottomLeft" state="frozen"/>
      <selection pane="bottomLeft" activeCell="M2" sqref="M2:M1017"/>
    </sheetView>
  </sheetViews>
  <sheetFormatPr defaultRowHeight="14.5" x14ac:dyDescent="0.35"/>
  <cols>
    <col min="1" max="1" width="27.54296875" bestFit="1" customWidth="1"/>
    <col min="2" max="2" width="27.54296875" customWidth="1"/>
    <col min="4" max="4" width="20.1796875" bestFit="1" customWidth="1"/>
    <col min="5" max="5" width="21.81640625" bestFit="1" customWidth="1"/>
    <col min="6" max="6" width="15.26953125" style="6" customWidth="1"/>
    <col min="7" max="7" width="15.26953125" customWidth="1"/>
    <col min="8" max="8" width="10.1796875" style="1" bestFit="1" customWidth="1"/>
    <col min="9" max="9" width="8.08984375" bestFit="1" customWidth="1"/>
    <col min="12" max="12" width="15.54296875" style="6" bestFit="1" customWidth="1"/>
  </cols>
  <sheetData>
    <row r="1" spans="1:14" s="2" customFormat="1" x14ac:dyDescent="0.35">
      <c r="A1" s="2" t="s">
        <v>53</v>
      </c>
      <c r="B1" s="2" t="s">
        <v>62</v>
      </c>
      <c r="C1" s="2" t="s">
        <v>0</v>
      </c>
      <c r="D1" s="2" t="s">
        <v>106</v>
      </c>
      <c r="E1" s="2" t="s">
        <v>58</v>
      </c>
      <c r="F1" s="7" t="s">
        <v>59</v>
      </c>
      <c r="G1" s="2" t="s">
        <v>60</v>
      </c>
      <c r="H1" s="3" t="s">
        <v>61</v>
      </c>
      <c r="I1" s="2" t="s">
        <v>118</v>
      </c>
      <c r="J1" s="2" t="s">
        <v>121</v>
      </c>
      <c r="K1" s="2" t="s">
        <v>122</v>
      </c>
      <c r="L1" s="7" t="s">
        <v>123</v>
      </c>
      <c r="M1" s="2" t="s">
        <v>124</v>
      </c>
      <c r="N1" s="2" t="s">
        <v>179</v>
      </c>
    </row>
    <row r="2" spans="1:14" x14ac:dyDescent="0.35">
      <c r="A2" t="s">
        <v>49</v>
      </c>
      <c r="B2" t="str">
        <f>VLOOKUP($A2,forkortelser!$A$2:$B$98,2,FALSE)</f>
        <v>6:2 FTS</v>
      </c>
      <c r="C2" t="s">
        <v>12</v>
      </c>
      <c r="D2" t="str">
        <f>VLOOKUP(A2,Kategorier!$A$2:$B$42,2,FALSE)</f>
        <v>org milj</v>
      </c>
      <c r="E2" t="str">
        <f>VLOOKUP(A2,Kategorier!$A$2:$C$42,3,FALSE)</f>
        <v>PFAS</v>
      </c>
      <c r="F2" t="e">
        <f>VLOOKUP($A2,grenseverdier!$A$2:$B$87,2,FALSE)</f>
        <v>#N/A</v>
      </c>
      <c r="G2" t="e">
        <f>VLOOKUP($A2,grenseverdier!$A$2:$C$87,3,FALSE)</f>
        <v>#N/A</v>
      </c>
      <c r="H2" s="1">
        <v>44858</v>
      </c>
      <c r="I2" t="s">
        <v>119</v>
      </c>
      <c r="K2" t="e">
        <f>IF(ISBLANK(J2),#N/A,IF(ISNUMBER(J2),FALSE,TRUE))</f>
        <v>#N/A</v>
      </c>
      <c r="M2" t="e">
        <f>IF(ISBLANK(L2),#N/A,IF(L2&gt;F2,TRUE,IF(L2&lt;F2,FALSE,#N/A)))</f>
        <v>#N/A</v>
      </c>
      <c r="N2">
        <f>IF(I2="inn",152,IF(I2="ut",151,IF(I2="slamtank",153)))</f>
        <v>152</v>
      </c>
    </row>
    <row r="3" spans="1:14" x14ac:dyDescent="0.35">
      <c r="A3" t="s">
        <v>49</v>
      </c>
      <c r="B3" t="str">
        <f>VLOOKUP($A3,forkortelser!$A$2:$B$98,2,FALSE)</f>
        <v>6:2 FTS</v>
      </c>
      <c r="C3" t="s">
        <v>12</v>
      </c>
      <c r="D3" t="str">
        <f>VLOOKUP(A3,Kategorier!$A$2:$B$42,2,FALSE)</f>
        <v>org milj</v>
      </c>
      <c r="E3" t="str">
        <f>VLOOKUP(A3,Kategorier!$A$2:$C$42,3,FALSE)</f>
        <v>PFAS</v>
      </c>
      <c r="F3" t="e">
        <f>VLOOKUP($A3,grenseverdier!$A$2:$B$87,2,FALSE)</f>
        <v>#N/A</v>
      </c>
      <c r="G3" t="e">
        <f>VLOOKUP($A3,grenseverdier!$A$2:$C$87,3,FALSE)</f>
        <v>#N/A</v>
      </c>
      <c r="H3" s="1">
        <v>44865</v>
      </c>
      <c r="I3" t="s">
        <v>119</v>
      </c>
      <c r="K3" t="e">
        <f t="shared" ref="K3:K66" si="0">IF(ISBLANK(J3),#N/A,IF(ISNUMBER(J3),FALSE,TRUE))</f>
        <v>#N/A</v>
      </c>
      <c r="M3" t="e">
        <f t="shared" ref="M3:M66" si="1">IF(ISBLANK(L3),#N/A,IF(L3&gt;F3,TRUE,IF(L3&lt;F3,FALSE,#N/A)))</f>
        <v>#N/A</v>
      </c>
      <c r="N3">
        <f t="shared" ref="N3:N66" si="2">IF(I3="inn",152,IF(I3="ut",151,IF(I3="slamtank",153)))</f>
        <v>152</v>
      </c>
    </row>
    <row r="4" spans="1:14" x14ac:dyDescent="0.35">
      <c r="A4" t="s">
        <v>49</v>
      </c>
      <c r="B4" t="str">
        <f>VLOOKUP($A4,forkortelser!$A$2:$B$98,2,FALSE)</f>
        <v>6:2 FTS</v>
      </c>
      <c r="C4" t="s">
        <v>12</v>
      </c>
      <c r="D4" t="str">
        <f>VLOOKUP(A4,Kategorier!$A$2:$B$42,2,FALSE)</f>
        <v>org milj</v>
      </c>
      <c r="E4" t="str">
        <f>VLOOKUP(A4,Kategorier!$A$2:$C$42,3,FALSE)</f>
        <v>PFAS</v>
      </c>
      <c r="F4" t="e">
        <f>VLOOKUP($A4,grenseverdier!$A$2:$B$87,2,FALSE)</f>
        <v>#N/A</v>
      </c>
      <c r="G4" t="e">
        <f>VLOOKUP($A4,grenseverdier!$A$2:$C$87,3,FALSE)</f>
        <v>#N/A</v>
      </c>
      <c r="H4" s="1">
        <v>44872</v>
      </c>
      <c r="I4" t="s">
        <v>119</v>
      </c>
      <c r="K4" t="e">
        <f t="shared" si="0"/>
        <v>#N/A</v>
      </c>
      <c r="M4" t="e">
        <f t="shared" si="1"/>
        <v>#N/A</v>
      </c>
      <c r="N4">
        <f t="shared" si="2"/>
        <v>152</v>
      </c>
    </row>
    <row r="5" spans="1:14" x14ac:dyDescent="0.35">
      <c r="A5" t="s">
        <v>49</v>
      </c>
      <c r="B5" t="str">
        <f>VLOOKUP($A5,forkortelser!$A$2:$B$98,2,FALSE)</f>
        <v>6:2 FTS</v>
      </c>
      <c r="C5" t="s">
        <v>12</v>
      </c>
      <c r="D5" t="str">
        <f>VLOOKUP(A5,Kategorier!$A$2:$B$42,2,FALSE)</f>
        <v>org milj</v>
      </c>
      <c r="E5" t="str">
        <f>VLOOKUP(A5,Kategorier!$A$2:$C$42,3,FALSE)</f>
        <v>PFAS</v>
      </c>
      <c r="F5" t="e">
        <f>VLOOKUP($A5,grenseverdier!$A$2:$B$87,2,FALSE)</f>
        <v>#N/A</v>
      </c>
      <c r="G5" t="e">
        <f>VLOOKUP($A5,grenseverdier!$A$2:$C$87,3,FALSE)</f>
        <v>#N/A</v>
      </c>
      <c r="H5" s="1">
        <v>44879</v>
      </c>
      <c r="I5" t="s">
        <v>119</v>
      </c>
      <c r="J5">
        <v>0.109</v>
      </c>
      <c r="K5" t="b">
        <f t="shared" si="0"/>
        <v>0</v>
      </c>
      <c r="L5" s="6">
        <v>0.109</v>
      </c>
      <c r="M5" t="e">
        <f t="shared" si="1"/>
        <v>#N/A</v>
      </c>
      <c r="N5">
        <f t="shared" si="2"/>
        <v>152</v>
      </c>
    </row>
    <row r="6" spans="1:14" x14ac:dyDescent="0.35">
      <c r="A6" t="s">
        <v>49</v>
      </c>
      <c r="B6" t="str">
        <f>VLOOKUP($A6,forkortelser!$A$2:$B$98,2,FALSE)</f>
        <v>6:2 FTS</v>
      </c>
      <c r="C6" t="s">
        <v>12</v>
      </c>
      <c r="D6" t="str">
        <f>VLOOKUP(A6,Kategorier!$A$2:$B$42,2,FALSE)</f>
        <v>org milj</v>
      </c>
      <c r="E6" t="str">
        <f>VLOOKUP(A6,Kategorier!$A$2:$C$42,3,FALSE)</f>
        <v>PFAS</v>
      </c>
      <c r="F6" t="e">
        <f>VLOOKUP($A6,grenseverdier!$A$2:$B$87,2,FALSE)</f>
        <v>#N/A</v>
      </c>
      <c r="G6" t="e">
        <f>VLOOKUP($A6,grenseverdier!$A$2:$C$87,3,FALSE)</f>
        <v>#N/A</v>
      </c>
      <c r="H6" s="1">
        <v>44886</v>
      </c>
      <c r="I6" t="s">
        <v>119</v>
      </c>
      <c r="K6" t="e">
        <f t="shared" si="0"/>
        <v>#N/A</v>
      </c>
      <c r="M6" t="e">
        <f t="shared" si="1"/>
        <v>#N/A</v>
      </c>
      <c r="N6">
        <f t="shared" si="2"/>
        <v>152</v>
      </c>
    </row>
    <row r="7" spans="1:14" x14ac:dyDescent="0.35">
      <c r="A7" t="s">
        <v>49</v>
      </c>
      <c r="B7" t="str">
        <f>VLOOKUP($A7,forkortelser!$A$2:$B$98,2,FALSE)</f>
        <v>6:2 FTS</v>
      </c>
      <c r="C7" t="s">
        <v>12</v>
      </c>
      <c r="D7" t="str">
        <f>VLOOKUP(A7,Kategorier!$A$2:$B$42,2,FALSE)</f>
        <v>org milj</v>
      </c>
      <c r="E7" t="str">
        <f>VLOOKUP(A7,Kategorier!$A$2:$C$42,3,FALSE)</f>
        <v>PFAS</v>
      </c>
      <c r="F7" t="e">
        <f>VLOOKUP($A7,grenseverdier!$A$2:$B$87,2,FALSE)</f>
        <v>#N/A</v>
      </c>
      <c r="G7" t="e">
        <f>VLOOKUP($A7,grenseverdier!$A$2:$C$87,3,FALSE)</f>
        <v>#N/A</v>
      </c>
      <c r="H7" s="1">
        <v>44907</v>
      </c>
      <c r="I7" t="s">
        <v>119</v>
      </c>
      <c r="K7" t="e">
        <f t="shared" si="0"/>
        <v>#N/A</v>
      </c>
      <c r="M7" t="e">
        <f t="shared" si="1"/>
        <v>#N/A</v>
      </c>
      <c r="N7">
        <f t="shared" si="2"/>
        <v>152</v>
      </c>
    </row>
    <row r="8" spans="1:14" x14ac:dyDescent="0.35">
      <c r="A8" t="s">
        <v>49</v>
      </c>
      <c r="B8" t="str">
        <f>VLOOKUP($A8,forkortelser!$A$2:$B$98,2,FALSE)</f>
        <v>6:2 FTS</v>
      </c>
      <c r="C8" t="s">
        <v>12</v>
      </c>
      <c r="D8" t="str">
        <f>VLOOKUP(A8,Kategorier!$A$2:$B$42,2,FALSE)</f>
        <v>org milj</v>
      </c>
      <c r="E8" t="str">
        <f>VLOOKUP(A8,Kategorier!$A$2:$C$42,3,FALSE)</f>
        <v>PFAS</v>
      </c>
      <c r="F8" t="e">
        <f>VLOOKUP($A8,grenseverdier!$A$2:$B$87,2,FALSE)</f>
        <v>#N/A</v>
      </c>
      <c r="G8" t="e">
        <f>VLOOKUP($A8,grenseverdier!$A$2:$C$87,3,FALSE)</f>
        <v>#N/A</v>
      </c>
      <c r="H8" s="1">
        <v>44970</v>
      </c>
      <c r="I8" t="s">
        <v>119</v>
      </c>
      <c r="K8" t="e">
        <f t="shared" si="0"/>
        <v>#N/A</v>
      </c>
      <c r="M8" t="e">
        <f t="shared" si="1"/>
        <v>#N/A</v>
      </c>
      <c r="N8">
        <f t="shared" si="2"/>
        <v>152</v>
      </c>
    </row>
    <row r="9" spans="1:14" x14ac:dyDescent="0.35">
      <c r="A9" t="s">
        <v>49</v>
      </c>
      <c r="B9" t="str">
        <f>VLOOKUP($A9,forkortelser!$A$2:$B$98,2,FALSE)</f>
        <v>6:2 FTS</v>
      </c>
      <c r="C9" t="s">
        <v>12</v>
      </c>
      <c r="D9" t="str">
        <f>VLOOKUP(A9,Kategorier!$A$2:$B$42,2,FALSE)</f>
        <v>org milj</v>
      </c>
      <c r="E9" t="str">
        <f>VLOOKUP(A9,Kategorier!$A$2:$C$42,3,FALSE)</f>
        <v>PFAS</v>
      </c>
      <c r="F9" t="e">
        <f>VLOOKUP($A9,grenseverdier!$A$2:$B$87,2,FALSE)</f>
        <v>#N/A</v>
      </c>
      <c r="G9" t="e">
        <f>VLOOKUP($A9,grenseverdier!$A$2:$C$87,3,FALSE)</f>
        <v>#N/A</v>
      </c>
      <c r="H9" s="1">
        <v>44984</v>
      </c>
      <c r="I9" t="s">
        <v>119</v>
      </c>
      <c r="K9" t="e">
        <f t="shared" si="0"/>
        <v>#N/A</v>
      </c>
      <c r="M9" t="e">
        <f t="shared" si="1"/>
        <v>#N/A</v>
      </c>
      <c r="N9">
        <f t="shared" si="2"/>
        <v>152</v>
      </c>
    </row>
    <row r="10" spans="1:14" x14ac:dyDescent="0.35">
      <c r="A10" t="s">
        <v>49</v>
      </c>
      <c r="B10" t="str">
        <f>VLOOKUP($A10,forkortelser!$A$2:$B$98,2,FALSE)</f>
        <v>6:2 FTS</v>
      </c>
      <c r="C10" t="s">
        <v>12</v>
      </c>
      <c r="D10" t="str">
        <f>VLOOKUP(A10,Kategorier!$A$2:$B$42,2,FALSE)</f>
        <v>org milj</v>
      </c>
      <c r="E10" t="str">
        <f>VLOOKUP(A10,Kategorier!$A$2:$C$42,3,FALSE)</f>
        <v>PFAS</v>
      </c>
      <c r="F10" t="e">
        <f>VLOOKUP($A10,grenseverdier!$A$2:$B$87,2,FALSE)</f>
        <v>#N/A</v>
      </c>
      <c r="G10" t="e">
        <f>VLOOKUP($A10,grenseverdier!$A$2:$C$87,3,FALSE)</f>
        <v>#N/A</v>
      </c>
      <c r="H10" s="1">
        <v>44858</v>
      </c>
      <c r="I10" t="s">
        <v>120</v>
      </c>
      <c r="K10" t="e">
        <f t="shared" si="0"/>
        <v>#N/A</v>
      </c>
      <c r="M10" t="e">
        <f t="shared" si="1"/>
        <v>#N/A</v>
      </c>
      <c r="N10">
        <f t="shared" si="2"/>
        <v>151</v>
      </c>
    </row>
    <row r="11" spans="1:14" x14ac:dyDescent="0.35">
      <c r="A11" t="s">
        <v>49</v>
      </c>
      <c r="B11" t="str">
        <f>VLOOKUP($A11,forkortelser!$A$2:$B$98,2,FALSE)</f>
        <v>6:2 FTS</v>
      </c>
      <c r="C11" t="s">
        <v>12</v>
      </c>
      <c r="D11" t="str">
        <f>VLOOKUP(A11,Kategorier!$A$2:$B$42,2,FALSE)</f>
        <v>org milj</v>
      </c>
      <c r="E11" t="str">
        <f>VLOOKUP(A11,Kategorier!$A$2:$C$42,3,FALSE)</f>
        <v>PFAS</v>
      </c>
      <c r="F11" t="e">
        <f>VLOOKUP($A11,grenseverdier!$A$2:$B$87,2,FALSE)</f>
        <v>#N/A</v>
      </c>
      <c r="G11" t="e">
        <f>VLOOKUP($A11,grenseverdier!$A$2:$C$87,3,FALSE)</f>
        <v>#N/A</v>
      </c>
      <c r="H11" s="1">
        <v>44865</v>
      </c>
      <c r="I11" t="s">
        <v>120</v>
      </c>
      <c r="K11" t="e">
        <f t="shared" si="0"/>
        <v>#N/A</v>
      </c>
      <c r="M11" t="e">
        <f t="shared" si="1"/>
        <v>#N/A</v>
      </c>
      <c r="N11">
        <f t="shared" si="2"/>
        <v>151</v>
      </c>
    </row>
    <row r="12" spans="1:14" x14ac:dyDescent="0.35">
      <c r="A12" t="s">
        <v>49</v>
      </c>
      <c r="B12" t="str">
        <f>VLOOKUP($A12,forkortelser!$A$2:$B$98,2,FALSE)</f>
        <v>6:2 FTS</v>
      </c>
      <c r="C12" t="s">
        <v>12</v>
      </c>
      <c r="D12" t="str">
        <f>VLOOKUP(A12,Kategorier!$A$2:$B$42,2,FALSE)</f>
        <v>org milj</v>
      </c>
      <c r="E12" t="str">
        <f>VLOOKUP(A12,Kategorier!$A$2:$C$42,3,FALSE)</f>
        <v>PFAS</v>
      </c>
      <c r="F12" t="e">
        <f>VLOOKUP($A12,grenseverdier!$A$2:$B$87,2,FALSE)</f>
        <v>#N/A</v>
      </c>
      <c r="G12" t="e">
        <f>VLOOKUP($A12,grenseverdier!$A$2:$C$87,3,FALSE)</f>
        <v>#N/A</v>
      </c>
      <c r="H12" s="1">
        <v>44872</v>
      </c>
      <c r="I12" t="s">
        <v>120</v>
      </c>
      <c r="K12" t="e">
        <f t="shared" si="0"/>
        <v>#N/A</v>
      </c>
      <c r="M12" t="e">
        <f t="shared" si="1"/>
        <v>#N/A</v>
      </c>
      <c r="N12">
        <f t="shared" si="2"/>
        <v>151</v>
      </c>
    </row>
    <row r="13" spans="1:14" x14ac:dyDescent="0.35">
      <c r="A13" t="s">
        <v>49</v>
      </c>
      <c r="B13" t="str">
        <f>VLOOKUP($A13,forkortelser!$A$2:$B$98,2,FALSE)</f>
        <v>6:2 FTS</v>
      </c>
      <c r="C13" t="s">
        <v>12</v>
      </c>
      <c r="D13" t="str">
        <f>VLOOKUP(A13,Kategorier!$A$2:$B$42,2,FALSE)</f>
        <v>org milj</v>
      </c>
      <c r="E13" t="str">
        <f>VLOOKUP(A13,Kategorier!$A$2:$C$42,3,FALSE)</f>
        <v>PFAS</v>
      </c>
      <c r="F13" t="e">
        <f>VLOOKUP($A13,grenseverdier!$A$2:$B$87,2,FALSE)</f>
        <v>#N/A</v>
      </c>
      <c r="G13" t="e">
        <f>VLOOKUP($A13,grenseverdier!$A$2:$C$87,3,FALSE)</f>
        <v>#N/A</v>
      </c>
      <c r="H13" s="1">
        <v>44879</v>
      </c>
      <c r="I13" t="s">
        <v>120</v>
      </c>
      <c r="J13">
        <v>6.7000000000000004E-2</v>
      </c>
      <c r="K13" t="b">
        <f t="shared" si="0"/>
        <v>0</v>
      </c>
      <c r="L13" s="6">
        <v>6.7000000000000004E-2</v>
      </c>
      <c r="M13" t="e">
        <f t="shared" si="1"/>
        <v>#N/A</v>
      </c>
      <c r="N13">
        <f t="shared" si="2"/>
        <v>151</v>
      </c>
    </row>
    <row r="14" spans="1:14" x14ac:dyDescent="0.35">
      <c r="A14" t="s">
        <v>49</v>
      </c>
      <c r="B14" t="str">
        <f>VLOOKUP($A14,forkortelser!$A$2:$B$98,2,FALSE)</f>
        <v>6:2 FTS</v>
      </c>
      <c r="C14" t="s">
        <v>12</v>
      </c>
      <c r="D14" t="str">
        <f>VLOOKUP(A14,Kategorier!$A$2:$B$42,2,FALSE)</f>
        <v>org milj</v>
      </c>
      <c r="E14" t="str">
        <f>VLOOKUP(A14,Kategorier!$A$2:$C$42,3,FALSE)</f>
        <v>PFAS</v>
      </c>
      <c r="F14" t="e">
        <f>VLOOKUP($A14,grenseverdier!$A$2:$B$87,2,FALSE)</f>
        <v>#N/A</v>
      </c>
      <c r="G14" t="e">
        <f>VLOOKUP($A14,grenseverdier!$A$2:$C$87,3,FALSE)</f>
        <v>#N/A</v>
      </c>
      <c r="H14" s="1">
        <v>44886</v>
      </c>
      <c r="I14" t="s">
        <v>120</v>
      </c>
      <c r="K14" t="e">
        <f t="shared" si="0"/>
        <v>#N/A</v>
      </c>
      <c r="M14" t="e">
        <f t="shared" si="1"/>
        <v>#N/A</v>
      </c>
      <c r="N14">
        <f t="shared" si="2"/>
        <v>151</v>
      </c>
    </row>
    <row r="15" spans="1:14" x14ac:dyDescent="0.35">
      <c r="A15" t="s">
        <v>49</v>
      </c>
      <c r="B15" t="str">
        <f>VLOOKUP($A15,forkortelser!$A$2:$B$98,2,FALSE)</f>
        <v>6:2 FTS</v>
      </c>
      <c r="C15" t="s">
        <v>12</v>
      </c>
      <c r="D15" t="str">
        <f>VLOOKUP(A15,Kategorier!$A$2:$B$42,2,FALSE)</f>
        <v>org milj</v>
      </c>
      <c r="E15" t="str">
        <f>VLOOKUP(A15,Kategorier!$A$2:$C$42,3,FALSE)</f>
        <v>PFAS</v>
      </c>
      <c r="F15" t="e">
        <f>VLOOKUP($A15,grenseverdier!$A$2:$B$87,2,FALSE)</f>
        <v>#N/A</v>
      </c>
      <c r="G15" t="e">
        <f>VLOOKUP($A15,grenseverdier!$A$2:$C$87,3,FALSE)</f>
        <v>#N/A</v>
      </c>
      <c r="H15" s="1">
        <v>44907</v>
      </c>
      <c r="I15" t="s">
        <v>120</v>
      </c>
      <c r="K15" t="e">
        <f t="shared" si="0"/>
        <v>#N/A</v>
      </c>
      <c r="M15" t="e">
        <f t="shared" si="1"/>
        <v>#N/A</v>
      </c>
      <c r="N15">
        <f t="shared" si="2"/>
        <v>151</v>
      </c>
    </row>
    <row r="16" spans="1:14" x14ac:dyDescent="0.35">
      <c r="A16" t="s">
        <v>49</v>
      </c>
      <c r="B16" t="str">
        <f>VLOOKUP($A16,forkortelser!$A$2:$B$98,2,FALSE)</f>
        <v>6:2 FTS</v>
      </c>
      <c r="C16" t="s">
        <v>12</v>
      </c>
      <c r="D16" t="str">
        <f>VLOOKUP(A16,Kategorier!$A$2:$B$42,2,FALSE)</f>
        <v>org milj</v>
      </c>
      <c r="E16" t="str">
        <f>VLOOKUP(A16,Kategorier!$A$2:$C$42,3,FALSE)</f>
        <v>PFAS</v>
      </c>
      <c r="F16" t="e">
        <f>VLOOKUP($A16,grenseverdier!$A$2:$B$87,2,FALSE)</f>
        <v>#N/A</v>
      </c>
      <c r="G16" t="e">
        <f>VLOOKUP($A16,grenseverdier!$A$2:$C$87,3,FALSE)</f>
        <v>#N/A</v>
      </c>
      <c r="H16" s="1">
        <v>44970</v>
      </c>
      <c r="I16" t="s">
        <v>120</v>
      </c>
      <c r="K16" t="e">
        <f t="shared" si="0"/>
        <v>#N/A</v>
      </c>
      <c r="M16" t="e">
        <f t="shared" si="1"/>
        <v>#N/A</v>
      </c>
      <c r="N16">
        <f t="shared" si="2"/>
        <v>151</v>
      </c>
    </row>
    <row r="17" spans="1:14" x14ac:dyDescent="0.35">
      <c r="A17" t="s">
        <v>49</v>
      </c>
      <c r="B17" t="str">
        <f>VLOOKUP($A17,forkortelser!$A$2:$B$98,2,FALSE)</f>
        <v>6:2 FTS</v>
      </c>
      <c r="C17" t="s">
        <v>12</v>
      </c>
      <c r="D17" t="str">
        <f>VLOOKUP(A17,Kategorier!$A$2:$B$42,2,FALSE)</f>
        <v>org milj</v>
      </c>
      <c r="E17" t="str">
        <f>VLOOKUP(A17,Kategorier!$A$2:$C$42,3,FALSE)</f>
        <v>PFAS</v>
      </c>
      <c r="F17" t="e">
        <f>VLOOKUP($A17,grenseverdier!$A$2:$B$87,2,FALSE)</f>
        <v>#N/A</v>
      </c>
      <c r="G17" t="e">
        <f>VLOOKUP($A17,grenseverdier!$A$2:$C$87,3,FALSE)</f>
        <v>#N/A</v>
      </c>
      <c r="H17" s="1">
        <v>44984</v>
      </c>
      <c r="I17" t="s">
        <v>120</v>
      </c>
      <c r="K17" t="e">
        <f t="shared" si="0"/>
        <v>#N/A</v>
      </c>
      <c r="M17" t="e">
        <f t="shared" si="1"/>
        <v>#N/A</v>
      </c>
      <c r="N17">
        <f t="shared" si="2"/>
        <v>151</v>
      </c>
    </row>
    <row r="18" spans="1:14" x14ac:dyDescent="0.35">
      <c r="A18" t="s">
        <v>11</v>
      </c>
      <c r="B18" t="str">
        <f>VLOOKUP($A18,forkortelser!$A$2:$B$98,2,FALSE)</f>
        <v>As</v>
      </c>
      <c r="C18" t="s">
        <v>12</v>
      </c>
      <c r="D18" t="str">
        <f>VLOOKUP(A18,Kategorier!$A$2:$B$42,2,FALSE)</f>
        <v>metall</v>
      </c>
      <c r="E18" t="str">
        <f>VLOOKUP(A18,Kategorier!$A$2:$C$42,3,FALSE)</f>
        <v>tungmetall</v>
      </c>
      <c r="F18">
        <f>VLOOKUP($A18,grenseverdier!$A$2:$B$87,2,FALSE)</f>
        <v>50</v>
      </c>
      <c r="G18">
        <f>VLOOKUP($A18,grenseverdier!$A$2:$C$87,3,FALSE)</f>
        <v>0</v>
      </c>
      <c r="H18" s="1">
        <v>44858</v>
      </c>
      <c r="I18" t="s">
        <v>119</v>
      </c>
      <c r="J18">
        <v>8</v>
      </c>
      <c r="K18" t="b">
        <f t="shared" si="0"/>
        <v>0</v>
      </c>
      <c r="L18" s="6">
        <v>8</v>
      </c>
      <c r="M18" t="b">
        <f t="shared" si="1"/>
        <v>0</v>
      </c>
      <c r="N18">
        <f t="shared" si="2"/>
        <v>152</v>
      </c>
    </row>
    <row r="19" spans="1:14" x14ac:dyDescent="0.35">
      <c r="A19" t="s">
        <v>11</v>
      </c>
      <c r="B19" t="str">
        <f>VLOOKUP($A19,forkortelser!$A$2:$B$98,2,FALSE)</f>
        <v>As</v>
      </c>
      <c r="C19" t="s">
        <v>12</v>
      </c>
      <c r="D19" t="str">
        <f>VLOOKUP(A19,Kategorier!$A$2:$B$42,2,FALSE)</f>
        <v>metall</v>
      </c>
      <c r="E19" t="str">
        <f>VLOOKUP(A19,Kategorier!$A$2:$C$42,3,FALSE)</f>
        <v>tungmetall</v>
      </c>
      <c r="F19">
        <f>VLOOKUP($A19,grenseverdier!$A$2:$B$87,2,FALSE)</f>
        <v>50</v>
      </c>
      <c r="G19">
        <f>VLOOKUP($A19,grenseverdier!$A$2:$C$87,3,FALSE)</f>
        <v>0</v>
      </c>
      <c r="H19" s="1">
        <v>44865</v>
      </c>
      <c r="I19" t="s">
        <v>119</v>
      </c>
      <c r="J19">
        <v>8.1</v>
      </c>
      <c r="K19" t="b">
        <f t="shared" si="0"/>
        <v>0</v>
      </c>
      <c r="L19" s="6">
        <v>8.1</v>
      </c>
      <c r="M19" t="b">
        <f t="shared" si="1"/>
        <v>0</v>
      </c>
      <c r="N19">
        <f t="shared" si="2"/>
        <v>152</v>
      </c>
    </row>
    <row r="20" spans="1:14" x14ac:dyDescent="0.35">
      <c r="A20" t="s">
        <v>11</v>
      </c>
      <c r="B20" t="str">
        <f>VLOOKUP($A20,forkortelser!$A$2:$B$98,2,FALSE)</f>
        <v>As</v>
      </c>
      <c r="C20" t="s">
        <v>12</v>
      </c>
      <c r="D20" t="str">
        <f>VLOOKUP(A20,Kategorier!$A$2:$B$42,2,FALSE)</f>
        <v>metall</v>
      </c>
      <c r="E20" t="str">
        <f>VLOOKUP(A20,Kategorier!$A$2:$C$42,3,FALSE)</f>
        <v>tungmetall</v>
      </c>
      <c r="F20">
        <f>VLOOKUP($A20,grenseverdier!$A$2:$B$87,2,FALSE)</f>
        <v>50</v>
      </c>
      <c r="G20">
        <f>VLOOKUP($A20,grenseverdier!$A$2:$C$87,3,FALSE)</f>
        <v>0</v>
      </c>
      <c r="H20" s="1">
        <v>44872</v>
      </c>
      <c r="I20" t="s">
        <v>119</v>
      </c>
      <c r="J20">
        <v>7.8</v>
      </c>
      <c r="K20" t="b">
        <f t="shared" si="0"/>
        <v>0</v>
      </c>
      <c r="L20" s="6">
        <v>7.8</v>
      </c>
      <c r="M20" t="b">
        <f t="shared" si="1"/>
        <v>0</v>
      </c>
      <c r="N20">
        <f t="shared" si="2"/>
        <v>152</v>
      </c>
    </row>
    <row r="21" spans="1:14" x14ac:dyDescent="0.35">
      <c r="A21" t="s">
        <v>11</v>
      </c>
      <c r="B21" t="str">
        <f>VLOOKUP($A21,forkortelser!$A$2:$B$98,2,FALSE)</f>
        <v>As</v>
      </c>
      <c r="C21" t="s">
        <v>12</v>
      </c>
      <c r="D21" t="str">
        <f>VLOOKUP(A21,Kategorier!$A$2:$B$42,2,FALSE)</f>
        <v>metall</v>
      </c>
      <c r="E21" t="str">
        <f>VLOOKUP(A21,Kategorier!$A$2:$C$42,3,FALSE)</f>
        <v>tungmetall</v>
      </c>
      <c r="F21">
        <f>VLOOKUP($A21,grenseverdier!$A$2:$B$87,2,FALSE)</f>
        <v>50</v>
      </c>
      <c r="G21">
        <f>VLOOKUP($A21,grenseverdier!$A$2:$C$87,3,FALSE)</f>
        <v>0</v>
      </c>
      <c r="H21" s="1">
        <v>44879</v>
      </c>
      <c r="I21" t="s">
        <v>119</v>
      </c>
      <c r="J21">
        <v>6.4</v>
      </c>
      <c r="K21" t="b">
        <f t="shared" si="0"/>
        <v>0</v>
      </c>
      <c r="L21" s="6">
        <v>6.4</v>
      </c>
      <c r="M21" t="b">
        <f t="shared" si="1"/>
        <v>0</v>
      </c>
      <c r="N21">
        <f t="shared" si="2"/>
        <v>152</v>
      </c>
    </row>
    <row r="22" spans="1:14" x14ac:dyDescent="0.35">
      <c r="A22" t="s">
        <v>11</v>
      </c>
      <c r="B22" t="str">
        <f>VLOOKUP($A22,forkortelser!$A$2:$B$98,2,FALSE)</f>
        <v>As</v>
      </c>
      <c r="C22" t="s">
        <v>12</v>
      </c>
      <c r="D22" t="str">
        <f>VLOOKUP(A22,Kategorier!$A$2:$B$42,2,FALSE)</f>
        <v>metall</v>
      </c>
      <c r="E22" t="str">
        <f>VLOOKUP(A22,Kategorier!$A$2:$C$42,3,FALSE)</f>
        <v>tungmetall</v>
      </c>
      <c r="F22">
        <f>VLOOKUP($A22,grenseverdier!$A$2:$B$87,2,FALSE)</f>
        <v>50</v>
      </c>
      <c r="G22">
        <f>VLOOKUP($A22,grenseverdier!$A$2:$C$87,3,FALSE)</f>
        <v>0</v>
      </c>
      <c r="H22" s="1">
        <v>44886</v>
      </c>
      <c r="I22" t="s">
        <v>119</v>
      </c>
      <c r="J22">
        <v>8.4</v>
      </c>
      <c r="K22" t="b">
        <f t="shared" si="0"/>
        <v>0</v>
      </c>
      <c r="L22" s="6">
        <v>8.4</v>
      </c>
      <c r="M22" t="b">
        <f t="shared" si="1"/>
        <v>0</v>
      </c>
      <c r="N22">
        <f t="shared" si="2"/>
        <v>152</v>
      </c>
    </row>
    <row r="23" spans="1:14" x14ac:dyDescent="0.35">
      <c r="A23" t="s">
        <v>11</v>
      </c>
      <c r="B23" t="str">
        <f>VLOOKUP($A23,forkortelser!$A$2:$B$98,2,FALSE)</f>
        <v>As</v>
      </c>
      <c r="C23" t="s">
        <v>12</v>
      </c>
      <c r="D23" t="str">
        <f>VLOOKUP(A23,Kategorier!$A$2:$B$42,2,FALSE)</f>
        <v>metall</v>
      </c>
      <c r="E23" t="str">
        <f>VLOOKUP(A23,Kategorier!$A$2:$C$42,3,FALSE)</f>
        <v>tungmetall</v>
      </c>
      <c r="F23">
        <f>VLOOKUP($A23,grenseverdier!$A$2:$B$87,2,FALSE)</f>
        <v>50</v>
      </c>
      <c r="G23">
        <f>VLOOKUP($A23,grenseverdier!$A$2:$C$87,3,FALSE)</f>
        <v>0</v>
      </c>
      <c r="H23" s="1">
        <v>44907</v>
      </c>
      <c r="I23" t="s">
        <v>119</v>
      </c>
      <c r="J23">
        <v>11.1</v>
      </c>
      <c r="K23" t="b">
        <f t="shared" si="0"/>
        <v>0</v>
      </c>
      <c r="L23" s="6">
        <v>11.1</v>
      </c>
      <c r="M23" t="b">
        <f t="shared" si="1"/>
        <v>0</v>
      </c>
      <c r="N23">
        <f t="shared" si="2"/>
        <v>152</v>
      </c>
    </row>
    <row r="24" spans="1:14" x14ac:dyDescent="0.35">
      <c r="A24" t="s">
        <v>11</v>
      </c>
      <c r="B24" t="str">
        <f>VLOOKUP($A24,forkortelser!$A$2:$B$98,2,FALSE)</f>
        <v>As</v>
      </c>
      <c r="C24" t="s">
        <v>12</v>
      </c>
      <c r="D24" t="str">
        <f>VLOOKUP(A24,Kategorier!$A$2:$B$42,2,FALSE)</f>
        <v>metall</v>
      </c>
      <c r="E24" t="str">
        <f>VLOOKUP(A24,Kategorier!$A$2:$C$42,3,FALSE)</f>
        <v>tungmetall</v>
      </c>
      <c r="F24">
        <f>VLOOKUP($A24,grenseverdier!$A$2:$B$87,2,FALSE)</f>
        <v>50</v>
      </c>
      <c r="G24">
        <f>VLOOKUP($A24,grenseverdier!$A$2:$C$87,3,FALSE)</f>
        <v>0</v>
      </c>
      <c r="H24" s="1">
        <v>44970</v>
      </c>
      <c r="I24" t="s">
        <v>119</v>
      </c>
      <c r="J24">
        <v>13.5</v>
      </c>
      <c r="K24" t="b">
        <f t="shared" si="0"/>
        <v>0</v>
      </c>
      <c r="L24" s="6">
        <v>13.5</v>
      </c>
      <c r="M24" t="b">
        <f t="shared" si="1"/>
        <v>0</v>
      </c>
      <c r="N24">
        <f t="shared" si="2"/>
        <v>152</v>
      </c>
    </row>
    <row r="25" spans="1:14" x14ac:dyDescent="0.35">
      <c r="A25" t="s">
        <v>11</v>
      </c>
      <c r="B25" t="str">
        <f>VLOOKUP($A25,forkortelser!$A$2:$B$98,2,FALSE)</f>
        <v>As</v>
      </c>
      <c r="C25" t="s">
        <v>12</v>
      </c>
      <c r="D25" t="str">
        <f>VLOOKUP(A25,Kategorier!$A$2:$B$42,2,FALSE)</f>
        <v>metall</v>
      </c>
      <c r="E25" t="str">
        <f>VLOOKUP(A25,Kategorier!$A$2:$C$42,3,FALSE)</f>
        <v>tungmetall</v>
      </c>
      <c r="F25">
        <f>VLOOKUP($A25,grenseverdier!$A$2:$B$87,2,FALSE)</f>
        <v>50</v>
      </c>
      <c r="G25">
        <f>VLOOKUP($A25,grenseverdier!$A$2:$C$87,3,FALSE)</f>
        <v>0</v>
      </c>
      <c r="H25" s="1">
        <v>44984</v>
      </c>
      <c r="I25" t="s">
        <v>119</v>
      </c>
      <c r="J25">
        <v>7.9</v>
      </c>
      <c r="K25" t="b">
        <f t="shared" si="0"/>
        <v>0</v>
      </c>
      <c r="L25" s="6">
        <v>7.9</v>
      </c>
      <c r="M25" t="b">
        <f t="shared" si="1"/>
        <v>0</v>
      </c>
      <c r="N25">
        <f t="shared" si="2"/>
        <v>152</v>
      </c>
    </row>
    <row r="26" spans="1:14" x14ac:dyDescent="0.35">
      <c r="A26" t="s">
        <v>11</v>
      </c>
      <c r="B26" t="str">
        <f>VLOOKUP($A26,forkortelser!$A$2:$B$98,2,FALSE)</f>
        <v>As</v>
      </c>
      <c r="C26" t="s">
        <v>12</v>
      </c>
      <c r="D26" t="str">
        <f>VLOOKUP(A26,Kategorier!$A$2:$B$42,2,FALSE)</f>
        <v>metall</v>
      </c>
      <c r="E26" t="str">
        <f>VLOOKUP(A26,Kategorier!$A$2:$C$42,3,FALSE)</f>
        <v>tungmetall</v>
      </c>
      <c r="F26">
        <f>VLOOKUP($A26,grenseverdier!$A$2:$B$87,2,FALSE)</f>
        <v>50</v>
      </c>
      <c r="G26">
        <f>VLOOKUP($A26,grenseverdier!$A$2:$C$87,3,FALSE)</f>
        <v>0</v>
      </c>
      <c r="H26" s="1">
        <v>44858</v>
      </c>
      <c r="I26" t="s">
        <v>120</v>
      </c>
      <c r="J26">
        <v>6</v>
      </c>
      <c r="K26" t="b">
        <f t="shared" si="0"/>
        <v>0</v>
      </c>
      <c r="L26" s="6">
        <v>6</v>
      </c>
      <c r="M26" t="b">
        <f t="shared" si="1"/>
        <v>0</v>
      </c>
      <c r="N26">
        <f t="shared" si="2"/>
        <v>151</v>
      </c>
    </row>
    <row r="27" spans="1:14" x14ac:dyDescent="0.35">
      <c r="A27" t="s">
        <v>11</v>
      </c>
      <c r="B27" t="str">
        <f>VLOOKUP($A27,forkortelser!$A$2:$B$98,2,FALSE)</f>
        <v>As</v>
      </c>
      <c r="C27" t="s">
        <v>12</v>
      </c>
      <c r="D27" t="str">
        <f>VLOOKUP(A27,Kategorier!$A$2:$B$42,2,FALSE)</f>
        <v>metall</v>
      </c>
      <c r="E27" t="str">
        <f>VLOOKUP(A27,Kategorier!$A$2:$C$42,3,FALSE)</f>
        <v>tungmetall</v>
      </c>
      <c r="F27">
        <f>VLOOKUP($A27,grenseverdier!$A$2:$B$87,2,FALSE)</f>
        <v>50</v>
      </c>
      <c r="G27">
        <f>VLOOKUP($A27,grenseverdier!$A$2:$C$87,3,FALSE)</f>
        <v>0</v>
      </c>
      <c r="H27" s="1">
        <v>44865</v>
      </c>
      <c r="I27" t="s">
        <v>120</v>
      </c>
      <c r="J27">
        <v>5.8</v>
      </c>
      <c r="K27" t="b">
        <f t="shared" si="0"/>
        <v>0</v>
      </c>
      <c r="L27" s="6">
        <v>5.8</v>
      </c>
      <c r="M27" t="b">
        <f t="shared" si="1"/>
        <v>0</v>
      </c>
      <c r="N27">
        <f t="shared" si="2"/>
        <v>151</v>
      </c>
    </row>
    <row r="28" spans="1:14" x14ac:dyDescent="0.35">
      <c r="A28" t="s">
        <v>11</v>
      </c>
      <c r="B28" t="str">
        <f>VLOOKUP($A28,forkortelser!$A$2:$B$98,2,FALSE)</f>
        <v>As</v>
      </c>
      <c r="C28" t="s">
        <v>12</v>
      </c>
      <c r="D28" t="str">
        <f>VLOOKUP(A28,Kategorier!$A$2:$B$42,2,FALSE)</f>
        <v>metall</v>
      </c>
      <c r="E28" t="str">
        <f>VLOOKUP(A28,Kategorier!$A$2:$C$42,3,FALSE)</f>
        <v>tungmetall</v>
      </c>
      <c r="F28">
        <f>VLOOKUP($A28,grenseverdier!$A$2:$B$87,2,FALSE)</f>
        <v>50</v>
      </c>
      <c r="G28">
        <f>VLOOKUP($A28,grenseverdier!$A$2:$C$87,3,FALSE)</f>
        <v>0</v>
      </c>
      <c r="H28" s="1">
        <v>44872</v>
      </c>
      <c r="I28" t="s">
        <v>120</v>
      </c>
      <c r="J28">
        <v>5.4</v>
      </c>
      <c r="K28" t="b">
        <f t="shared" si="0"/>
        <v>0</v>
      </c>
      <c r="L28" s="6">
        <v>5.4</v>
      </c>
      <c r="M28" t="b">
        <f t="shared" si="1"/>
        <v>0</v>
      </c>
      <c r="N28">
        <f t="shared" si="2"/>
        <v>151</v>
      </c>
    </row>
    <row r="29" spans="1:14" x14ac:dyDescent="0.35">
      <c r="A29" t="s">
        <v>11</v>
      </c>
      <c r="B29" t="str">
        <f>VLOOKUP($A29,forkortelser!$A$2:$B$98,2,FALSE)</f>
        <v>As</v>
      </c>
      <c r="C29" t="s">
        <v>12</v>
      </c>
      <c r="D29" t="str">
        <f>VLOOKUP(A29,Kategorier!$A$2:$B$42,2,FALSE)</f>
        <v>metall</v>
      </c>
      <c r="E29" t="str">
        <f>VLOOKUP(A29,Kategorier!$A$2:$C$42,3,FALSE)</f>
        <v>tungmetall</v>
      </c>
      <c r="F29">
        <f>VLOOKUP($A29,grenseverdier!$A$2:$B$87,2,FALSE)</f>
        <v>50</v>
      </c>
      <c r="G29">
        <f>VLOOKUP($A29,grenseverdier!$A$2:$C$87,3,FALSE)</f>
        <v>0</v>
      </c>
      <c r="H29" s="1">
        <v>44879</v>
      </c>
      <c r="I29" t="s">
        <v>120</v>
      </c>
      <c r="J29">
        <v>5.5</v>
      </c>
      <c r="K29" t="b">
        <f t="shared" si="0"/>
        <v>0</v>
      </c>
      <c r="L29" s="6">
        <v>5.5</v>
      </c>
      <c r="M29" t="b">
        <f t="shared" si="1"/>
        <v>0</v>
      </c>
      <c r="N29">
        <f t="shared" si="2"/>
        <v>151</v>
      </c>
    </row>
    <row r="30" spans="1:14" x14ac:dyDescent="0.35">
      <c r="A30" t="s">
        <v>11</v>
      </c>
      <c r="B30" t="str">
        <f>VLOOKUP($A30,forkortelser!$A$2:$B$98,2,FALSE)</f>
        <v>As</v>
      </c>
      <c r="C30" t="s">
        <v>12</v>
      </c>
      <c r="D30" t="str">
        <f>VLOOKUP(A30,Kategorier!$A$2:$B$42,2,FALSE)</f>
        <v>metall</v>
      </c>
      <c r="E30" t="str">
        <f>VLOOKUP(A30,Kategorier!$A$2:$C$42,3,FALSE)</f>
        <v>tungmetall</v>
      </c>
      <c r="F30">
        <f>VLOOKUP($A30,grenseverdier!$A$2:$B$87,2,FALSE)</f>
        <v>50</v>
      </c>
      <c r="G30">
        <f>VLOOKUP($A30,grenseverdier!$A$2:$C$87,3,FALSE)</f>
        <v>0</v>
      </c>
      <c r="H30" s="1">
        <v>44886</v>
      </c>
      <c r="I30" t="s">
        <v>120</v>
      </c>
      <c r="J30">
        <v>6.5</v>
      </c>
      <c r="K30" t="b">
        <f t="shared" si="0"/>
        <v>0</v>
      </c>
      <c r="L30" s="6">
        <v>6.5</v>
      </c>
      <c r="M30" t="b">
        <f t="shared" si="1"/>
        <v>0</v>
      </c>
      <c r="N30">
        <f t="shared" si="2"/>
        <v>151</v>
      </c>
    </row>
    <row r="31" spans="1:14" x14ac:dyDescent="0.35">
      <c r="A31" t="s">
        <v>11</v>
      </c>
      <c r="B31" t="str">
        <f>VLOOKUP($A31,forkortelser!$A$2:$B$98,2,FALSE)</f>
        <v>As</v>
      </c>
      <c r="C31" t="s">
        <v>12</v>
      </c>
      <c r="D31" t="str">
        <f>VLOOKUP(A31,Kategorier!$A$2:$B$42,2,FALSE)</f>
        <v>metall</v>
      </c>
      <c r="E31" t="str">
        <f>VLOOKUP(A31,Kategorier!$A$2:$C$42,3,FALSE)</f>
        <v>tungmetall</v>
      </c>
      <c r="F31">
        <f>VLOOKUP($A31,grenseverdier!$A$2:$B$87,2,FALSE)</f>
        <v>50</v>
      </c>
      <c r="G31">
        <f>VLOOKUP($A31,grenseverdier!$A$2:$C$87,3,FALSE)</f>
        <v>0</v>
      </c>
      <c r="H31" s="1">
        <v>44907</v>
      </c>
      <c r="I31" t="s">
        <v>120</v>
      </c>
      <c r="J31">
        <v>10.4</v>
      </c>
      <c r="K31" t="b">
        <f t="shared" si="0"/>
        <v>0</v>
      </c>
      <c r="L31" s="6">
        <v>10.4</v>
      </c>
      <c r="M31" t="b">
        <f t="shared" si="1"/>
        <v>0</v>
      </c>
      <c r="N31">
        <f t="shared" si="2"/>
        <v>151</v>
      </c>
    </row>
    <row r="32" spans="1:14" x14ac:dyDescent="0.35">
      <c r="A32" t="s">
        <v>11</v>
      </c>
      <c r="B32" t="str">
        <f>VLOOKUP($A32,forkortelser!$A$2:$B$98,2,FALSE)</f>
        <v>As</v>
      </c>
      <c r="C32" t="s">
        <v>12</v>
      </c>
      <c r="D32" t="str">
        <f>VLOOKUP(A32,Kategorier!$A$2:$B$42,2,FALSE)</f>
        <v>metall</v>
      </c>
      <c r="E32" t="str">
        <f>VLOOKUP(A32,Kategorier!$A$2:$C$42,3,FALSE)</f>
        <v>tungmetall</v>
      </c>
      <c r="F32">
        <f>VLOOKUP($A32,grenseverdier!$A$2:$B$87,2,FALSE)</f>
        <v>50</v>
      </c>
      <c r="G32">
        <f>VLOOKUP($A32,grenseverdier!$A$2:$C$87,3,FALSE)</f>
        <v>0</v>
      </c>
      <c r="H32" s="1">
        <v>44970</v>
      </c>
      <c r="I32" t="s">
        <v>120</v>
      </c>
      <c r="J32">
        <v>7.2</v>
      </c>
      <c r="K32" t="b">
        <f t="shared" si="0"/>
        <v>0</v>
      </c>
      <c r="L32" s="6">
        <v>7.2</v>
      </c>
      <c r="M32" t="b">
        <f t="shared" si="1"/>
        <v>0</v>
      </c>
      <c r="N32">
        <f t="shared" si="2"/>
        <v>151</v>
      </c>
    </row>
    <row r="33" spans="1:14" x14ac:dyDescent="0.35">
      <c r="A33" t="s">
        <v>11</v>
      </c>
      <c r="B33" t="str">
        <f>VLOOKUP($A33,forkortelser!$A$2:$B$98,2,FALSE)</f>
        <v>As</v>
      </c>
      <c r="C33" t="s">
        <v>12</v>
      </c>
      <c r="D33" t="str">
        <f>VLOOKUP(A33,Kategorier!$A$2:$B$42,2,FALSE)</f>
        <v>metall</v>
      </c>
      <c r="E33" t="str">
        <f>VLOOKUP(A33,Kategorier!$A$2:$C$42,3,FALSE)</f>
        <v>tungmetall</v>
      </c>
      <c r="F33">
        <f>VLOOKUP($A33,grenseverdier!$A$2:$B$87,2,FALSE)</f>
        <v>50</v>
      </c>
      <c r="G33">
        <f>VLOOKUP($A33,grenseverdier!$A$2:$C$87,3,FALSE)</f>
        <v>0</v>
      </c>
      <c r="H33" s="1">
        <v>44984</v>
      </c>
      <c r="I33" t="s">
        <v>120</v>
      </c>
      <c r="J33">
        <v>5</v>
      </c>
      <c r="K33" t="b">
        <f t="shared" si="0"/>
        <v>0</v>
      </c>
      <c r="L33" s="6">
        <v>5</v>
      </c>
      <c r="M33" t="b">
        <f t="shared" si="1"/>
        <v>0</v>
      </c>
      <c r="N33">
        <f t="shared" si="2"/>
        <v>151</v>
      </c>
    </row>
    <row r="34" spans="1:14" x14ac:dyDescent="0.35">
      <c r="A34" t="s">
        <v>40</v>
      </c>
      <c r="B34" t="str">
        <f>VLOOKUP($A34,forkortelser!$A$2:$B$98,2,FALSE)</f>
        <v>Benzen</v>
      </c>
      <c r="C34" t="s">
        <v>12</v>
      </c>
      <c r="D34" t="str">
        <f>VLOOKUP(A34,Kategorier!$A$2:$B$42,2,FALSE)</f>
        <v>org milj</v>
      </c>
      <c r="E34" t="str">
        <f>VLOOKUP(A34,Kategorier!$A$2:$C$42,3,FALSE)</f>
        <v>BTEX</v>
      </c>
      <c r="F34" t="e">
        <f>VLOOKUP($A34,grenseverdier!$A$2:$B$87,2,FALSE)</f>
        <v>#N/A</v>
      </c>
      <c r="G34" t="e">
        <f>VLOOKUP($A34,grenseverdier!$A$2:$C$87,3,FALSE)</f>
        <v>#N/A</v>
      </c>
      <c r="H34" s="1">
        <v>44858</v>
      </c>
      <c r="I34" t="s">
        <v>119</v>
      </c>
      <c r="J34">
        <v>0.6</v>
      </c>
      <c r="K34" t="b">
        <f t="shared" si="0"/>
        <v>0</v>
      </c>
      <c r="L34" s="6">
        <v>0.6</v>
      </c>
      <c r="M34" t="e">
        <f t="shared" si="1"/>
        <v>#N/A</v>
      </c>
      <c r="N34">
        <f t="shared" si="2"/>
        <v>152</v>
      </c>
    </row>
    <row r="35" spans="1:14" x14ac:dyDescent="0.35">
      <c r="A35" t="s">
        <v>40</v>
      </c>
      <c r="B35" t="str">
        <f>VLOOKUP($A35,forkortelser!$A$2:$B$98,2,FALSE)</f>
        <v>Benzen</v>
      </c>
      <c r="C35" t="s">
        <v>12</v>
      </c>
      <c r="D35" t="str">
        <f>VLOOKUP(A35,Kategorier!$A$2:$B$42,2,FALSE)</f>
        <v>org milj</v>
      </c>
      <c r="E35" t="str">
        <f>VLOOKUP(A35,Kategorier!$A$2:$C$42,3,FALSE)</f>
        <v>BTEX</v>
      </c>
      <c r="F35" t="e">
        <f>VLOOKUP($A35,grenseverdier!$A$2:$B$87,2,FALSE)</f>
        <v>#N/A</v>
      </c>
      <c r="G35" t="e">
        <f>VLOOKUP($A35,grenseverdier!$A$2:$C$87,3,FALSE)</f>
        <v>#N/A</v>
      </c>
      <c r="H35" s="1">
        <v>44865</v>
      </c>
      <c r="I35" t="s">
        <v>119</v>
      </c>
      <c r="J35">
        <v>0.46</v>
      </c>
      <c r="K35" t="b">
        <f t="shared" si="0"/>
        <v>0</v>
      </c>
      <c r="L35" s="6">
        <v>0.46</v>
      </c>
      <c r="M35" t="e">
        <f t="shared" si="1"/>
        <v>#N/A</v>
      </c>
      <c r="N35">
        <f t="shared" si="2"/>
        <v>152</v>
      </c>
    </row>
    <row r="36" spans="1:14" x14ac:dyDescent="0.35">
      <c r="A36" t="s">
        <v>40</v>
      </c>
      <c r="B36" t="str">
        <f>VLOOKUP($A36,forkortelser!$A$2:$B$98,2,FALSE)</f>
        <v>Benzen</v>
      </c>
      <c r="C36" t="s">
        <v>12</v>
      </c>
      <c r="D36" t="str">
        <f>VLOOKUP(A36,Kategorier!$A$2:$B$42,2,FALSE)</f>
        <v>org milj</v>
      </c>
      <c r="E36" t="str">
        <f>VLOOKUP(A36,Kategorier!$A$2:$C$42,3,FALSE)</f>
        <v>BTEX</v>
      </c>
      <c r="F36" t="e">
        <f>VLOOKUP($A36,grenseverdier!$A$2:$B$87,2,FALSE)</f>
        <v>#N/A</v>
      </c>
      <c r="G36" t="e">
        <f>VLOOKUP($A36,grenseverdier!$A$2:$C$87,3,FALSE)</f>
        <v>#N/A</v>
      </c>
      <c r="H36" s="1">
        <v>44872</v>
      </c>
      <c r="I36" t="s">
        <v>119</v>
      </c>
      <c r="K36" t="e">
        <f t="shared" si="0"/>
        <v>#N/A</v>
      </c>
      <c r="M36" t="e">
        <f t="shared" si="1"/>
        <v>#N/A</v>
      </c>
      <c r="N36">
        <f t="shared" si="2"/>
        <v>152</v>
      </c>
    </row>
    <row r="37" spans="1:14" x14ac:dyDescent="0.35">
      <c r="A37" t="s">
        <v>40</v>
      </c>
      <c r="B37" t="str">
        <f>VLOOKUP($A37,forkortelser!$A$2:$B$98,2,FALSE)</f>
        <v>Benzen</v>
      </c>
      <c r="C37" t="s">
        <v>12</v>
      </c>
      <c r="D37" t="str">
        <f>VLOOKUP(A37,Kategorier!$A$2:$B$42,2,FALSE)</f>
        <v>org milj</v>
      </c>
      <c r="E37" t="str">
        <f>VLOOKUP(A37,Kategorier!$A$2:$C$42,3,FALSE)</f>
        <v>BTEX</v>
      </c>
      <c r="F37" t="e">
        <f>VLOOKUP($A37,grenseverdier!$A$2:$B$87,2,FALSE)</f>
        <v>#N/A</v>
      </c>
      <c r="G37" t="e">
        <f>VLOOKUP($A37,grenseverdier!$A$2:$C$87,3,FALSE)</f>
        <v>#N/A</v>
      </c>
      <c r="H37" s="1">
        <v>44879</v>
      </c>
      <c r="I37" t="s">
        <v>119</v>
      </c>
      <c r="J37">
        <v>0.25</v>
      </c>
      <c r="K37" t="b">
        <f t="shared" si="0"/>
        <v>0</v>
      </c>
      <c r="L37" s="6">
        <v>0.25</v>
      </c>
      <c r="M37" t="e">
        <f t="shared" si="1"/>
        <v>#N/A</v>
      </c>
      <c r="N37">
        <f t="shared" si="2"/>
        <v>152</v>
      </c>
    </row>
    <row r="38" spans="1:14" x14ac:dyDescent="0.35">
      <c r="A38" t="s">
        <v>40</v>
      </c>
      <c r="B38" t="str">
        <f>VLOOKUP($A38,forkortelser!$A$2:$B$98,2,FALSE)</f>
        <v>Benzen</v>
      </c>
      <c r="C38" t="s">
        <v>12</v>
      </c>
      <c r="D38" t="str">
        <f>VLOOKUP(A38,Kategorier!$A$2:$B$42,2,FALSE)</f>
        <v>org milj</v>
      </c>
      <c r="E38" t="str">
        <f>VLOOKUP(A38,Kategorier!$A$2:$C$42,3,FALSE)</f>
        <v>BTEX</v>
      </c>
      <c r="F38" t="e">
        <f>VLOOKUP($A38,grenseverdier!$A$2:$B$87,2,FALSE)</f>
        <v>#N/A</v>
      </c>
      <c r="G38" t="e">
        <f>VLOOKUP($A38,grenseverdier!$A$2:$C$87,3,FALSE)</f>
        <v>#N/A</v>
      </c>
      <c r="H38" s="1">
        <v>44886</v>
      </c>
      <c r="I38" t="s">
        <v>119</v>
      </c>
      <c r="J38">
        <v>0.23</v>
      </c>
      <c r="K38" t="b">
        <f t="shared" si="0"/>
        <v>0</v>
      </c>
      <c r="L38" s="6">
        <v>0.23</v>
      </c>
      <c r="M38" t="e">
        <f t="shared" si="1"/>
        <v>#N/A</v>
      </c>
      <c r="N38">
        <f t="shared" si="2"/>
        <v>152</v>
      </c>
    </row>
    <row r="39" spans="1:14" x14ac:dyDescent="0.35">
      <c r="A39" t="s">
        <v>40</v>
      </c>
      <c r="B39" t="str">
        <f>VLOOKUP($A39,forkortelser!$A$2:$B$98,2,FALSE)</f>
        <v>Benzen</v>
      </c>
      <c r="C39" t="s">
        <v>12</v>
      </c>
      <c r="D39" t="str">
        <f>VLOOKUP(A39,Kategorier!$A$2:$B$42,2,FALSE)</f>
        <v>org milj</v>
      </c>
      <c r="E39" t="str">
        <f>VLOOKUP(A39,Kategorier!$A$2:$C$42,3,FALSE)</f>
        <v>BTEX</v>
      </c>
      <c r="F39" t="e">
        <f>VLOOKUP($A39,grenseverdier!$A$2:$B$87,2,FALSE)</f>
        <v>#N/A</v>
      </c>
      <c r="G39" t="e">
        <f>VLOOKUP($A39,grenseverdier!$A$2:$C$87,3,FALSE)</f>
        <v>#N/A</v>
      </c>
      <c r="H39" s="1">
        <v>44907</v>
      </c>
      <c r="I39" t="s">
        <v>119</v>
      </c>
      <c r="J39">
        <v>0.71</v>
      </c>
      <c r="K39" t="b">
        <f t="shared" si="0"/>
        <v>0</v>
      </c>
      <c r="L39" s="6">
        <v>0.71</v>
      </c>
      <c r="M39" t="e">
        <f t="shared" si="1"/>
        <v>#N/A</v>
      </c>
      <c r="N39">
        <f t="shared" si="2"/>
        <v>152</v>
      </c>
    </row>
    <row r="40" spans="1:14" x14ac:dyDescent="0.35">
      <c r="A40" t="s">
        <v>40</v>
      </c>
      <c r="B40" t="str">
        <f>VLOOKUP($A40,forkortelser!$A$2:$B$98,2,FALSE)</f>
        <v>Benzen</v>
      </c>
      <c r="C40" t="s">
        <v>12</v>
      </c>
      <c r="D40" t="str">
        <f>VLOOKUP(A40,Kategorier!$A$2:$B$42,2,FALSE)</f>
        <v>org milj</v>
      </c>
      <c r="E40" t="str">
        <f>VLOOKUP(A40,Kategorier!$A$2:$C$42,3,FALSE)</f>
        <v>BTEX</v>
      </c>
      <c r="F40" t="e">
        <f>VLOOKUP($A40,grenseverdier!$A$2:$B$87,2,FALSE)</f>
        <v>#N/A</v>
      </c>
      <c r="G40" t="e">
        <f>VLOOKUP($A40,grenseverdier!$A$2:$C$87,3,FALSE)</f>
        <v>#N/A</v>
      </c>
      <c r="H40" s="1">
        <v>44970</v>
      </c>
      <c r="I40" t="s">
        <v>119</v>
      </c>
      <c r="J40">
        <v>0.96</v>
      </c>
      <c r="K40" t="b">
        <f t="shared" si="0"/>
        <v>0</v>
      </c>
      <c r="L40" s="6">
        <v>0.96</v>
      </c>
      <c r="M40" t="e">
        <f t="shared" si="1"/>
        <v>#N/A</v>
      </c>
      <c r="N40">
        <f t="shared" si="2"/>
        <v>152</v>
      </c>
    </row>
    <row r="41" spans="1:14" x14ac:dyDescent="0.35">
      <c r="A41" t="s">
        <v>40</v>
      </c>
      <c r="B41" t="str">
        <f>VLOOKUP($A41,forkortelser!$A$2:$B$98,2,FALSE)</f>
        <v>Benzen</v>
      </c>
      <c r="C41" t="s">
        <v>12</v>
      </c>
      <c r="D41" t="str">
        <f>VLOOKUP(A41,Kategorier!$A$2:$B$42,2,FALSE)</f>
        <v>org milj</v>
      </c>
      <c r="E41" t="str">
        <f>VLOOKUP(A41,Kategorier!$A$2:$C$42,3,FALSE)</f>
        <v>BTEX</v>
      </c>
      <c r="F41" t="e">
        <f>VLOOKUP($A41,grenseverdier!$A$2:$B$87,2,FALSE)</f>
        <v>#N/A</v>
      </c>
      <c r="G41" t="e">
        <f>VLOOKUP($A41,grenseverdier!$A$2:$C$87,3,FALSE)</f>
        <v>#N/A</v>
      </c>
      <c r="H41" s="1">
        <v>44984</v>
      </c>
      <c r="I41" t="s">
        <v>119</v>
      </c>
      <c r="J41">
        <v>0.91</v>
      </c>
      <c r="K41" t="b">
        <f t="shared" si="0"/>
        <v>0</v>
      </c>
      <c r="L41" s="6">
        <v>0.91</v>
      </c>
      <c r="M41" t="e">
        <f t="shared" si="1"/>
        <v>#N/A</v>
      </c>
      <c r="N41">
        <f t="shared" si="2"/>
        <v>152</v>
      </c>
    </row>
    <row r="42" spans="1:14" x14ac:dyDescent="0.35">
      <c r="A42" t="s">
        <v>40</v>
      </c>
      <c r="B42" t="str">
        <f>VLOOKUP($A42,forkortelser!$A$2:$B$98,2,FALSE)</f>
        <v>Benzen</v>
      </c>
      <c r="C42" t="s">
        <v>12</v>
      </c>
      <c r="D42" t="str">
        <f>VLOOKUP(A42,Kategorier!$A$2:$B$42,2,FALSE)</f>
        <v>org milj</v>
      </c>
      <c r="E42" t="str">
        <f>VLOOKUP(A42,Kategorier!$A$2:$C$42,3,FALSE)</f>
        <v>BTEX</v>
      </c>
      <c r="F42" t="e">
        <f>VLOOKUP($A42,grenseverdier!$A$2:$B$87,2,FALSE)</f>
        <v>#N/A</v>
      </c>
      <c r="G42" t="e">
        <f>VLOOKUP($A42,grenseverdier!$A$2:$C$87,3,FALSE)</f>
        <v>#N/A</v>
      </c>
      <c r="H42" s="1">
        <v>44858</v>
      </c>
      <c r="I42" t="s">
        <v>120</v>
      </c>
      <c r="J42">
        <v>0.27</v>
      </c>
      <c r="K42" t="b">
        <f t="shared" si="0"/>
        <v>0</v>
      </c>
      <c r="L42" s="6">
        <v>0.27</v>
      </c>
      <c r="M42" t="e">
        <f t="shared" si="1"/>
        <v>#N/A</v>
      </c>
      <c r="N42">
        <f t="shared" si="2"/>
        <v>151</v>
      </c>
    </row>
    <row r="43" spans="1:14" x14ac:dyDescent="0.35">
      <c r="A43" t="s">
        <v>40</v>
      </c>
      <c r="B43" t="str">
        <f>VLOOKUP($A43,forkortelser!$A$2:$B$98,2,FALSE)</f>
        <v>Benzen</v>
      </c>
      <c r="C43" t="s">
        <v>12</v>
      </c>
      <c r="D43" t="str">
        <f>VLOOKUP(A43,Kategorier!$A$2:$B$42,2,FALSE)</f>
        <v>org milj</v>
      </c>
      <c r="E43" t="str">
        <f>VLOOKUP(A43,Kategorier!$A$2:$C$42,3,FALSE)</f>
        <v>BTEX</v>
      </c>
      <c r="F43" t="e">
        <f>VLOOKUP($A43,grenseverdier!$A$2:$B$87,2,FALSE)</f>
        <v>#N/A</v>
      </c>
      <c r="G43" t="e">
        <f>VLOOKUP($A43,grenseverdier!$A$2:$C$87,3,FALSE)</f>
        <v>#N/A</v>
      </c>
      <c r="H43" s="1">
        <v>44865</v>
      </c>
      <c r="I43" t="s">
        <v>120</v>
      </c>
      <c r="J43" t="s">
        <v>16</v>
      </c>
      <c r="K43" t="b">
        <f t="shared" si="0"/>
        <v>1</v>
      </c>
      <c r="L43" s="6">
        <v>0.2</v>
      </c>
      <c r="M43" t="e">
        <f t="shared" si="1"/>
        <v>#N/A</v>
      </c>
      <c r="N43">
        <f t="shared" si="2"/>
        <v>151</v>
      </c>
    </row>
    <row r="44" spans="1:14" x14ac:dyDescent="0.35">
      <c r="A44" t="s">
        <v>40</v>
      </c>
      <c r="B44" t="str">
        <f>VLOOKUP($A44,forkortelser!$A$2:$B$98,2,FALSE)</f>
        <v>Benzen</v>
      </c>
      <c r="C44" t="s">
        <v>12</v>
      </c>
      <c r="D44" t="str">
        <f>VLOOKUP(A44,Kategorier!$A$2:$B$42,2,FALSE)</f>
        <v>org milj</v>
      </c>
      <c r="E44" t="str">
        <f>VLOOKUP(A44,Kategorier!$A$2:$C$42,3,FALSE)</f>
        <v>BTEX</v>
      </c>
      <c r="F44" t="e">
        <f>VLOOKUP($A44,grenseverdier!$A$2:$B$87,2,FALSE)</f>
        <v>#N/A</v>
      </c>
      <c r="G44" t="e">
        <f>VLOOKUP($A44,grenseverdier!$A$2:$C$87,3,FALSE)</f>
        <v>#N/A</v>
      </c>
      <c r="H44" s="1">
        <v>44872</v>
      </c>
      <c r="I44" t="s">
        <v>120</v>
      </c>
      <c r="K44" t="e">
        <f t="shared" si="0"/>
        <v>#N/A</v>
      </c>
      <c r="M44" t="e">
        <f t="shared" si="1"/>
        <v>#N/A</v>
      </c>
      <c r="N44">
        <f t="shared" si="2"/>
        <v>151</v>
      </c>
    </row>
    <row r="45" spans="1:14" x14ac:dyDescent="0.35">
      <c r="A45" t="s">
        <v>40</v>
      </c>
      <c r="B45" t="str">
        <f>VLOOKUP($A45,forkortelser!$A$2:$B$98,2,FALSE)</f>
        <v>Benzen</v>
      </c>
      <c r="C45" t="s">
        <v>12</v>
      </c>
      <c r="D45" t="str">
        <f>VLOOKUP(A45,Kategorier!$A$2:$B$42,2,FALSE)</f>
        <v>org milj</v>
      </c>
      <c r="E45" t="str">
        <f>VLOOKUP(A45,Kategorier!$A$2:$C$42,3,FALSE)</f>
        <v>BTEX</v>
      </c>
      <c r="F45" t="e">
        <f>VLOOKUP($A45,grenseverdier!$A$2:$B$87,2,FALSE)</f>
        <v>#N/A</v>
      </c>
      <c r="G45" t="e">
        <f>VLOOKUP($A45,grenseverdier!$A$2:$C$87,3,FALSE)</f>
        <v>#N/A</v>
      </c>
      <c r="H45" s="1">
        <v>44879</v>
      </c>
      <c r="I45" t="s">
        <v>120</v>
      </c>
      <c r="J45" t="s">
        <v>16</v>
      </c>
      <c r="K45" t="b">
        <f t="shared" si="0"/>
        <v>1</v>
      </c>
      <c r="L45" s="6">
        <v>0.2</v>
      </c>
      <c r="M45" t="e">
        <f t="shared" si="1"/>
        <v>#N/A</v>
      </c>
      <c r="N45">
        <f t="shared" si="2"/>
        <v>151</v>
      </c>
    </row>
    <row r="46" spans="1:14" x14ac:dyDescent="0.35">
      <c r="A46" t="s">
        <v>40</v>
      </c>
      <c r="B46" t="str">
        <f>VLOOKUP($A46,forkortelser!$A$2:$B$98,2,FALSE)</f>
        <v>Benzen</v>
      </c>
      <c r="C46" t="s">
        <v>12</v>
      </c>
      <c r="D46" t="str">
        <f>VLOOKUP(A46,Kategorier!$A$2:$B$42,2,FALSE)</f>
        <v>org milj</v>
      </c>
      <c r="E46" t="str">
        <f>VLOOKUP(A46,Kategorier!$A$2:$C$42,3,FALSE)</f>
        <v>BTEX</v>
      </c>
      <c r="F46" t="e">
        <f>VLOOKUP($A46,grenseverdier!$A$2:$B$87,2,FALSE)</f>
        <v>#N/A</v>
      </c>
      <c r="G46" t="e">
        <f>VLOOKUP($A46,grenseverdier!$A$2:$C$87,3,FALSE)</f>
        <v>#N/A</v>
      </c>
      <c r="H46" s="1">
        <v>44886</v>
      </c>
      <c r="I46" t="s">
        <v>120</v>
      </c>
      <c r="J46">
        <v>0.23</v>
      </c>
      <c r="K46" t="b">
        <f t="shared" si="0"/>
        <v>0</v>
      </c>
      <c r="L46" s="6">
        <v>0.23</v>
      </c>
      <c r="M46" t="e">
        <f t="shared" si="1"/>
        <v>#N/A</v>
      </c>
      <c r="N46">
        <f t="shared" si="2"/>
        <v>151</v>
      </c>
    </row>
    <row r="47" spans="1:14" x14ac:dyDescent="0.35">
      <c r="A47" t="s">
        <v>40</v>
      </c>
      <c r="B47" t="str">
        <f>VLOOKUP($A47,forkortelser!$A$2:$B$98,2,FALSE)</f>
        <v>Benzen</v>
      </c>
      <c r="C47" t="s">
        <v>12</v>
      </c>
      <c r="D47" t="str">
        <f>VLOOKUP(A47,Kategorier!$A$2:$B$42,2,FALSE)</f>
        <v>org milj</v>
      </c>
      <c r="E47" t="str">
        <f>VLOOKUP(A47,Kategorier!$A$2:$C$42,3,FALSE)</f>
        <v>BTEX</v>
      </c>
      <c r="F47" t="e">
        <f>VLOOKUP($A47,grenseverdier!$A$2:$B$87,2,FALSE)</f>
        <v>#N/A</v>
      </c>
      <c r="G47" t="e">
        <f>VLOOKUP($A47,grenseverdier!$A$2:$C$87,3,FALSE)</f>
        <v>#N/A</v>
      </c>
      <c r="H47" s="1">
        <v>44907</v>
      </c>
      <c r="I47" t="s">
        <v>120</v>
      </c>
      <c r="J47">
        <v>0.21</v>
      </c>
      <c r="K47" t="b">
        <f t="shared" si="0"/>
        <v>0</v>
      </c>
      <c r="L47" s="6">
        <v>0.21</v>
      </c>
      <c r="M47" t="e">
        <f t="shared" si="1"/>
        <v>#N/A</v>
      </c>
      <c r="N47">
        <f t="shared" si="2"/>
        <v>151</v>
      </c>
    </row>
    <row r="48" spans="1:14" x14ac:dyDescent="0.35">
      <c r="A48" t="s">
        <v>40</v>
      </c>
      <c r="B48" t="str">
        <f>VLOOKUP($A48,forkortelser!$A$2:$B$98,2,FALSE)</f>
        <v>Benzen</v>
      </c>
      <c r="C48" t="s">
        <v>12</v>
      </c>
      <c r="D48" t="str">
        <f>VLOOKUP(A48,Kategorier!$A$2:$B$42,2,FALSE)</f>
        <v>org milj</v>
      </c>
      <c r="E48" t="str">
        <f>VLOOKUP(A48,Kategorier!$A$2:$C$42,3,FALSE)</f>
        <v>BTEX</v>
      </c>
      <c r="F48" t="e">
        <f>VLOOKUP($A48,grenseverdier!$A$2:$B$87,2,FALSE)</f>
        <v>#N/A</v>
      </c>
      <c r="G48" t="e">
        <f>VLOOKUP($A48,grenseverdier!$A$2:$C$87,3,FALSE)</f>
        <v>#N/A</v>
      </c>
      <c r="H48" s="1">
        <v>44970</v>
      </c>
      <c r="I48" t="s">
        <v>120</v>
      </c>
      <c r="J48">
        <v>0.84</v>
      </c>
      <c r="K48" t="b">
        <f t="shared" si="0"/>
        <v>0</v>
      </c>
      <c r="L48" s="6">
        <v>0.84</v>
      </c>
      <c r="M48" t="e">
        <f t="shared" si="1"/>
        <v>#N/A</v>
      </c>
      <c r="N48">
        <f t="shared" si="2"/>
        <v>151</v>
      </c>
    </row>
    <row r="49" spans="1:14" x14ac:dyDescent="0.35">
      <c r="A49" t="s">
        <v>40</v>
      </c>
      <c r="B49" t="str">
        <f>VLOOKUP($A49,forkortelser!$A$2:$B$98,2,FALSE)</f>
        <v>Benzen</v>
      </c>
      <c r="C49" t="s">
        <v>12</v>
      </c>
      <c r="D49" t="str">
        <f>VLOOKUP(A49,Kategorier!$A$2:$B$42,2,FALSE)</f>
        <v>org milj</v>
      </c>
      <c r="E49" t="str">
        <f>VLOOKUP(A49,Kategorier!$A$2:$C$42,3,FALSE)</f>
        <v>BTEX</v>
      </c>
      <c r="F49" t="e">
        <f>VLOOKUP($A49,grenseverdier!$A$2:$B$87,2,FALSE)</f>
        <v>#N/A</v>
      </c>
      <c r="G49" t="e">
        <f>VLOOKUP($A49,grenseverdier!$A$2:$C$87,3,FALSE)</f>
        <v>#N/A</v>
      </c>
      <c r="H49" s="1">
        <v>44984</v>
      </c>
      <c r="I49" t="s">
        <v>120</v>
      </c>
      <c r="J49">
        <v>1.01</v>
      </c>
      <c r="K49" t="b">
        <f t="shared" si="0"/>
        <v>0</v>
      </c>
      <c r="L49" s="6">
        <v>1.01</v>
      </c>
      <c r="M49" t="e">
        <f t="shared" si="1"/>
        <v>#N/A</v>
      </c>
      <c r="N49">
        <f t="shared" si="2"/>
        <v>151</v>
      </c>
    </row>
    <row r="50" spans="1:14" x14ac:dyDescent="0.35">
      <c r="A50" t="s">
        <v>10</v>
      </c>
      <c r="B50" t="str">
        <f>VLOOKUP($A50,forkortelser!$A$2:$B$98,2,FALSE)</f>
        <v>BOF-5</v>
      </c>
      <c r="C50" t="s">
        <v>5</v>
      </c>
      <c r="D50" t="str">
        <f>VLOOKUP(A50,Kategorier!$A$2:$B$42,2,FALSE)</f>
        <v>vannparameter</v>
      </c>
      <c r="E50" t="str">
        <f>VLOOKUP(A50,Kategorier!$A$2:$C$42,3,FALSE)</f>
        <v>organisk materiale</v>
      </c>
      <c r="F50">
        <f>VLOOKUP($A50,grenseverdier!$A$2:$B$87,2,FALSE)</f>
        <v>300</v>
      </c>
      <c r="G50">
        <f>VLOOKUP($A50,grenseverdier!$A$2:$C$87,3,FALSE)</f>
        <v>0</v>
      </c>
      <c r="H50" s="1">
        <v>44858</v>
      </c>
      <c r="I50" t="s">
        <v>119</v>
      </c>
      <c r="J50">
        <v>202</v>
      </c>
      <c r="K50" t="b">
        <f t="shared" si="0"/>
        <v>0</v>
      </c>
      <c r="L50" s="6">
        <v>202</v>
      </c>
      <c r="M50" t="b">
        <f t="shared" si="1"/>
        <v>0</v>
      </c>
      <c r="N50">
        <f t="shared" si="2"/>
        <v>152</v>
      </c>
    </row>
    <row r="51" spans="1:14" x14ac:dyDescent="0.35">
      <c r="A51" t="s">
        <v>10</v>
      </c>
      <c r="B51" t="str">
        <f>VLOOKUP($A51,forkortelser!$A$2:$B$98,2,FALSE)</f>
        <v>BOF-5</v>
      </c>
      <c r="C51" t="s">
        <v>5</v>
      </c>
      <c r="D51" t="str">
        <f>VLOOKUP(A51,Kategorier!$A$2:$B$42,2,FALSE)</f>
        <v>vannparameter</v>
      </c>
      <c r="E51" t="str">
        <f>VLOOKUP(A51,Kategorier!$A$2:$C$42,3,FALSE)</f>
        <v>organisk materiale</v>
      </c>
      <c r="F51">
        <f>VLOOKUP($A51,grenseverdier!$A$2:$B$87,2,FALSE)</f>
        <v>300</v>
      </c>
      <c r="G51">
        <f>VLOOKUP($A51,grenseverdier!$A$2:$C$87,3,FALSE)</f>
        <v>0</v>
      </c>
      <c r="H51" s="1">
        <v>44865</v>
      </c>
      <c r="I51" t="s">
        <v>119</v>
      </c>
      <c r="J51">
        <v>119</v>
      </c>
      <c r="K51" t="b">
        <f t="shared" si="0"/>
        <v>0</v>
      </c>
      <c r="L51" s="6">
        <v>119</v>
      </c>
      <c r="M51" t="b">
        <f t="shared" si="1"/>
        <v>0</v>
      </c>
      <c r="N51">
        <f t="shared" si="2"/>
        <v>152</v>
      </c>
    </row>
    <row r="52" spans="1:14" x14ac:dyDescent="0.35">
      <c r="A52" t="s">
        <v>10</v>
      </c>
      <c r="B52" t="str">
        <f>VLOOKUP($A52,forkortelser!$A$2:$B$98,2,FALSE)</f>
        <v>BOF-5</v>
      </c>
      <c r="C52" t="s">
        <v>5</v>
      </c>
      <c r="D52" t="str">
        <f>VLOOKUP(A52,Kategorier!$A$2:$B$42,2,FALSE)</f>
        <v>vannparameter</v>
      </c>
      <c r="E52" t="str">
        <f>VLOOKUP(A52,Kategorier!$A$2:$C$42,3,FALSE)</f>
        <v>organisk materiale</v>
      </c>
      <c r="F52">
        <f>VLOOKUP($A52,grenseverdier!$A$2:$B$87,2,FALSE)</f>
        <v>300</v>
      </c>
      <c r="G52">
        <f>VLOOKUP($A52,grenseverdier!$A$2:$C$87,3,FALSE)</f>
        <v>0</v>
      </c>
      <c r="H52" s="1">
        <v>44872</v>
      </c>
      <c r="I52" t="s">
        <v>119</v>
      </c>
      <c r="J52">
        <v>107</v>
      </c>
      <c r="K52" t="b">
        <f t="shared" si="0"/>
        <v>0</v>
      </c>
      <c r="L52" s="6">
        <v>107</v>
      </c>
      <c r="M52" t="b">
        <f t="shared" si="1"/>
        <v>0</v>
      </c>
      <c r="N52">
        <f t="shared" si="2"/>
        <v>152</v>
      </c>
    </row>
    <row r="53" spans="1:14" x14ac:dyDescent="0.35">
      <c r="A53" t="s">
        <v>10</v>
      </c>
      <c r="B53" t="str">
        <f>VLOOKUP($A53,forkortelser!$A$2:$B$98,2,FALSE)</f>
        <v>BOF-5</v>
      </c>
      <c r="C53" t="s">
        <v>5</v>
      </c>
      <c r="D53" t="str">
        <f>VLOOKUP(A53,Kategorier!$A$2:$B$42,2,FALSE)</f>
        <v>vannparameter</v>
      </c>
      <c r="E53" t="str">
        <f>VLOOKUP(A53,Kategorier!$A$2:$C$42,3,FALSE)</f>
        <v>organisk materiale</v>
      </c>
      <c r="F53">
        <f>VLOOKUP($A53,grenseverdier!$A$2:$B$87,2,FALSE)</f>
        <v>300</v>
      </c>
      <c r="G53">
        <f>VLOOKUP($A53,grenseverdier!$A$2:$C$87,3,FALSE)</f>
        <v>0</v>
      </c>
      <c r="H53" s="1">
        <v>44879</v>
      </c>
      <c r="I53" t="s">
        <v>119</v>
      </c>
      <c r="J53">
        <v>40.5</v>
      </c>
      <c r="K53" t="b">
        <f t="shared" si="0"/>
        <v>0</v>
      </c>
      <c r="L53" s="6">
        <v>40.5</v>
      </c>
      <c r="M53" t="b">
        <f t="shared" si="1"/>
        <v>0</v>
      </c>
      <c r="N53">
        <f t="shared" si="2"/>
        <v>152</v>
      </c>
    </row>
    <row r="54" spans="1:14" x14ac:dyDescent="0.35">
      <c r="A54" t="s">
        <v>10</v>
      </c>
      <c r="B54" t="str">
        <f>VLOOKUP($A54,forkortelser!$A$2:$B$98,2,FALSE)</f>
        <v>BOF-5</v>
      </c>
      <c r="C54" t="s">
        <v>5</v>
      </c>
      <c r="D54" t="str">
        <f>VLOOKUP(A54,Kategorier!$A$2:$B$42,2,FALSE)</f>
        <v>vannparameter</v>
      </c>
      <c r="E54" t="str">
        <f>VLOOKUP(A54,Kategorier!$A$2:$C$42,3,FALSE)</f>
        <v>organisk materiale</v>
      </c>
      <c r="F54">
        <f>VLOOKUP($A54,grenseverdier!$A$2:$B$87,2,FALSE)</f>
        <v>300</v>
      </c>
      <c r="G54">
        <f>VLOOKUP($A54,grenseverdier!$A$2:$C$87,3,FALSE)</f>
        <v>0</v>
      </c>
      <c r="H54" s="1">
        <v>44886</v>
      </c>
      <c r="I54" t="s">
        <v>119</v>
      </c>
      <c r="J54">
        <v>214</v>
      </c>
      <c r="K54" t="b">
        <f t="shared" si="0"/>
        <v>0</v>
      </c>
      <c r="L54" s="6">
        <v>214</v>
      </c>
      <c r="M54" t="b">
        <f t="shared" si="1"/>
        <v>0</v>
      </c>
      <c r="N54">
        <f t="shared" si="2"/>
        <v>152</v>
      </c>
    </row>
    <row r="55" spans="1:14" x14ac:dyDescent="0.35">
      <c r="A55" t="s">
        <v>10</v>
      </c>
      <c r="B55" t="str">
        <f>VLOOKUP($A55,forkortelser!$A$2:$B$98,2,FALSE)</f>
        <v>BOF-5</v>
      </c>
      <c r="C55" t="s">
        <v>5</v>
      </c>
      <c r="D55" t="str">
        <f>VLOOKUP(A55,Kategorier!$A$2:$B$42,2,FALSE)</f>
        <v>vannparameter</v>
      </c>
      <c r="E55" t="str">
        <f>VLOOKUP(A55,Kategorier!$A$2:$C$42,3,FALSE)</f>
        <v>organisk materiale</v>
      </c>
      <c r="F55">
        <f>VLOOKUP($A55,grenseverdier!$A$2:$B$87,2,FALSE)</f>
        <v>300</v>
      </c>
      <c r="G55">
        <f>VLOOKUP($A55,grenseverdier!$A$2:$C$87,3,FALSE)</f>
        <v>0</v>
      </c>
      <c r="H55" s="1">
        <v>44907</v>
      </c>
      <c r="I55" t="s">
        <v>119</v>
      </c>
      <c r="J55">
        <v>95.6</v>
      </c>
      <c r="K55" t="b">
        <f t="shared" si="0"/>
        <v>0</v>
      </c>
      <c r="L55" s="6">
        <v>95.6</v>
      </c>
      <c r="M55" t="b">
        <f t="shared" si="1"/>
        <v>0</v>
      </c>
      <c r="N55">
        <f t="shared" si="2"/>
        <v>152</v>
      </c>
    </row>
    <row r="56" spans="1:14" x14ac:dyDescent="0.35">
      <c r="A56" t="s">
        <v>10</v>
      </c>
      <c r="B56" t="str">
        <f>VLOOKUP($A56,forkortelser!$A$2:$B$98,2,FALSE)</f>
        <v>BOF-5</v>
      </c>
      <c r="C56" t="s">
        <v>5</v>
      </c>
      <c r="D56" t="str">
        <f>VLOOKUP(A56,Kategorier!$A$2:$B$42,2,FALSE)</f>
        <v>vannparameter</v>
      </c>
      <c r="E56" t="str">
        <f>VLOOKUP(A56,Kategorier!$A$2:$C$42,3,FALSE)</f>
        <v>organisk materiale</v>
      </c>
      <c r="F56">
        <f>VLOOKUP($A56,grenseverdier!$A$2:$B$87,2,FALSE)</f>
        <v>300</v>
      </c>
      <c r="G56">
        <f>VLOOKUP($A56,grenseverdier!$A$2:$C$87,3,FALSE)</f>
        <v>0</v>
      </c>
      <c r="H56" s="1">
        <v>44970</v>
      </c>
      <c r="I56" t="s">
        <v>119</v>
      </c>
      <c r="J56">
        <v>306</v>
      </c>
      <c r="K56" t="b">
        <f t="shared" si="0"/>
        <v>0</v>
      </c>
      <c r="L56" s="6">
        <v>306</v>
      </c>
      <c r="M56" t="b">
        <f t="shared" si="1"/>
        <v>1</v>
      </c>
      <c r="N56">
        <f t="shared" si="2"/>
        <v>152</v>
      </c>
    </row>
    <row r="57" spans="1:14" x14ac:dyDescent="0.35">
      <c r="A57" t="s">
        <v>10</v>
      </c>
      <c r="B57" t="str">
        <f>VLOOKUP($A57,forkortelser!$A$2:$B$98,2,FALSE)</f>
        <v>BOF-5</v>
      </c>
      <c r="C57" t="s">
        <v>5</v>
      </c>
      <c r="D57" t="str">
        <f>VLOOKUP(A57,Kategorier!$A$2:$B$42,2,FALSE)</f>
        <v>vannparameter</v>
      </c>
      <c r="E57" t="str">
        <f>VLOOKUP(A57,Kategorier!$A$2:$C$42,3,FALSE)</f>
        <v>organisk materiale</v>
      </c>
      <c r="F57">
        <f>VLOOKUP($A57,grenseverdier!$A$2:$B$87,2,FALSE)</f>
        <v>300</v>
      </c>
      <c r="G57">
        <f>VLOOKUP($A57,grenseverdier!$A$2:$C$87,3,FALSE)</f>
        <v>0</v>
      </c>
      <c r="H57" s="1">
        <v>44984</v>
      </c>
      <c r="I57" t="s">
        <v>119</v>
      </c>
      <c r="J57">
        <v>180</v>
      </c>
      <c r="K57" t="b">
        <f t="shared" si="0"/>
        <v>0</v>
      </c>
      <c r="L57" s="6">
        <v>180</v>
      </c>
      <c r="M57" t="b">
        <f t="shared" si="1"/>
        <v>0</v>
      </c>
      <c r="N57">
        <f t="shared" si="2"/>
        <v>152</v>
      </c>
    </row>
    <row r="58" spans="1:14" x14ac:dyDescent="0.35">
      <c r="A58" t="s">
        <v>10</v>
      </c>
      <c r="B58" t="str">
        <f>VLOOKUP($A58,forkortelser!$A$2:$B$98,2,FALSE)</f>
        <v>BOF-5</v>
      </c>
      <c r="C58" t="s">
        <v>5</v>
      </c>
      <c r="D58" t="str">
        <f>VLOOKUP(A58,Kategorier!$A$2:$B$42,2,FALSE)</f>
        <v>vannparameter</v>
      </c>
      <c r="E58" t="str">
        <f>VLOOKUP(A58,Kategorier!$A$2:$C$42,3,FALSE)</f>
        <v>organisk materiale</v>
      </c>
      <c r="F58">
        <f>VLOOKUP($A58,grenseverdier!$A$2:$B$87,2,FALSE)</f>
        <v>300</v>
      </c>
      <c r="G58">
        <f>VLOOKUP($A58,grenseverdier!$A$2:$C$87,3,FALSE)</f>
        <v>0</v>
      </c>
      <c r="H58" s="1">
        <v>44858</v>
      </c>
      <c r="I58" t="s">
        <v>120</v>
      </c>
      <c r="J58">
        <v>165</v>
      </c>
      <c r="K58" t="b">
        <f t="shared" si="0"/>
        <v>0</v>
      </c>
      <c r="L58" s="6">
        <v>165</v>
      </c>
      <c r="M58" t="b">
        <f t="shared" si="1"/>
        <v>0</v>
      </c>
      <c r="N58">
        <f t="shared" si="2"/>
        <v>151</v>
      </c>
    </row>
    <row r="59" spans="1:14" x14ac:dyDescent="0.35">
      <c r="A59" t="s">
        <v>10</v>
      </c>
      <c r="B59" t="str">
        <f>VLOOKUP($A59,forkortelser!$A$2:$B$98,2,FALSE)</f>
        <v>BOF-5</v>
      </c>
      <c r="C59" t="s">
        <v>5</v>
      </c>
      <c r="D59" t="str">
        <f>VLOOKUP(A59,Kategorier!$A$2:$B$42,2,FALSE)</f>
        <v>vannparameter</v>
      </c>
      <c r="E59" t="str">
        <f>VLOOKUP(A59,Kategorier!$A$2:$C$42,3,FALSE)</f>
        <v>organisk materiale</v>
      </c>
      <c r="F59">
        <f>VLOOKUP($A59,grenseverdier!$A$2:$B$87,2,FALSE)</f>
        <v>300</v>
      </c>
      <c r="G59">
        <f>VLOOKUP($A59,grenseverdier!$A$2:$C$87,3,FALSE)</f>
        <v>0</v>
      </c>
      <c r="H59" s="1">
        <v>44865</v>
      </c>
      <c r="I59" t="s">
        <v>120</v>
      </c>
      <c r="J59">
        <v>52.2</v>
      </c>
      <c r="K59" t="b">
        <f t="shared" si="0"/>
        <v>0</v>
      </c>
      <c r="L59" s="6">
        <v>52.2</v>
      </c>
      <c r="M59" t="b">
        <f t="shared" si="1"/>
        <v>0</v>
      </c>
      <c r="N59">
        <f t="shared" si="2"/>
        <v>151</v>
      </c>
    </row>
    <row r="60" spans="1:14" x14ac:dyDescent="0.35">
      <c r="A60" t="s">
        <v>10</v>
      </c>
      <c r="B60" t="str">
        <f>VLOOKUP($A60,forkortelser!$A$2:$B$98,2,FALSE)</f>
        <v>BOF-5</v>
      </c>
      <c r="C60" t="s">
        <v>5</v>
      </c>
      <c r="D60" t="str">
        <f>VLOOKUP(A60,Kategorier!$A$2:$B$42,2,FALSE)</f>
        <v>vannparameter</v>
      </c>
      <c r="E60" t="str">
        <f>VLOOKUP(A60,Kategorier!$A$2:$C$42,3,FALSE)</f>
        <v>organisk materiale</v>
      </c>
      <c r="F60">
        <f>VLOOKUP($A60,grenseverdier!$A$2:$B$87,2,FALSE)</f>
        <v>300</v>
      </c>
      <c r="G60">
        <f>VLOOKUP($A60,grenseverdier!$A$2:$C$87,3,FALSE)</f>
        <v>0</v>
      </c>
      <c r="H60" s="1">
        <v>44872</v>
      </c>
      <c r="I60" t="s">
        <v>120</v>
      </c>
      <c r="J60">
        <v>50.5</v>
      </c>
      <c r="K60" t="b">
        <f t="shared" si="0"/>
        <v>0</v>
      </c>
      <c r="L60" s="6">
        <v>50.5</v>
      </c>
      <c r="M60" t="b">
        <f t="shared" si="1"/>
        <v>0</v>
      </c>
      <c r="N60">
        <f t="shared" si="2"/>
        <v>151</v>
      </c>
    </row>
    <row r="61" spans="1:14" x14ac:dyDescent="0.35">
      <c r="A61" t="s">
        <v>10</v>
      </c>
      <c r="B61" t="str">
        <f>VLOOKUP($A61,forkortelser!$A$2:$B$98,2,FALSE)</f>
        <v>BOF-5</v>
      </c>
      <c r="C61" t="s">
        <v>5</v>
      </c>
      <c r="D61" t="str">
        <f>VLOOKUP(A61,Kategorier!$A$2:$B$42,2,FALSE)</f>
        <v>vannparameter</v>
      </c>
      <c r="E61" t="str">
        <f>VLOOKUP(A61,Kategorier!$A$2:$C$42,3,FALSE)</f>
        <v>organisk materiale</v>
      </c>
      <c r="F61">
        <f>VLOOKUP($A61,grenseverdier!$A$2:$B$87,2,FALSE)</f>
        <v>300</v>
      </c>
      <c r="G61">
        <f>VLOOKUP($A61,grenseverdier!$A$2:$C$87,3,FALSE)</f>
        <v>0</v>
      </c>
      <c r="H61" s="1">
        <v>44879</v>
      </c>
      <c r="I61" t="s">
        <v>120</v>
      </c>
      <c r="J61">
        <v>21.2</v>
      </c>
      <c r="K61" t="b">
        <f t="shared" si="0"/>
        <v>0</v>
      </c>
      <c r="L61" s="6">
        <v>21.2</v>
      </c>
      <c r="M61" t="b">
        <f t="shared" si="1"/>
        <v>0</v>
      </c>
      <c r="N61">
        <f t="shared" si="2"/>
        <v>151</v>
      </c>
    </row>
    <row r="62" spans="1:14" x14ac:dyDescent="0.35">
      <c r="A62" t="s">
        <v>10</v>
      </c>
      <c r="B62" t="str">
        <f>VLOOKUP($A62,forkortelser!$A$2:$B$98,2,FALSE)</f>
        <v>BOF-5</v>
      </c>
      <c r="C62" t="s">
        <v>5</v>
      </c>
      <c r="D62" t="str">
        <f>VLOOKUP(A62,Kategorier!$A$2:$B$42,2,FALSE)</f>
        <v>vannparameter</v>
      </c>
      <c r="E62" t="str">
        <f>VLOOKUP(A62,Kategorier!$A$2:$C$42,3,FALSE)</f>
        <v>organisk materiale</v>
      </c>
      <c r="F62">
        <f>VLOOKUP($A62,grenseverdier!$A$2:$B$87,2,FALSE)</f>
        <v>300</v>
      </c>
      <c r="G62">
        <f>VLOOKUP($A62,grenseverdier!$A$2:$C$87,3,FALSE)</f>
        <v>0</v>
      </c>
      <c r="H62" s="1">
        <v>44886</v>
      </c>
      <c r="I62" t="s">
        <v>120</v>
      </c>
      <c r="J62">
        <v>62.5</v>
      </c>
      <c r="K62" t="b">
        <f t="shared" si="0"/>
        <v>0</v>
      </c>
      <c r="L62" s="6">
        <v>62.5</v>
      </c>
      <c r="M62" t="b">
        <f t="shared" si="1"/>
        <v>0</v>
      </c>
      <c r="N62">
        <f t="shared" si="2"/>
        <v>151</v>
      </c>
    </row>
    <row r="63" spans="1:14" x14ac:dyDescent="0.35">
      <c r="A63" t="s">
        <v>10</v>
      </c>
      <c r="B63" t="str">
        <f>VLOOKUP($A63,forkortelser!$A$2:$B$98,2,FALSE)</f>
        <v>BOF-5</v>
      </c>
      <c r="C63" t="s">
        <v>5</v>
      </c>
      <c r="D63" t="str">
        <f>VLOOKUP(A63,Kategorier!$A$2:$B$42,2,FALSE)</f>
        <v>vannparameter</v>
      </c>
      <c r="E63" t="str">
        <f>VLOOKUP(A63,Kategorier!$A$2:$C$42,3,FALSE)</f>
        <v>organisk materiale</v>
      </c>
      <c r="F63">
        <f>VLOOKUP($A63,grenseverdier!$A$2:$B$87,2,FALSE)</f>
        <v>300</v>
      </c>
      <c r="G63">
        <f>VLOOKUP($A63,grenseverdier!$A$2:$C$87,3,FALSE)</f>
        <v>0</v>
      </c>
      <c r="H63" s="1">
        <v>44907</v>
      </c>
      <c r="I63" t="s">
        <v>120</v>
      </c>
      <c r="J63">
        <v>63</v>
      </c>
      <c r="K63" t="b">
        <f t="shared" si="0"/>
        <v>0</v>
      </c>
      <c r="L63" s="6">
        <v>63</v>
      </c>
      <c r="M63" t="b">
        <f t="shared" si="1"/>
        <v>0</v>
      </c>
      <c r="N63">
        <f t="shared" si="2"/>
        <v>151</v>
      </c>
    </row>
    <row r="64" spans="1:14" x14ac:dyDescent="0.35">
      <c r="A64" t="s">
        <v>10</v>
      </c>
      <c r="B64" t="str">
        <f>VLOOKUP($A64,forkortelser!$A$2:$B$98,2,FALSE)</f>
        <v>BOF-5</v>
      </c>
      <c r="C64" t="s">
        <v>5</v>
      </c>
      <c r="D64" t="str">
        <f>VLOOKUP(A64,Kategorier!$A$2:$B$42,2,FALSE)</f>
        <v>vannparameter</v>
      </c>
      <c r="E64" t="str">
        <f>VLOOKUP(A64,Kategorier!$A$2:$C$42,3,FALSE)</f>
        <v>organisk materiale</v>
      </c>
      <c r="F64">
        <f>VLOOKUP($A64,grenseverdier!$A$2:$B$87,2,FALSE)</f>
        <v>300</v>
      </c>
      <c r="G64">
        <f>VLOOKUP($A64,grenseverdier!$A$2:$C$87,3,FALSE)</f>
        <v>0</v>
      </c>
      <c r="H64" s="1">
        <v>44970</v>
      </c>
      <c r="I64" t="s">
        <v>120</v>
      </c>
      <c r="J64">
        <v>107</v>
      </c>
      <c r="K64" t="b">
        <f t="shared" si="0"/>
        <v>0</v>
      </c>
      <c r="L64" s="6">
        <v>107</v>
      </c>
      <c r="M64" t="b">
        <f t="shared" si="1"/>
        <v>0</v>
      </c>
      <c r="N64">
        <f t="shared" si="2"/>
        <v>151</v>
      </c>
    </row>
    <row r="65" spans="1:14" x14ac:dyDescent="0.35">
      <c r="A65" t="s">
        <v>10</v>
      </c>
      <c r="B65" t="str">
        <f>VLOOKUP($A65,forkortelser!$A$2:$B$98,2,FALSE)</f>
        <v>BOF-5</v>
      </c>
      <c r="C65" t="s">
        <v>5</v>
      </c>
      <c r="D65" t="str">
        <f>VLOOKUP(A65,Kategorier!$A$2:$B$42,2,FALSE)</f>
        <v>vannparameter</v>
      </c>
      <c r="E65" t="str">
        <f>VLOOKUP(A65,Kategorier!$A$2:$C$42,3,FALSE)</f>
        <v>organisk materiale</v>
      </c>
      <c r="F65">
        <f>VLOOKUP($A65,grenseverdier!$A$2:$B$87,2,FALSE)</f>
        <v>300</v>
      </c>
      <c r="G65">
        <f>VLOOKUP($A65,grenseverdier!$A$2:$C$87,3,FALSE)</f>
        <v>0</v>
      </c>
      <c r="H65" s="1">
        <v>44984</v>
      </c>
      <c r="I65" t="s">
        <v>120</v>
      </c>
      <c r="J65">
        <v>123</v>
      </c>
      <c r="K65" t="b">
        <f t="shared" si="0"/>
        <v>0</v>
      </c>
      <c r="L65" s="6">
        <v>123</v>
      </c>
      <c r="M65" t="b">
        <f t="shared" si="1"/>
        <v>0</v>
      </c>
      <c r="N65">
        <f t="shared" si="2"/>
        <v>151</v>
      </c>
    </row>
    <row r="66" spans="1:14" x14ac:dyDescent="0.35">
      <c r="A66" t="s">
        <v>15</v>
      </c>
      <c r="B66" t="str">
        <f>VLOOKUP($A66,forkortelser!$A$2:$B$98,2,FALSE)</f>
        <v>Cd</v>
      </c>
      <c r="C66" t="s">
        <v>12</v>
      </c>
      <c r="D66" t="str">
        <f>VLOOKUP(A66,Kategorier!$A$2:$B$42,2,FALSE)</f>
        <v>metall</v>
      </c>
      <c r="E66" t="str">
        <f>VLOOKUP(A66,Kategorier!$A$2:$C$42,3,FALSE)</f>
        <v>tungmetall</v>
      </c>
      <c r="F66">
        <f>VLOOKUP($A66,grenseverdier!$A$2:$B$87,2,FALSE)</f>
        <v>5</v>
      </c>
      <c r="G66">
        <f>VLOOKUP($A66,grenseverdier!$A$2:$C$87,3,FALSE)</f>
        <v>0</v>
      </c>
      <c r="H66" s="1">
        <v>44858</v>
      </c>
      <c r="I66" t="s">
        <v>119</v>
      </c>
      <c r="J66" t="s">
        <v>16</v>
      </c>
      <c r="K66" t="b">
        <f t="shared" si="0"/>
        <v>1</v>
      </c>
      <c r="L66" s="6">
        <v>0.2</v>
      </c>
      <c r="M66" t="b">
        <f t="shared" si="1"/>
        <v>0</v>
      </c>
      <c r="N66">
        <f t="shared" si="2"/>
        <v>152</v>
      </c>
    </row>
    <row r="67" spans="1:14" x14ac:dyDescent="0.35">
      <c r="A67" t="s">
        <v>15</v>
      </c>
      <c r="B67" t="str">
        <f>VLOOKUP($A67,forkortelser!$A$2:$B$98,2,FALSE)</f>
        <v>Cd</v>
      </c>
      <c r="C67" t="s">
        <v>12</v>
      </c>
      <c r="D67" t="str">
        <f>VLOOKUP(A67,Kategorier!$A$2:$B$42,2,FALSE)</f>
        <v>metall</v>
      </c>
      <c r="E67" t="str">
        <f>VLOOKUP(A67,Kategorier!$A$2:$C$42,3,FALSE)</f>
        <v>tungmetall</v>
      </c>
      <c r="F67">
        <f>VLOOKUP($A67,grenseverdier!$A$2:$B$87,2,FALSE)</f>
        <v>5</v>
      </c>
      <c r="G67">
        <f>VLOOKUP($A67,grenseverdier!$A$2:$C$87,3,FALSE)</f>
        <v>0</v>
      </c>
      <c r="H67" s="1">
        <v>44865</v>
      </c>
      <c r="I67" t="s">
        <v>119</v>
      </c>
      <c r="J67">
        <v>0.55000000000000004</v>
      </c>
      <c r="K67" t="b">
        <f t="shared" ref="K67:K130" si="3">IF(ISBLANK(J67),#N/A,IF(ISNUMBER(J67),FALSE,TRUE))</f>
        <v>0</v>
      </c>
      <c r="L67" s="6">
        <v>0.55000000000000004</v>
      </c>
      <c r="M67" t="b">
        <f t="shared" ref="M67:M130" si="4">IF(ISBLANK(L67),#N/A,IF(L67&gt;F67,TRUE,IF(L67&lt;F67,FALSE,#N/A)))</f>
        <v>0</v>
      </c>
      <c r="N67">
        <f t="shared" ref="N67:N130" si="5">IF(I67="inn",152,IF(I67="ut",151,IF(I67="slamtank",153)))</f>
        <v>152</v>
      </c>
    </row>
    <row r="68" spans="1:14" x14ac:dyDescent="0.35">
      <c r="A68" t="s">
        <v>15</v>
      </c>
      <c r="B68" t="str">
        <f>VLOOKUP($A68,forkortelser!$A$2:$B$98,2,FALSE)</f>
        <v>Cd</v>
      </c>
      <c r="C68" t="s">
        <v>12</v>
      </c>
      <c r="D68" t="str">
        <f>VLOOKUP(A68,Kategorier!$A$2:$B$42,2,FALSE)</f>
        <v>metall</v>
      </c>
      <c r="E68" t="str">
        <f>VLOOKUP(A68,Kategorier!$A$2:$C$42,3,FALSE)</f>
        <v>tungmetall</v>
      </c>
      <c r="F68">
        <f>VLOOKUP($A68,grenseverdier!$A$2:$B$87,2,FALSE)</f>
        <v>5</v>
      </c>
      <c r="G68">
        <f>VLOOKUP($A68,grenseverdier!$A$2:$C$87,3,FALSE)</f>
        <v>0</v>
      </c>
      <c r="H68" s="1">
        <v>44872</v>
      </c>
      <c r="I68" t="s">
        <v>119</v>
      </c>
      <c r="J68">
        <v>0.26</v>
      </c>
      <c r="K68" t="b">
        <f t="shared" si="3"/>
        <v>0</v>
      </c>
      <c r="L68" s="6">
        <v>0.26</v>
      </c>
      <c r="M68" t="b">
        <f t="shared" si="4"/>
        <v>0</v>
      </c>
      <c r="N68">
        <f t="shared" si="5"/>
        <v>152</v>
      </c>
    </row>
    <row r="69" spans="1:14" x14ac:dyDescent="0.35">
      <c r="A69" t="s">
        <v>15</v>
      </c>
      <c r="B69" t="str">
        <f>VLOOKUP($A69,forkortelser!$A$2:$B$98,2,FALSE)</f>
        <v>Cd</v>
      </c>
      <c r="C69" t="s">
        <v>12</v>
      </c>
      <c r="D69" t="str">
        <f>VLOOKUP(A69,Kategorier!$A$2:$B$42,2,FALSE)</f>
        <v>metall</v>
      </c>
      <c r="E69" t="str">
        <f>VLOOKUP(A69,Kategorier!$A$2:$C$42,3,FALSE)</f>
        <v>tungmetall</v>
      </c>
      <c r="F69">
        <f>VLOOKUP($A69,grenseverdier!$A$2:$B$87,2,FALSE)</f>
        <v>5</v>
      </c>
      <c r="G69">
        <f>VLOOKUP($A69,grenseverdier!$A$2:$C$87,3,FALSE)</f>
        <v>0</v>
      </c>
      <c r="H69" s="1">
        <v>44879</v>
      </c>
      <c r="I69" t="s">
        <v>119</v>
      </c>
      <c r="J69">
        <v>0.92</v>
      </c>
      <c r="K69" t="b">
        <f t="shared" si="3"/>
        <v>0</v>
      </c>
      <c r="L69" s="6">
        <v>0.92</v>
      </c>
      <c r="M69" t="b">
        <f t="shared" si="4"/>
        <v>0</v>
      </c>
      <c r="N69">
        <f t="shared" si="5"/>
        <v>152</v>
      </c>
    </row>
    <row r="70" spans="1:14" x14ac:dyDescent="0.35">
      <c r="A70" t="s">
        <v>15</v>
      </c>
      <c r="B70" t="str">
        <f>VLOOKUP($A70,forkortelser!$A$2:$B$98,2,FALSE)</f>
        <v>Cd</v>
      </c>
      <c r="C70" t="s">
        <v>12</v>
      </c>
      <c r="D70" t="str">
        <f>VLOOKUP(A70,Kategorier!$A$2:$B$42,2,FALSE)</f>
        <v>metall</v>
      </c>
      <c r="E70" t="str">
        <f>VLOOKUP(A70,Kategorier!$A$2:$C$42,3,FALSE)</f>
        <v>tungmetall</v>
      </c>
      <c r="F70">
        <f>VLOOKUP($A70,grenseverdier!$A$2:$B$87,2,FALSE)</f>
        <v>5</v>
      </c>
      <c r="G70">
        <f>VLOOKUP($A70,grenseverdier!$A$2:$C$87,3,FALSE)</f>
        <v>0</v>
      </c>
      <c r="H70" s="1">
        <v>44886</v>
      </c>
      <c r="I70" t="s">
        <v>119</v>
      </c>
      <c r="J70">
        <v>0.63</v>
      </c>
      <c r="K70" t="b">
        <f t="shared" si="3"/>
        <v>0</v>
      </c>
      <c r="L70" s="6">
        <v>0.63</v>
      </c>
      <c r="M70" t="b">
        <f t="shared" si="4"/>
        <v>0</v>
      </c>
      <c r="N70">
        <f t="shared" si="5"/>
        <v>152</v>
      </c>
    </row>
    <row r="71" spans="1:14" x14ac:dyDescent="0.35">
      <c r="A71" t="s">
        <v>15</v>
      </c>
      <c r="B71" t="str">
        <f>VLOOKUP($A71,forkortelser!$A$2:$B$98,2,FALSE)</f>
        <v>Cd</v>
      </c>
      <c r="C71" t="s">
        <v>12</v>
      </c>
      <c r="D71" t="str">
        <f>VLOOKUP(A71,Kategorier!$A$2:$B$42,2,FALSE)</f>
        <v>metall</v>
      </c>
      <c r="E71" t="str">
        <f>VLOOKUP(A71,Kategorier!$A$2:$C$42,3,FALSE)</f>
        <v>tungmetall</v>
      </c>
      <c r="F71">
        <f>VLOOKUP($A71,grenseverdier!$A$2:$B$87,2,FALSE)</f>
        <v>5</v>
      </c>
      <c r="G71">
        <f>VLOOKUP($A71,grenseverdier!$A$2:$C$87,3,FALSE)</f>
        <v>0</v>
      </c>
      <c r="H71" s="1">
        <v>44907</v>
      </c>
      <c r="I71" t="s">
        <v>119</v>
      </c>
      <c r="J71">
        <v>0.25</v>
      </c>
      <c r="K71" t="b">
        <f t="shared" si="3"/>
        <v>0</v>
      </c>
      <c r="L71" s="6">
        <v>0.25</v>
      </c>
      <c r="M71" t="b">
        <f t="shared" si="4"/>
        <v>0</v>
      </c>
      <c r="N71">
        <f t="shared" si="5"/>
        <v>152</v>
      </c>
    </row>
    <row r="72" spans="1:14" x14ac:dyDescent="0.35">
      <c r="A72" t="s">
        <v>15</v>
      </c>
      <c r="B72" t="str">
        <f>VLOOKUP($A72,forkortelser!$A$2:$B$98,2,FALSE)</f>
        <v>Cd</v>
      </c>
      <c r="C72" t="s">
        <v>12</v>
      </c>
      <c r="D72" t="str">
        <f>VLOOKUP(A72,Kategorier!$A$2:$B$42,2,FALSE)</f>
        <v>metall</v>
      </c>
      <c r="E72" t="str">
        <f>VLOOKUP(A72,Kategorier!$A$2:$C$42,3,FALSE)</f>
        <v>tungmetall</v>
      </c>
      <c r="F72">
        <f>VLOOKUP($A72,grenseverdier!$A$2:$B$87,2,FALSE)</f>
        <v>5</v>
      </c>
      <c r="G72">
        <f>VLOOKUP($A72,grenseverdier!$A$2:$C$87,3,FALSE)</f>
        <v>0</v>
      </c>
      <c r="H72" s="1">
        <v>44970</v>
      </c>
      <c r="I72" t="s">
        <v>119</v>
      </c>
      <c r="J72">
        <v>0.54</v>
      </c>
      <c r="K72" t="b">
        <f t="shared" si="3"/>
        <v>0</v>
      </c>
      <c r="L72" s="6">
        <v>0.54</v>
      </c>
      <c r="M72" t="b">
        <f t="shared" si="4"/>
        <v>0</v>
      </c>
      <c r="N72">
        <f t="shared" si="5"/>
        <v>152</v>
      </c>
    </row>
    <row r="73" spans="1:14" x14ac:dyDescent="0.35">
      <c r="A73" t="s">
        <v>15</v>
      </c>
      <c r="B73" t="str">
        <f>VLOOKUP($A73,forkortelser!$A$2:$B$98,2,FALSE)</f>
        <v>Cd</v>
      </c>
      <c r="C73" t="s">
        <v>12</v>
      </c>
      <c r="D73" t="str">
        <f>VLOOKUP(A73,Kategorier!$A$2:$B$42,2,FALSE)</f>
        <v>metall</v>
      </c>
      <c r="E73" t="str">
        <f>VLOOKUP(A73,Kategorier!$A$2:$C$42,3,FALSE)</f>
        <v>tungmetall</v>
      </c>
      <c r="F73">
        <f>VLOOKUP($A73,grenseverdier!$A$2:$B$87,2,FALSE)</f>
        <v>5</v>
      </c>
      <c r="G73">
        <f>VLOOKUP($A73,grenseverdier!$A$2:$C$87,3,FALSE)</f>
        <v>0</v>
      </c>
      <c r="H73" s="1">
        <v>44984</v>
      </c>
      <c r="I73" t="s">
        <v>119</v>
      </c>
      <c r="J73">
        <v>0.35</v>
      </c>
      <c r="K73" t="b">
        <f t="shared" si="3"/>
        <v>0</v>
      </c>
      <c r="L73" s="6">
        <v>0.35</v>
      </c>
      <c r="M73" t="b">
        <f t="shared" si="4"/>
        <v>0</v>
      </c>
      <c r="N73">
        <f t="shared" si="5"/>
        <v>152</v>
      </c>
    </row>
    <row r="74" spans="1:14" x14ac:dyDescent="0.35">
      <c r="A74" t="s">
        <v>15</v>
      </c>
      <c r="B74" t="str">
        <f>VLOOKUP($A74,forkortelser!$A$2:$B$98,2,FALSE)</f>
        <v>Cd</v>
      </c>
      <c r="C74" t="s">
        <v>12</v>
      </c>
      <c r="D74" t="str">
        <f>VLOOKUP(A74,Kategorier!$A$2:$B$42,2,FALSE)</f>
        <v>metall</v>
      </c>
      <c r="E74" t="str">
        <f>VLOOKUP(A74,Kategorier!$A$2:$C$42,3,FALSE)</f>
        <v>tungmetall</v>
      </c>
      <c r="F74">
        <f>VLOOKUP($A74,grenseverdier!$A$2:$B$87,2,FALSE)</f>
        <v>5</v>
      </c>
      <c r="G74">
        <f>VLOOKUP($A74,grenseverdier!$A$2:$C$87,3,FALSE)</f>
        <v>0</v>
      </c>
      <c r="H74" s="1">
        <v>44858</v>
      </c>
      <c r="I74" t="s">
        <v>120</v>
      </c>
      <c r="J74" t="s">
        <v>16</v>
      </c>
      <c r="K74" t="b">
        <f t="shared" si="3"/>
        <v>1</v>
      </c>
      <c r="L74" s="6">
        <v>0.2</v>
      </c>
      <c r="M74" t="b">
        <f t="shared" si="4"/>
        <v>0</v>
      </c>
      <c r="N74">
        <f t="shared" si="5"/>
        <v>151</v>
      </c>
    </row>
    <row r="75" spans="1:14" x14ac:dyDescent="0.35">
      <c r="A75" t="s">
        <v>15</v>
      </c>
      <c r="B75" t="str">
        <f>VLOOKUP($A75,forkortelser!$A$2:$B$98,2,FALSE)</f>
        <v>Cd</v>
      </c>
      <c r="C75" t="s">
        <v>12</v>
      </c>
      <c r="D75" t="str">
        <f>VLOOKUP(A75,Kategorier!$A$2:$B$42,2,FALSE)</f>
        <v>metall</v>
      </c>
      <c r="E75" t="str">
        <f>VLOOKUP(A75,Kategorier!$A$2:$C$42,3,FALSE)</f>
        <v>tungmetall</v>
      </c>
      <c r="F75">
        <f>VLOOKUP($A75,grenseverdier!$A$2:$B$87,2,FALSE)</f>
        <v>5</v>
      </c>
      <c r="G75">
        <f>VLOOKUP($A75,grenseverdier!$A$2:$C$87,3,FALSE)</f>
        <v>0</v>
      </c>
      <c r="H75" s="1">
        <v>44865</v>
      </c>
      <c r="I75" t="s">
        <v>120</v>
      </c>
      <c r="J75">
        <v>0.24</v>
      </c>
      <c r="K75" t="b">
        <f t="shared" si="3"/>
        <v>0</v>
      </c>
      <c r="L75" s="6">
        <v>0.24</v>
      </c>
      <c r="M75" t="b">
        <f t="shared" si="4"/>
        <v>0</v>
      </c>
      <c r="N75">
        <f t="shared" si="5"/>
        <v>151</v>
      </c>
    </row>
    <row r="76" spans="1:14" x14ac:dyDescent="0.35">
      <c r="A76" t="s">
        <v>15</v>
      </c>
      <c r="B76" t="str">
        <f>VLOOKUP($A76,forkortelser!$A$2:$B$98,2,FALSE)</f>
        <v>Cd</v>
      </c>
      <c r="C76" t="s">
        <v>12</v>
      </c>
      <c r="D76" t="str">
        <f>VLOOKUP(A76,Kategorier!$A$2:$B$42,2,FALSE)</f>
        <v>metall</v>
      </c>
      <c r="E76" t="str">
        <f>VLOOKUP(A76,Kategorier!$A$2:$C$42,3,FALSE)</f>
        <v>tungmetall</v>
      </c>
      <c r="F76">
        <f>VLOOKUP($A76,grenseverdier!$A$2:$B$87,2,FALSE)</f>
        <v>5</v>
      </c>
      <c r="G76">
        <f>VLOOKUP($A76,grenseverdier!$A$2:$C$87,3,FALSE)</f>
        <v>0</v>
      </c>
      <c r="H76" s="1">
        <v>44872</v>
      </c>
      <c r="I76" t="s">
        <v>120</v>
      </c>
      <c r="J76">
        <v>0.2</v>
      </c>
      <c r="K76" t="b">
        <f t="shared" si="3"/>
        <v>0</v>
      </c>
      <c r="L76" s="6">
        <v>0.2</v>
      </c>
      <c r="M76" t="b">
        <f t="shared" si="4"/>
        <v>0</v>
      </c>
      <c r="N76">
        <f t="shared" si="5"/>
        <v>151</v>
      </c>
    </row>
    <row r="77" spans="1:14" x14ac:dyDescent="0.35">
      <c r="A77" t="s">
        <v>15</v>
      </c>
      <c r="B77" t="str">
        <f>VLOOKUP($A77,forkortelser!$A$2:$B$98,2,FALSE)</f>
        <v>Cd</v>
      </c>
      <c r="C77" t="s">
        <v>12</v>
      </c>
      <c r="D77" t="str">
        <f>VLOOKUP(A77,Kategorier!$A$2:$B$42,2,FALSE)</f>
        <v>metall</v>
      </c>
      <c r="E77" t="str">
        <f>VLOOKUP(A77,Kategorier!$A$2:$C$42,3,FALSE)</f>
        <v>tungmetall</v>
      </c>
      <c r="F77">
        <f>VLOOKUP($A77,grenseverdier!$A$2:$B$87,2,FALSE)</f>
        <v>5</v>
      </c>
      <c r="G77">
        <f>VLOOKUP($A77,grenseverdier!$A$2:$C$87,3,FALSE)</f>
        <v>0</v>
      </c>
      <c r="H77" s="1">
        <v>44879</v>
      </c>
      <c r="I77" t="s">
        <v>120</v>
      </c>
      <c r="J77" t="s">
        <v>16</v>
      </c>
      <c r="K77" t="b">
        <f t="shared" si="3"/>
        <v>1</v>
      </c>
      <c r="L77" s="6">
        <v>0.2</v>
      </c>
      <c r="M77" t="b">
        <f t="shared" si="4"/>
        <v>0</v>
      </c>
      <c r="N77">
        <f t="shared" si="5"/>
        <v>151</v>
      </c>
    </row>
    <row r="78" spans="1:14" x14ac:dyDescent="0.35">
      <c r="A78" t="s">
        <v>15</v>
      </c>
      <c r="B78" t="str">
        <f>VLOOKUP($A78,forkortelser!$A$2:$B$98,2,FALSE)</f>
        <v>Cd</v>
      </c>
      <c r="C78" t="s">
        <v>12</v>
      </c>
      <c r="D78" t="str">
        <f>VLOOKUP(A78,Kategorier!$A$2:$B$42,2,FALSE)</f>
        <v>metall</v>
      </c>
      <c r="E78" t="str">
        <f>VLOOKUP(A78,Kategorier!$A$2:$C$42,3,FALSE)</f>
        <v>tungmetall</v>
      </c>
      <c r="F78">
        <f>VLOOKUP($A78,grenseverdier!$A$2:$B$87,2,FALSE)</f>
        <v>5</v>
      </c>
      <c r="G78">
        <f>VLOOKUP($A78,grenseverdier!$A$2:$C$87,3,FALSE)</f>
        <v>0</v>
      </c>
      <c r="H78" s="1">
        <v>44886</v>
      </c>
      <c r="I78" t="s">
        <v>120</v>
      </c>
      <c r="J78" t="s">
        <v>16</v>
      </c>
      <c r="K78" t="b">
        <f t="shared" si="3"/>
        <v>1</v>
      </c>
      <c r="L78" s="6">
        <v>0.2</v>
      </c>
      <c r="M78" t="b">
        <f t="shared" si="4"/>
        <v>0</v>
      </c>
      <c r="N78">
        <f t="shared" si="5"/>
        <v>151</v>
      </c>
    </row>
    <row r="79" spans="1:14" x14ac:dyDescent="0.35">
      <c r="A79" t="s">
        <v>15</v>
      </c>
      <c r="B79" t="str">
        <f>VLOOKUP($A79,forkortelser!$A$2:$B$98,2,FALSE)</f>
        <v>Cd</v>
      </c>
      <c r="C79" t="s">
        <v>12</v>
      </c>
      <c r="D79" t="str">
        <f>VLOOKUP(A79,Kategorier!$A$2:$B$42,2,FALSE)</f>
        <v>metall</v>
      </c>
      <c r="E79" t="str">
        <f>VLOOKUP(A79,Kategorier!$A$2:$C$42,3,FALSE)</f>
        <v>tungmetall</v>
      </c>
      <c r="F79">
        <f>VLOOKUP($A79,grenseverdier!$A$2:$B$87,2,FALSE)</f>
        <v>5</v>
      </c>
      <c r="G79">
        <f>VLOOKUP($A79,grenseverdier!$A$2:$C$87,3,FALSE)</f>
        <v>0</v>
      </c>
      <c r="H79" s="1">
        <v>44907</v>
      </c>
      <c r="I79" t="s">
        <v>120</v>
      </c>
      <c r="J79" t="s">
        <v>16</v>
      </c>
      <c r="K79" t="b">
        <f t="shared" si="3"/>
        <v>1</v>
      </c>
      <c r="L79" s="6">
        <v>0.2</v>
      </c>
      <c r="M79" t="b">
        <f t="shared" si="4"/>
        <v>0</v>
      </c>
      <c r="N79">
        <f t="shared" si="5"/>
        <v>151</v>
      </c>
    </row>
    <row r="80" spans="1:14" x14ac:dyDescent="0.35">
      <c r="A80" t="s">
        <v>15</v>
      </c>
      <c r="B80" t="str">
        <f>VLOOKUP($A80,forkortelser!$A$2:$B$98,2,FALSE)</f>
        <v>Cd</v>
      </c>
      <c r="C80" t="s">
        <v>12</v>
      </c>
      <c r="D80" t="str">
        <f>VLOOKUP(A80,Kategorier!$A$2:$B$42,2,FALSE)</f>
        <v>metall</v>
      </c>
      <c r="E80" t="str">
        <f>VLOOKUP(A80,Kategorier!$A$2:$C$42,3,FALSE)</f>
        <v>tungmetall</v>
      </c>
      <c r="F80">
        <f>VLOOKUP($A80,grenseverdier!$A$2:$B$87,2,FALSE)</f>
        <v>5</v>
      </c>
      <c r="G80">
        <f>VLOOKUP($A80,grenseverdier!$A$2:$C$87,3,FALSE)</f>
        <v>0</v>
      </c>
      <c r="H80" s="1">
        <v>44970</v>
      </c>
      <c r="I80" t="s">
        <v>120</v>
      </c>
      <c r="J80" t="s">
        <v>16</v>
      </c>
      <c r="K80" t="b">
        <f t="shared" si="3"/>
        <v>1</v>
      </c>
      <c r="L80" s="6">
        <v>0.2</v>
      </c>
      <c r="M80" t="b">
        <f t="shared" si="4"/>
        <v>0</v>
      </c>
      <c r="N80">
        <f t="shared" si="5"/>
        <v>151</v>
      </c>
    </row>
    <row r="81" spans="1:14" x14ac:dyDescent="0.35">
      <c r="A81" t="s">
        <v>15</v>
      </c>
      <c r="B81" t="str">
        <f>VLOOKUP($A81,forkortelser!$A$2:$B$98,2,FALSE)</f>
        <v>Cd</v>
      </c>
      <c r="C81" t="s">
        <v>12</v>
      </c>
      <c r="D81" t="str">
        <f>VLOOKUP(A81,Kategorier!$A$2:$B$42,2,FALSE)</f>
        <v>metall</v>
      </c>
      <c r="E81" t="str">
        <f>VLOOKUP(A81,Kategorier!$A$2:$C$42,3,FALSE)</f>
        <v>tungmetall</v>
      </c>
      <c r="F81">
        <f>VLOOKUP($A81,grenseverdier!$A$2:$B$87,2,FALSE)</f>
        <v>5</v>
      </c>
      <c r="G81">
        <f>VLOOKUP($A81,grenseverdier!$A$2:$C$87,3,FALSE)</f>
        <v>0</v>
      </c>
      <c r="H81" s="1">
        <v>44984</v>
      </c>
      <c r="I81" t="s">
        <v>120</v>
      </c>
      <c r="J81" t="s">
        <v>16</v>
      </c>
      <c r="K81" t="b">
        <f t="shared" si="3"/>
        <v>1</v>
      </c>
      <c r="L81" s="6">
        <v>0.2</v>
      </c>
      <c r="M81" t="b">
        <f t="shared" si="4"/>
        <v>0</v>
      </c>
      <c r="N81">
        <f t="shared" si="5"/>
        <v>151</v>
      </c>
    </row>
    <row r="82" spans="1:14" x14ac:dyDescent="0.35">
      <c r="A82" t="s">
        <v>71</v>
      </c>
      <c r="B82" t="str">
        <f>VLOOKUP($A82,forkortelser!$A$2:$B$98,2,FALSE)</f>
        <v>Cl</v>
      </c>
      <c r="C82" t="s">
        <v>5</v>
      </c>
      <c r="D82" t="str">
        <f>VLOOKUP(A82,Kategorier!$A$2:$B$42,2,FALSE)</f>
        <v>vannparameter</v>
      </c>
      <c r="E82" t="str">
        <f>VLOOKUP(A82,Kategorier!$A$2:$C$42,3,FALSE)</f>
        <v>anion</v>
      </c>
      <c r="F82" t="e">
        <f>VLOOKUP($A82,grenseverdier!$A$2:$B$87,2,FALSE)</f>
        <v>#N/A</v>
      </c>
      <c r="G82" t="e">
        <f>VLOOKUP($A82,grenseverdier!$A$2:$C$87,3,FALSE)</f>
        <v>#N/A</v>
      </c>
      <c r="H82" s="1">
        <v>44858</v>
      </c>
      <c r="I82" t="s">
        <v>119</v>
      </c>
      <c r="J82">
        <v>216</v>
      </c>
      <c r="K82" t="b">
        <f t="shared" si="3"/>
        <v>0</v>
      </c>
      <c r="L82" s="6">
        <v>216</v>
      </c>
      <c r="M82" t="e">
        <f t="shared" si="4"/>
        <v>#N/A</v>
      </c>
      <c r="N82">
        <f t="shared" si="5"/>
        <v>152</v>
      </c>
    </row>
    <row r="83" spans="1:14" x14ac:dyDescent="0.35">
      <c r="A83" t="s">
        <v>71</v>
      </c>
      <c r="B83" t="str">
        <f>VLOOKUP($A83,forkortelser!$A$2:$B$98,2,FALSE)</f>
        <v>Cl</v>
      </c>
      <c r="C83" t="s">
        <v>5</v>
      </c>
      <c r="D83" t="str">
        <f>VLOOKUP(A83,Kategorier!$A$2:$B$42,2,FALSE)</f>
        <v>vannparameter</v>
      </c>
      <c r="E83" t="str">
        <f>VLOOKUP(A83,Kategorier!$A$2:$C$42,3,FALSE)</f>
        <v>anion</v>
      </c>
      <c r="F83" t="e">
        <f>VLOOKUP($A83,grenseverdier!$A$2:$B$87,2,FALSE)</f>
        <v>#N/A</v>
      </c>
      <c r="G83" t="e">
        <f>VLOOKUP($A83,grenseverdier!$A$2:$C$87,3,FALSE)</f>
        <v>#N/A</v>
      </c>
      <c r="H83" s="1">
        <v>44865</v>
      </c>
      <c r="I83" t="s">
        <v>119</v>
      </c>
      <c r="J83">
        <v>128</v>
      </c>
      <c r="K83" t="b">
        <f t="shared" si="3"/>
        <v>0</v>
      </c>
      <c r="L83" s="6">
        <v>128</v>
      </c>
      <c r="M83" t="e">
        <f t="shared" si="4"/>
        <v>#N/A</v>
      </c>
      <c r="N83">
        <f t="shared" si="5"/>
        <v>152</v>
      </c>
    </row>
    <row r="84" spans="1:14" x14ac:dyDescent="0.35">
      <c r="A84" t="s">
        <v>71</v>
      </c>
      <c r="B84" t="str">
        <f>VLOOKUP($A84,forkortelser!$A$2:$B$98,2,FALSE)</f>
        <v>Cl</v>
      </c>
      <c r="C84" t="s">
        <v>5</v>
      </c>
      <c r="D84" t="str">
        <f>VLOOKUP(A84,Kategorier!$A$2:$B$42,2,FALSE)</f>
        <v>vannparameter</v>
      </c>
      <c r="E84" t="str">
        <f>VLOOKUP(A84,Kategorier!$A$2:$C$42,3,FALSE)</f>
        <v>anion</v>
      </c>
      <c r="F84" t="e">
        <f>VLOOKUP($A84,grenseverdier!$A$2:$B$87,2,FALSE)</f>
        <v>#N/A</v>
      </c>
      <c r="G84" t="e">
        <f>VLOOKUP($A84,grenseverdier!$A$2:$C$87,3,FALSE)</f>
        <v>#N/A</v>
      </c>
      <c r="H84" s="1">
        <v>44872</v>
      </c>
      <c r="I84" t="s">
        <v>119</v>
      </c>
      <c r="J84">
        <v>107</v>
      </c>
      <c r="K84" t="b">
        <f t="shared" si="3"/>
        <v>0</v>
      </c>
      <c r="L84" s="6">
        <v>107</v>
      </c>
      <c r="M84" t="e">
        <f t="shared" si="4"/>
        <v>#N/A</v>
      </c>
      <c r="N84">
        <f t="shared" si="5"/>
        <v>152</v>
      </c>
    </row>
    <row r="85" spans="1:14" x14ac:dyDescent="0.35">
      <c r="A85" t="s">
        <v>71</v>
      </c>
      <c r="B85" t="str">
        <f>VLOOKUP($A85,forkortelser!$A$2:$B$98,2,FALSE)</f>
        <v>Cl</v>
      </c>
      <c r="C85" t="s">
        <v>5</v>
      </c>
      <c r="D85" t="str">
        <f>VLOOKUP(A85,Kategorier!$A$2:$B$42,2,FALSE)</f>
        <v>vannparameter</v>
      </c>
      <c r="E85" t="str">
        <f>VLOOKUP(A85,Kategorier!$A$2:$C$42,3,FALSE)</f>
        <v>anion</v>
      </c>
      <c r="F85" t="e">
        <f>VLOOKUP($A85,grenseverdier!$A$2:$B$87,2,FALSE)</f>
        <v>#N/A</v>
      </c>
      <c r="G85" t="e">
        <f>VLOOKUP($A85,grenseverdier!$A$2:$C$87,3,FALSE)</f>
        <v>#N/A</v>
      </c>
      <c r="H85" s="1">
        <v>44879</v>
      </c>
      <c r="I85" t="s">
        <v>119</v>
      </c>
      <c r="J85">
        <v>174</v>
      </c>
      <c r="K85" t="b">
        <f t="shared" si="3"/>
        <v>0</v>
      </c>
      <c r="L85" s="6">
        <v>174</v>
      </c>
      <c r="M85" t="e">
        <f t="shared" si="4"/>
        <v>#N/A</v>
      </c>
      <c r="N85">
        <f t="shared" si="5"/>
        <v>152</v>
      </c>
    </row>
    <row r="86" spans="1:14" x14ac:dyDescent="0.35">
      <c r="A86" t="s">
        <v>71</v>
      </c>
      <c r="B86" t="str">
        <f>VLOOKUP($A86,forkortelser!$A$2:$B$98,2,FALSE)</f>
        <v>Cl</v>
      </c>
      <c r="C86" t="s">
        <v>5</v>
      </c>
      <c r="D86" t="str">
        <f>VLOOKUP(A86,Kategorier!$A$2:$B$42,2,FALSE)</f>
        <v>vannparameter</v>
      </c>
      <c r="E86" t="str">
        <f>VLOOKUP(A86,Kategorier!$A$2:$C$42,3,FALSE)</f>
        <v>anion</v>
      </c>
      <c r="F86" t="e">
        <f>VLOOKUP($A86,grenseverdier!$A$2:$B$87,2,FALSE)</f>
        <v>#N/A</v>
      </c>
      <c r="G86" t="e">
        <f>VLOOKUP($A86,grenseverdier!$A$2:$C$87,3,FALSE)</f>
        <v>#N/A</v>
      </c>
      <c r="H86" s="1">
        <v>44886</v>
      </c>
      <c r="I86" t="s">
        <v>119</v>
      </c>
      <c r="J86">
        <v>208</v>
      </c>
      <c r="K86" t="b">
        <f t="shared" si="3"/>
        <v>0</v>
      </c>
      <c r="L86" s="6">
        <v>208</v>
      </c>
      <c r="M86" t="e">
        <f t="shared" si="4"/>
        <v>#N/A</v>
      </c>
      <c r="N86">
        <f t="shared" si="5"/>
        <v>152</v>
      </c>
    </row>
    <row r="87" spans="1:14" x14ac:dyDescent="0.35">
      <c r="A87" t="s">
        <v>71</v>
      </c>
      <c r="B87" t="str">
        <f>VLOOKUP($A87,forkortelser!$A$2:$B$98,2,FALSE)</f>
        <v>Cl</v>
      </c>
      <c r="C87" t="s">
        <v>5</v>
      </c>
      <c r="D87" t="str">
        <f>VLOOKUP(A87,Kategorier!$A$2:$B$42,2,FALSE)</f>
        <v>vannparameter</v>
      </c>
      <c r="E87" t="str">
        <f>VLOOKUP(A87,Kategorier!$A$2:$C$42,3,FALSE)</f>
        <v>anion</v>
      </c>
      <c r="F87" t="e">
        <f>VLOOKUP($A87,grenseverdier!$A$2:$B$87,2,FALSE)</f>
        <v>#N/A</v>
      </c>
      <c r="G87" t="e">
        <f>VLOOKUP($A87,grenseverdier!$A$2:$C$87,3,FALSE)</f>
        <v>#N/A</v>
      </c>
      <c r="H87" s="1">
        <v>44907</v>
      </c>
      <c r="I87" t="s">
        <v>119</v>
      </c>
      <c r="J87">
        <v>182</v>
      </c>
      <c r="K87" t="b">
        <f t="shared" si="3"/>
        <v>0</v>
      </c>
      <c r="L87" s="6">
        <v>182</v>
      </c>
      <c r="M87" t="e">
        <f t="shared" si="4"/>
        <v>#N/A</v>
      </c>
      <c r="N87">
        <f t="shared" si="5"/>
        <v>152</v>
      </c>
    </row>
    <row r="88" spans="1:14" x14ac:dyDescent="0.35">
      <c r="A88" t="s">
        <v>71</v>
      </c>
      <c r="B88" t="str">
        <f>VLOOKUP($A88,forkortelser!$A$2:$B$98,2,FALSE)</f>
        <v>Cl</v>
      </c>
      <c r="C88" t="s">
        <v>5</v>
      </c>
      <c r="D88" t="str">
        <f>VLOOKUP(A88,Kategorier!$A$2:$B$42,2,FALSE)</f>
        <v>vannparameter</v>
      </c>
      <c r="E88" t="str">
        <f>VLOOKUP(A88,Kategorier!$A$2:$C$42,3,FALSE)</f>
        <v>anion</v>
      </c>
      <c r="F88" t="e">
        <f>VLOOKUP($A88,grenseverdier!$A$2:$B$87,2,FALSE)</f>
        <v>#N/A</v>
      </c>
      <c r="G88" t="e">
        <f>VLOOKUP($A88,grenseverdier!$A$2:$C$87,3,FALSE)</f>
        <v>#N/A</v>
      </c>
      <c r="H88" s="1">
        <v>44970</v>
      </c>
      <c r="I88" t="s">
        <v>119</v>
      </c>
      <c r="J88">
        <v>218</v>
      </c>
      <c r="K88" t="b">
        <f t="shared" si="3"/>
        <v>0</v>
      </c>
      <c r="L88" s="6">
        <v>218</v>
      </c>
      <c r="M88" t="e">
        <f t="shared" si="4"/>
        <v>#N/A</v>
      </c>
      <c r="N88">
        <f t="shared" si="5"/>
        <v>152</v>
      </c>
    </row>
    <row r="89" spans="1:14" x14ac:dyDescent="0.35">
      <c r="A89" t="s">
        <v>71</v>
      </c>
      <c r="B89" t="str">
        <f>VLOOKUP($A89,forkortelser!$A$2:$B$98,2,FALSE)</f>
        <v>Cl</v>
      </c>
      <c r="C89" t="s">
        <v>5</v>
      </c>
      <c r="D89" t="str">
        <f>VLOOKUP(A89,Kategorier!$A$2:$B$42,2,FALSE)</f>
        <v>vannparameter</v>
      </c>
      <c r="E89" t="str">
        <f>VLOOKUP(A89,Kategorier!$A$2:$C$42,3,FALSE)</f>
        <v>anion</v>
      </c>
      <c r="F89" t="e">
        <f>VLOOKUP($A89,grenseverdier!$A$2:$B$87,2,FALSE)</f>
        <v>#N/A</v>
      </c>
      <c r="G89" t="e">
        <f>VLOOKUP($A89,grenseverdier!$A$2:$C$87,3,FALSE)</f>
        <v>#N/A</v>
      </c>
      <c r="H89" s="1">
        <v>44984</v>
      </c>
      <c r="I89" t="s">
        <v>119</v>
      </c>
      <c r="J89">
        <v>202</v>
      </c>
      <c r="K89" t="b">
        <f t="shared" si="3"/>
        <v>0</v>
      </c>
      <c r="L89" s="6">
        <v>202</v>
      </c>
      <c r="M89" t="e">
        <f t="shared" si="4"/>
        <v>#N/A</v>
      </c>
      <c r="N89">
        <f t="shared" si="5"/>
        <v>152</v>
      </c>
    </row>
    <row r="90" spans="1:14" x14ac:dyDescent="0.35">
      <c r="A90" t="s">
        <v>71</v>
      </c>
      <c r="B90" t="str">
        <f>VLOOKUP($A90,forkortelser!$A$2:$B$98,2,FALSE)</f>
        <v>Cl</v>
      </c>
      <c r="C90" t="s">
        <v>5</v>
      </c>
      <c r="D90" t="str">
        <f>VLOOKUP(A90,Kategorier!$A$2:$B$42,2,FALSE)</f>
        <v>vannparameter</v>
      </c>
      <c r="E90" t="str">
        <f>VLOOKUP(A90,Kategorier!$A$2:$C$42,3,FALSE)</f>
        <v>anion</v>
      </c>
      <c r="F90" t="e">
        <f>VLOOKUP($A90,grenseverdier!$A$2:$B$87,2,FALSE)</f>
        <v>#N/A</v>
      </c>
      <c r="G90" t="e">
        <f>VLOOKUP($A90,grenseverdier!$A$2:$C$87,3,FALSE)</f>
        <v>#N/A</v>
      </c>
      <c r="H90" s="1">
        <v>44858</v>
      </c>
      <c r="I90" t="s">
        <v>120</v>
      </c>
      <c r="J90">
        <v>210</v>
      </c>
      <c r="K90" t="b">
        <f t="shared" si="3"/>
        <v>0</v>
      </c>
      <c r="L90" s="6">
        <v>210</v>
      </c>
      <c r="M90" t="e">
        <f t="shared" si="4"/>
        <v>#N/A</v>
      </c>
      <c r="N90">
        <f t="shared" si="5"/>
        <v>151</v>
      </c>
    </row>
    <row r="91" spans="1:14" x14ac:dyDescent="0.35">
      <c r="A91" t="s">
        <v>71</v>
      </c>
      <c r="B91" t="str">
        <f>VLOOKUP($A91,forkortelser!$A$2:$B$98,2,FALSE)</f>
        <v>Cl</v>
      </c>
      <c r="C91" t="s">
        <v>5</v>
      </c>
      <c r="D91" t="str">
        <f>VLOOKUP(A91,Kategorier!$A$2:$B$42,2,FALSE)</f>
        <v>vannparameter</v>
      </c>
      <c r="E91" t="str">
        <f>VLOOKUP(A91,Kategorier!$A$2:$C$42,3,FALSE)</f>
        <v>anion</v>
      </c>
      <c r="F91" t="e">
        <f>VLOOKUP($A91,grenseverdier!$A$2:$B$87,2,FALSE)</f>
        <v>#N/A</v>
      </c>
      <c r="G91" t="e">
        <f>VLOOKUP($A91,grenseverdier!$A$2:$C$87,3,FALSE)</f>
        <v>#N/A</v>
      </c>
      <c r="H91" s="1">
        <v>44865</v>
      </c>
      <c r="I91" t="s">
        <v>120</v>
      </c>
      <c r="J91">
        <v>135</v>
      </c>
      <c r="K91" t="b">
        <f t="shared" si="3"/>
        <v>0</v>
      </c>
      <c r="L91" s="6">
        <v>135</v>
      </c>
      <c r="M91" t="e">
        <f t="shared" si="4"/>
        <v>#N/A</v>
      </c>
      <c r="N91">
        <f t="shared" si="5"/>
        <v>151</v>
      </c>
    </row>
    <row r="92" spans="1:14" x14ac:dyDescent="0.35">
      <c r="A92" t="s">
        <v>71</v>
      </c>
      <c r="B92" t="str">
        <f>VLOOKUP($A92,forkortelser!$A$2:$B$98,2,FALSE)</f>
        <v>Cl</v>
      </c>
      <c r="C92" t="s">
        <v>5</v>
      </c>
      <c r="D92" t="str">
        <f>VLOOKUP(A92,Kategorier!$A$2:$B$42,2,FALSE)</f>
        <v>vannparameter</v>
      </c>
      <c r="E92" t="str">
        <f>VLOOKUP(A92,Kategorier!$A$2:$C$42,3,FALSE)</f>
        <v>anion</v>
      </c>
      <c r="F92" t="e">
        <f>VLOOKUP($A92,grenseverdier!$A$2:$B$87,2,FALSE)</f>
        <v>#N/A</v>
      </c>
      <c r="G92" t="e">
        <f>VLOOKUP($A92,grenseverdier!$A$2:$C$87,3,FALSE)</f>
        <v>#N/A</v>
      </c>
      <c r="H92" s="1">
        <v>44872</v>
      </c>
      <c r="I92" t="s">
        <v>120</v>
      </c>
      <c r="J92">
        <v>152</v>
      </c>
      <c r="K92" t="b">
        <f t="shared" si="3"/>
        <v>0</v>
      </c>
      <c r="L92" s="6">
        <v>152</v>
      </c>
      <c r="M92" t="e">
        <f t="shared" si="4"/>
        <v>#N/A</v>
      </c>
      <c r="N92">
        <f t="shared" si="5"/>
        <v>151</v>
      </c>
    </row>
    <row r="93" spans="1:14" x14ac:dyDescent="0.35">
      <c r="A93" t="s">
        <v>71</v>
      </c>
      <c r="B93" t="str">
        <f>VLOOKUP($A93,forkortelser!$A$2:$B$98,2,FALSE)</f>
        <v>Cl</v>
      </c>
      <c r="C93" t="s">
        <v>5</v>
      </c>
      <c r="D93" t="str">
        <f>VLOOKUP(A93,Kategorier!$A$2:$B$42,2,FALSE)</f>
        <v>vannparameter</v>
      </c>
      <c r="E93" t="str">
        <f>VLOOKUP(A93,Kategorier!$A$2:$C$42,3,FALSE)</f>
        <v>anion</v>
      </c>
      <c r="F93" t="e">
        <f>VLOOKUP($A93,grenseverdier!$A$2:$B$87,2,FALSE)</f>
        <v>#N/A</v>
      </c>
      <c r="G93" t="e">
        <f>VLOOKUP($A93,grenseverdier!$A$2:$C$87,3,FALSE)</f>
        <v>#N/A</v>
      </c>
      <c r="H93" s="1">
        <v>44879</v>
      </c>
      <c r="I93" t="s">
        <v>120</v>
      </c>
      <c r="J93">
        <v>198</v>
      </c>
      <c r="K93" t="b">
        <f t="shared" si="3"/>
        <v>0</v>
      </c>
      <c r="L93" s="6">
        <v>198</v>
      </c>
      <c r="M93" t="e">
        <f t="shared" si="4"/>
        <v>#N/A</v>
      </c>
      <c r="N93">
        <f t="shared" si="5"/>
        <v>151</v>
      </c>
    </row>
    <row r="94" spans="1:14" x14ac:dyDescent="0.35">
      <c r="A94" t="s">
        <v>71</v>
      </c>
      <c r="B94" t="str">
        <f>VLOOKUP($A94,forkortelser!$A$2:$B$98,2,FALSE)</f>
        <v>Cl</v>
      </c>
      <c r="C94" t="s">
        <v>5</v>
      </c>
      <c r="D94" t="str">
        <f>VLOOKUP(A94,Kategorier!$A$2:$B$42,2,FALSE)</f>
        <v>vannparameter</v>
      </c>
      <c r="E94" t="str">
        <f>VLOOKUP(A94,Kategorier!$A$2:$C$42,3,FALSE)</f>
        <v>anion</v>
      </c>
      <c r="F94" t="e">
        <f>VLOOKUP($A94,grenseverdier!$A$2:$B$87,2,FALSE)</f>
        <v>#N/A</v>
      </c>
      <c r="G94" t="e">
        <f>VLOOKUP($A94,grenseverdier!$A$2:$C$87,3,FALSE)</f>
        <v>#N/A</v>
      </c>
      <c r="H94" s="1">
        <v>44886</v>
      </c>
      <c r="I94" t="s">
        <v>120</v>
      </c>
      <c r="J94">
        <v>213</v>
      </c>
      <c r="K94" t="b">
        <f t="shared" si="3"/>
        <v>0</v>
      </c>
      <c r="L94" s="6">
        <v>213</v>
      </c>
      <c r="M94" t="e">
        <f t="shared" si="4"/>
        <v>#N/A</v>
      </c>
      <c r="N94">
        <f t="shared" si="5"/>
        <v>151</v>
      </c>
    </row>
    <row r="95" spans="1:14" x14ac:dyDescent="0.35">
      <c r="A95" t="s">
        <v>71</v>
      </c>
      <c r="B95" t="str">
        <f>VLOOKUP($A95,forkortelser!$A$2:$B$98,2,FALSE)</f>
        <v>Cl</v>
      </c>
      <c r="C95" t="s">
        <v>5</v>
      </c>
      <c r="D95" t="str">
        <f>VLOOKUP(A95,Kategorier!$A$2:$B$42,2,FALSE)</f>
        <v>vannparameter</v>
      </c>
      <c r="E95" t="str">
        <f>VLOOKUP(A95,Kategorier!$A$2:$C$42,3,FALSE)</f>
        <v>anion</v>
      </c>
      <c r="F95" t="e">
        <f>VLOOKUP($A95,grenseverdier!$A$2:$B$87,2,FALSE)</f>
        <v>#N/A</v>
      </c>
      <c r="G95" t="e">
        <f>VLOOKUP($A95,grenseverdier!$A$2:$C$87,3,FALSE)</f>
        <v>#N/A</v>
      </c>
      <c r="H95" s="1">
        <v>44907</v>
      </c>
      <c r="I95" t="s">
        <v>120</v>
      </c>
      <c r="J95">
        <v>249</v>
      </c>
      <c r="K95" t="b">
        <f t="shared" si="3"/>
        <v>0</v>
      </c>
      <c r="L95" s="6">
        <v>249</v>
      </c>
      <c r="M95" t="e">
        <f t="shared" si="4"/>
        <v>#N/A</v>
      </c>
      <c r="N95">
        <f t="shared" si="5"/>
        <v>151</v>
      </c>
    </row>
    <row r="96" spans="1:14" x14ac:dyDescent="0.35">
      <c r="A96" t="s">
        <v>71</v>
      </c>
      <c r="B96" t="str">
        <f>VLOOKUP($A96,forkortelser!$A$2:$B$98,2,FALSE)</f>
        <v>Cl</v>
      </c>
      <c r="C96" t="s">
        <v>5</v>
      </c>
      <c r="D96" t="str">
        <f>VLOOKUP(A96,Kategorier!$A$2:$B$42,2,FALSE)</f>
        <v>vannparameter</v>
      </c>
      <c r="E96" t="str">
        <f>VLOOKUP(A96,Kategorier!$A$2:$C$42,3,FALSE)</f>
        <v>anion</v>
      </c>
      <c r="F96" t="e">
        <f>VLOOKUP($A96,grenseverdier!$A$2:$B$87,2,FALSE)</f>
        <v>#N/A</v>
      </c>
      <c r="G96" t="e">
        <f>VLOOKUP($A96,grenseverdier!$A$2:$C$87,3,FALSE)</f>
        <v>#N/A</v>
      </c>
      <c r="H96" s="1">
        <v>44970</v>
      </c>
      <c r="I96" t="s">
        <v>120</v>
      </c>
      <c r="J96">
        <v>223</v>
      </c>
      <c r="K96" t="b">
        <f t="shared" si="3"/>
        <v>0</v>
      </c>
      <c r="L96" s="6">
        <v>223</v>
      </c>
      <c r="M96" t="e">
        <f t="shared" si="4"/>
        <v>#N/A</v>
      </c>
      <c r="N96">
        <f t="shared" si="5"/>
        <v>151</v>
      </c>
    </row>
    <row r="97" spans="1:14" x14ac:dyDescent="0.35">
      <c r="A97" t="s">
        <v>71</v>
      </c>
      <c r="B97" t="str">
        <f>VLOOKUP($A97,forkortelser!$A$2:$B$98,2,FALSE)</f>
        <v>Cl</v>
      </c>
      <c r="C97" t="s">
        <v>5</v>
      </c>
      <c r="D97" t="str">
        <f>VLOOKUP(A97,Kategorier!$A$2:$B$42,2,FALSE)</f>
        <v>vannparameter</v>
      </c>
      <c r="E97" t="str">
        <f>VLOOKUP(A97,Kategorier!$A$2:$C$42,3,FALSE)</f>
        <v>anion</v>
      </c>
      <c r="F97" t="e">
        <f>VLOOKUP($A97,grenseverdier!$A$2:$B$87,2,FALSE)</f>
        <v>#N/A</v>
      </c>
      <c r="G97" t="e">
        <f>VLOOKUP($A97,grenseverdier!$A$2:$C$87,3,FALSE)</f>
        <v>#N/A</v>
      </c>
      <c r="H97" s="1">
        <v>44984</v>
      </c>
      <c r="I97" t="s">
        <v>120</v>
      </c>
      <c r="J97">
        <v>497</v>
      </c>
      <c r="K97" t="b">
        <f t="shared" si="3"/>
        <v>0</v>
      </c>
      <c r="L97" s="6">
        <v>497</v>
      </c>
      <c r="M97" t="e">
        <f t="shared" si="4"/>
        <v>#N/A</v>
      </c>
      <c r="N97">
        <f t="shared" si="5"/>
        <v>151</v>
      </c>
    </row>
    <row r="98" spans="1:14" x14ac:dyDescent="0.35">
      <c r="A98" t="s">
        <v>18</v>
      </c>
      <c r="B98" t="str">
        <f>VLOOKUP($A98,forkortelser!$A$2:$B$98,2,FALSE)</f>
        <v>Cr</v>
      </c>
      <c r="C98" t="s">
        <v>12</v>
      </c>
      <c r="D98" t="str">
        <f>VLOOKUP(A98,Kategorier!$A$2:$B$42,2,FALSE)</f>
        <v>metall</v>
      </c>
      <c r="E98" t="str">
        <f>VLOOKUP(A98,Kategorier!$A$2:$C$42,3,FALSE)</f>
        <v>tungmetall</v>
      </c>
      <c r="F98">
        <f>VLOOKUP($A98,grenseverdier!$A$2:$B$87,2,FALSE)</f>
        <v>50</v>
      </c>
      <c r="G98">
        <f>VLOOKUP($A98,grenseverdier!$A$2:$C$87,3,FALSE)</f>
        <v>0</v>
      </c>
      <c r="H98" s="1">
        <v>44858</v>
      </c>
      <c r="I98" t="s">
        <v>119</v>
      </c>
      <c r="J98">
        <v>13</v>
      </c>
      <c r="K98" t="b">
        <f t="shared" si="3"/>
        <v>0</v>
      </c>
      <c r="L98" s="6">
        <v>13</v>
      </c>
      <c r="M98" t="b">
        <f t="shared" si="4"/>
        <v>0</v>
      </c>
      <c r="N98">
        <f t="shared" si="5"/>
        <v>152</v>
      </c>
    </row>
    <row r="99" spans="1:14" x14ac:dyDescent="0.35">
      <c r="A99" t="s">
        <v>18</v>
      </c>
      <c r="B99" t="str">
        <f>VLOOKUP($A99,forkortelser!$A$2:$B$98,2,FALSE)</f>
        <v>Cr</v>
      </c>
      <c r="C99" t="s">
        <v>12</v>
      </c>
      <c r="D99" t="str">
        <f>VLOOKUP(A99,Kategorier!$A$2:$B$42,2,FALSE)</f>
        <v>metall</v>
      </c>
      <c r="E99" t="str">
        <f>VLOOKUP(A99,Kategorier!$A$2:$C$42,3,FALSE)</f>
        <v>tungmetall</v>
      </c>
      <c r="F99">
        <f>VLOOKUP($A99,grenseverdier!$A$2:$B$87,2,FALSE)</f>
        <v>50</v>
      </c>
      <c r="G99">
        <f>VLOOKUP($A99,grenseverdier!$A$2:$C$87,3,FALSE)</f>
        <v>0</v>
      </c>
      <c r="H99" s="1">
        <v>44865</v>
      </c>
      <c r="I99" t="s">
        <v>119</v>
      </c>
      <c r="J99">
        <v>19</v>
      </c>
      <c r="K99" t="b">
        <f t="shared" si="3"/>
        <v>0</v>
      </c>
      <c r="L99" s="6">
        <v>19</v>
      </c>
      <c r="M99" t="b">
        <f t="shared" si="4"/>
        <v>0</v>
      </c>
      <c r="N99">
        <f t="shared" si="5"/>
        <v>152</v>
      </c>
    </row>
    <row r="100" spans="1:14" x14ac:dyDescent="0.35">
      <c r="A100" t="s">
        <v>18</v>
      </c>
      <c r="B100" t="str">
        <f>VLOOKUP($A100,forkortelser!$A$2:$B$98,2,FALSE)</f>
        <v>Cr</v>
      </c>
      <c r="C100" t="s">
        <v>12</v>
      </c>
      <c r="D100" t="str">
        <f>VLOOKUP(A100,Kategorier!$A$2:$B$42,2,FALSE)</f>
        <v>metall</v>
      </c>
      <c r="E100" t="str">
        <f>VLOOKUP(A100,Kategorier!$A$2:$C$42,3,FALSE)</f>
        <v>tungmetall</v>
      </c>
      <c r="F100">
        <f>VLOOKUP($A100,grenseverdier!$A$2:$B$87,2,FALSE)</f>
        <v>50</v>
      </c>
      <c r="G100">
        <f>VLOOKUP($A100,grenseverdier!$A$2:$C$87,3,FALSE)</f>
        <v>0</v>
      </c>
      <c r="H100" s="1">
        <v>44872</v>
      </c>
      <c r="I100" t="s">
        <v>119</v>
      </c>
      <c r="J100">
        <v>15.1</v>
      </c>
      <c r="K100" t="b">
        <f t="shared" si="3"/>
        <v>0</v>
      </c>
      <c r="L100" s="6">
        <v>15.1</v>
      </c>
      <c r="M100" t="b">
        <f t="shared" si="4"/>
        <v>0</v>
      </c>
      <c r="N100">
        <f t="shared" si="5"/>
        <v>152</v>
      </c>
    </row>
    <row r="101" spans="1:14" x14ac:dyDescent="0.35">
      <c r="A101" t="s">
        <v>18</v>
      </c>
      <c r="B101" t="str">
        <f>VLOOKUP($A101,forkortelser!$A$2:$B$98,2,FALSE)</f>
        <v>Cr</v>
      </c>
      <c r="C101" t="s">
        <v>12</v>
      </c>
      <c r="D101" t="str">
        <f>VLOOKUP(A101,Kategorier!$A$2:$B$42,2,FALSE)</f>
        <v>metall</v>
      </c>
      <c r="E101" t="str">
        <f>VLOOKUP(A101,Kategorier!$A$2:$C$42,3,FALSE)</f>
        <v>tungmetall</v>
      </c>
      <c r="F101">
        <f>VLOOKUP($A101,grenseverdier!$A$2:$B$87,2,FALSE)</f>
        <v>50</v>
      </c>
      <c r="G101">
        <f>VLOOKUP($A101,grenseverdier!$A$2:$C$87,3,FALSE)</f>
        <v>0</v>
      </c>
      <c r="H101" s="1">
        <v>44879</v>
      </c>
      <c r="I101" t="s">
        <v>119</v>
      </c>
      <c r="J101">
        <v>23.5</v>
      </c>
      <c r="K101" t="b">
        <f t="shared" si="3"/>
        <v>0</v>
      </c>
      <c r="L101" s="6">
        <v>23.5</v>
      </c>
      <c r="M101" t="b">
        <f t="shared" si="4"/>
        <v>0</v>
      </c>
      <c r="N101">
        <f t="shared" si="5"/>
        <v>152</v>
      </c>
    </row>
    <row r="102" spans="1:14" x14ac:dyDescent="0.35">
      <c r="A102" t="s">
        <v>18</v>
      </c>
      <c r="B102" t="str">
        <f>VLOOKUP($A102,forkortelser!$A$2:$B$98,2,FALSE)</f>
        <v>Cr</v>
      </c>
      <c r="C102" t="s">
        <v>12</v>
      </c>
      <c r="D102" t="str">
        <f>VLOOKUP(A102,Kategorier!$A$2:$B$42,2,FALSE)</f>
        <v>metall</v>
      </c>
      <c r="E102" t="str">
        <f>VLOOKUP(A102,Kategorier!$A$2:$C$42,3,FALSE)</f>
        <v>tungmetall</v>
      </c>
      <c r="F102">
        <f>VLOOKUP($A102,grenseverdier!$A$2:$B$87,2,FALSE)</f>
        <v>50</v>
      </c>
      <c r="G102">
        <f>VLOOKUP($A102,grenseverdier!$A$2:$C$87,3,FALSE)</f>
        <v>0</v>
      </c>
      <c r="H102" s="1">
        <v>44886</v>
      </c>
      <c r="I102" t="s">
        <v>119</v>
      </c>
      <c r="J102">
        <v>30.9</v>
      </c>
      <c r="K102" t="b">
        <f t="shared" si="3"/>
        <v>0</v>
      </c>
      <c r="L102" s="6">
        <v>30.9</v>
      </c>
      <c r="M102" t="b">
        <f t="shared" si="4"/>
        <v>0</v>
      </c>
      <c r="N102">
        <f t="shared" si="5"/>
        <v>152</v>
      </c>
    </row>
    <row r="103" spans="1:14" x14ac:dyDescent="0.35">
      <c r="A103" t="s">
        <v>18</v>
      </c>
      <c r="B103" t="str">
        <f>VLOOKUP($A103,forkortelser!$A$2:$B$98,2,FALSE)</f>
        <v>Cr</v>
      </c>
      <c r="C103" t="s">
        <v>12</v>
      </c>
      <c r="D103" t="str">
        <f>VLOOKUP(A103,Kategorier!$A$2:$B$42,2,FALSE)</f>
        <v>metall</v>
      </c>
      <c r="E103" t="str">
        <f>VLOOKUP(A103,Kategorier!$A$2:$C$42,3,FALSE)</f>
        <v>tungmetall</v>
      </c>
      <c r="F103">
        <f>VLOOKUP($A103,grenseverdier!$A$2:$B$87,2,FALSE)</f>
        <v>50</v>
      </c>
      <c r="G103">
        <f>VLOOKUP($A103,grenseverdier!$A$2:$C$87,3,FALSE)</f>
        <v>0</v>
      </c>
      <c r="H103" s="1">
        <v>44907</v>
      </c>
      <c r="I103" t="s">
        <v>119</v>
      </c>
      <c r="J103">
        <v>17.399999999999999</v>
      </c>
      <c r="K103" t="b">
        <f t="shared" si="3"/>
        <v>0</v>
      </c>
      <c r="L103" s="6">
        <v>17.399999999999999</v>
      </c>
      <c r="M103" t="b">
        <f t="shared" si="4"/>
        <v>0</v>
      </c>
      <c r="N103">
        <f t="shared" si="5"/>
        <v>152</v>
      </c>
    </row>
    <row r="104" spans="1:14" x14ac:dyDescent="0.35">
      <c r="A104" t="s">
        <v>18</v>
      </c>
      <c r="B104" t="str">
        <f>VLOOKUP($A104,forkortelser!$A$2:$B$98,2,FALSE)</f>
        <v>Cr</v>
      </c>
      <c r="C104" t="s">
        <v>12</v>
      </c>
      <c r="D104" t="str">
        <f>VLOOKUP(A104,Kategorier!$A$2:$B$42,2,FALSE)</f>
        <v>metall</v>
      </c>
      <c r="E104" t="str">
        <f>VLOOKUP(A104,Kategorier!$A$2:$C$42,3,FALSE)</f>
        <v>tungmetall</v>
      </c>
      <c r="F104">
        <f>VLOOKUP($A104,grenseverdier!$A$2:$B$87,2,FALSE)</f>
        <v>50</v>
      </c>
      <c r="G104">
        <f>VLOOKUP($A104,grenseverdier!$A$2:$C$87,3,FALSE)</f>
        <v>0</v>
      </c>
      <c r="H104" s="1">
        <v>44970</v>
      </c>
      <c r="I104" t="s">
        <v>119</v>
      </c>
      <c r="J104">
        <v>29.1</v>
      </c>
      <c r="K104" t="b">
        <f t="shared" si="3"/>
        <v>0</v>
      </c>
      <c r="L104" s="6">
        <v>29.1</v>
      </c>
      <c r="M104" t="b">
        <f t="shared" si="4"/>
        <v>0</v>
      </c>
      <c r="N104">
        <f t="shared" si="5"/>
        <v>152</v>
      </c>
    </row>
    <row r="105" spans="1:14" x14ac:dyDescent="0.35">
      <c r="A105" t="s">
        <v>18</v>
      </c>
      <c r="B105" t="str">
        <f>VLOOKUP($A105,forkortelser!$A$2:$B$98,2,FALSE)</f>
        <v>Cr</v>
      </c>
      <c r="C105" t="s">
        <v>12</v>
      </c>
      <c r="D105" t="str">
        <f>VLOOKUP(A105,Kategorier!$A$2:$B$42,2,FALSE)</f>
        <v>metall</v>
      </c>
      <c r="E105" t="str">
        <f>VLOOKUP(A105,Kategorier!$A$2:$C$42,3,FALSE)</f>
        <v>tungmetall</v>
      </c>
      <c r="F105">
        <f>VLOOKUP($A105,grenseverdier!$A$2:$B$87,2,FALSE)</f>
        <v>50</v>
      </c>
      <c r="G105">
        <f>VLOOKUP($A105,grenseverdier!$A$2:$C$87,3,FALSE)</f>
        <v>0</v>
      </c>
      <c r="H105" s="1">
        <v>44984</v>
      </c>
      <c r="I105" t="s">
        <v>119</v>
      </c>
      <c r="J105">
        <v>20.3</v>
      </c>
      <c r="K105" t="b">
        <f t="shared" si="3"/>
        <v>0</v>
      </c>
      <c r="L105" s="6">
        <v>20.3</v>
      </c>
      <c r="M105" t="b">
        <f t="shared" si="4"/>
        <v>0</v>
      </c>
      <c r="N105">
        <f t="shared" si="5"/>
        <v>152</v>
      </c>
    </row>
    <row r="106" spans="1:14" x14ac:dyDescent="0.35">
      <c r="A106" t="s">
        <v>18</v>
      </c>
      <c r="B106" t="str">
        <f>VLOOKUP($A106,forkortelser!$A$2:$B$98,2,FALSE)</f>
        <v>Cr</v>
      </c>
      <c r="C106" t="s">
        <v>12</v>
      </c>
      <c r="D106" t="str">
        <f>VLOOKUP(A106,Kategorier!$A$2:$B$42,2,FALSE)</f>
        <v>metall</v>
      </c>
      <c r="E106" t="str">
        <f>VLOOKUP(A106,Kategorier!$A$2:$C$42,3,FALSE)</f>
        <v>tungmetall</v>
      </c>
      <c r="F106">
        <f>VLOOKUP($A106,grenseverdier!$A$2:$B$87,2,FALSE)</f>
        <v>50</v>
      </c>
      <c r="G106">
        <f>VLOOKUP($A106,grenseverdier!$A$2:$C$87,3,FALSE)</f>
        <v>0</v>
      </c>
      <c r="H106" s="1">
        <v>44858</v>
      </c>
      <c r="I106" t="s">
        <v>120</v>
      </c>
      <c r="J106">
        <v>3.7</v>
      </c>
      <c r="K106" t="b">
        <f t="shared" si="3"/>
        <v>0</v>
      </c>
      <c r="L106" s="6">
        <v>3.7</v>
      </c>
      <c r="M106" t="b">
        <f t="shared" si="4"/>
        <v>0</v>
      </c>
      <c r="N106">
        <f t="shared" si="5"/>
        <v>151</v>
      </c>
    </row>
    <row r="107" spans="1:14" x14ac:dyDescent="0.35">
      <c r="A107" t="s">
        <v>18</v>
      </c>
      <c r="B107" t="str">
        <f>VLOOKUP($A107,forkortelser!$A$2:$B$98,2,FALSE)</f>
        <v>Cr</v>
      </c>
      <c r="C107" t="s">
        <v>12</v>
      </c>
      <c r="D107" t="str">
        <f>VLOOKUP(A107,Kategorier!$A$2:$B$42,2,FALSE)</f>
        <v>metall</v>
      </c>
      <c r="E107" t="str">
        <f>VLOOKUP(A107,Kategorier!$A$2:$C$42,3,FALSE)</f>
        <v>tungmetall</v>
      </c>
      <c r="F107">
        <f>VLOOKUP($A107,grenseverdier!$A$2:$B$87,2,FALSE)</f>
        <v>50</v>
      </c>
      <c r="G107">
        <f>VLOOKUP($A107,grenseverdier!$A$2:$C$87,3,FALSE)</f>
        <v>0</v>
      </c>
      <c r="H107" s="1">
        <v>44865</v>
      </c>
      <c r="I107" t="s">
        <v>120</v>
      </c>
      <c r="J107">
        <v>4.9000000000000004</v>
      </c>
      <c r="K107" t="b">
        <f t="shared" si="3"/>
        <v>0</v>
      </c>
      <c r="L107" s="6">
        <v>4.9000000000000004</v>
      </c>
      <c r="M107" t="b">
        <f t="shared" si="4"/>
        <v>0</v>
      </c>
      <c r="N107">
        <f t="shared" si="5"/>
        <v>151</v>
      </c>
    </row>
    <row r="108" spans="1:14" x14ac:dyDescent="0.35">
      <c r="A108" t="s">
        <v>18</v>
      </c>
      <c r="B108" t="str">
        <f>VLOOKUP($A108,forkortelser!$A$2:$B$98,2,FALSE)</f>
        <v>Cr</v>
      </c>
      <c r="C108" t="s">
        <v>12</v>
      </c>
      <c r="D108" t="str">
        <f>VLOOKUP(A108,Kategorier!$A$2:$B$42,2,FALSE)</f>
        <v>metall</v>
      </c>
      <c r="E108" t="str">
        <f>VLOOKUP(A108,Kategorier!$A$2:$C$42,3,FALSE)</f>
        <v>tungmetall</v>
      </c>
      <c r="F108">
        <f>VLOOKUP($A108,grenseverdier!$A$2:$B$87,2,FALSE)</f>
        <v>50</v>
      </c>
      <c r="G108">
        <f>VLOOKUP($A108,grenseverdier!$A$2:$C$87,3,FALSE)</f>
        <v>0</v>
      </c>
      <c r="H108" s="1">
        <v>44872</v>
      </c>
      <c r="I108" t="s">
        <v>120</v>
      </c>
      <c r="J108">
        <v>4</v>
      </c>
      <c r="K108" t="b">
        <f t="shared" si="3"/>
        <v>0</v>
      </c>
      <c r="L108" s="6">
        <v>4</v>
      </c>
      <c r="M108" t="b">
        <f t="shared" si="4"/>
        <v>0</v>
      </c>
      <c r="N108">
        <f t="shared" si="5"/>
        <v>151</v>
      </c>
    </row>
    <row r="109" spans="1:14" x14ac:dyDescent="0.35">
      <c r="A109" t="s">
        <v>18</v>
      </c>
      <c r="B109" t="str">
        <f>VLOOKUP($A109,forkortelser!$A$2:$B$98,2,FALSE)</f>
        <v>Cr</v>
      </c>
      <c r="C109" t="s">
        <v>12</v>
      </c>
      <c r="D109" t="str">
        <f>VLOOKUP(A109,Kategorier!$A$2:$B$42,2,FALSE)</f>
        <v>metall</v>
      </c>
      <c r="E109" t="str">
        <f>VLOOKUP(A109,Kategorier!$A$2:$C$42,3,FALSE)</f>
        <v>tungmetall</v>
      </c>
      <c r="F109">
        <f>VLOOKUP($A109,grenseverdier!$A$2:$B$87,2,FALSE)</f>
        <v>50</v>
      </c>
      <c r="G109">
        <f>VLOOKUP($A109,grenseverdier!$A$2:$C$87,3,FALSE)</f>
        <v>0</v>
      </c>
      <c r="H109" s="1">
        <v>44879</v>
      </c>
      <c r="I109" t="s">
        <v>120</v>
      </c>
      <c r="J109">
        <v>6.2</v>
      </c>
      <c r="K109" t="b">
        <f t="shared" si="3"/>
        <v>0</v>
      </c>
      <c r="L109" s="6">
        <v>6.2</v>
      </c>
      <c r="M109" t="b">
        <f t="shared" si="4"/>
        <v>0</v>
      </c>
      <c r="N109">
        <f t="shared" si="5"/>
        <v>151</v>
      </c>
    </row>
    <row r="110" spans="1:14" x14ac:dyDescent="0.35">
      <c r="A110" t="s">
        <v>18</v>
      </c>
      <c r="B110" t="str">
        <f>VLOOKUP($A110,forkortelser!$A$2:$B$98,2,FALSE)</f>
        <v>Cr</v>
      </c>
      <c r="C110" t="s">
        <v>12</v>
      </c>
      <c r="D110" t="str">
        <f>VLOOKUP(A110,Kategorier!$A$2:$B$42,2,FALSE)</f>
        <v>metall</v>
      </c>
      <c r="E110" t="str">
        <f>VLOOKUP(A110,Kategorier!$A$2:$C$42,3,FALSE)</f>
        <v>tungmetall</v>
      </c>
      <c r="F110">
        <f>VLOOKUP($A110,grenseverdier!$A$2:$B$87,2,FALSE)</f>
        <v>50</v>
      </c>
      <c r="G110">
        <f>VLOOKUP($A110,grenseverdier!$A$2:$C$87,3,FALSE)</f>
        <v>0</v>
      </c>
      <c r="H110" s="1">
        <v>44886</v>
      </c>
      <c r="I110" t="s">
        <v>120</v>
      </c>
      <c r="J110">
        <v>8</v>
      </c>
      <c r="K110" t="b">
        <f t="shared" si="3"/>
        <v>0</v>
      </c>
      <c r="L110" s="6">
        <v>8</v>
      </c>
      <c r="M110" t="b">
        <f t="shared" si="4"/>
        <v>0</v>
      </c>
      <c r="N110">
        <f t="shared" si="5"/>
        <v>151</v>
      </c>
    </row>
    <row r="111" spans="1:14" x14ac:dyDescent="0.35">
      <c r="A111" t="s">
        <v>18</v>
      </c>
      <c r="B111" t="str">
        <f>VLOOKUP($A111,forkortelser!$A$2:$B$98,2,FALSE)</f>
        <v>Cr</v>
      </c>
      <c r="C111" t="s">
        <v>12</v>
      </c>
      <c r="D111" t="str">
        <f>VLOOKUP(A111,Kategorier!$A$2:$B$42,2,FALSE)</f>
        <v>metall</v>
      </c>
      <c r="E111" t="str">
        <f>VLOOKUP(A111,Kategorier!$A$2:$C$42,3,FALSE)</f>
        <v>tungmetall</v>
      </c>
      <c r="F111">
        <f>VLOOKUP($A111,grenseverdier!$A$2:$B$87,2,FALSE)</f>
        <v>50</v>
      </c>
      <c r="G111">
        <f>VLOOKUP($A111,grenseverdier!$A$2:$C$87,3,FALSE)</f>
        <v>0</v>
      </c>
      <c r="H111" s="1">
        <v>44907</v>
      </c>
      <c r="I111" t="s">
        <v>120</v>
      </c>
      <c r="J111">
        <v>7.4</v>
      </c>
      <c r="K111" t="b">
        <f t="shared" si="3"/>
        <v>0</v>
      </c>
      <c r="L111" s="6">
        <v>7.4</v>
      </c>
      <c r="M111" t="b">
        <f t="shared" si="4"/>
        <v>0</v>
      </c>
      <c r="N111">
        <f t="shared" si="5"/>
        <v>151</v>
      </c>
    </row>
    <row r="112" spans="1:14" x14ac:dyDescent="0.35">
      <c r="A112" t="s">
        <v>18</v>
      </c>
      <c r="B112" t="str">
        <f>VLOOKUP($A112,forkortelser!$A$2:$B$98,2,FALSE)</f>
        <v>Cr</v>
      </c>
      <c r="C112" t="s">
        <v>12</v>
      </c>
      <c r="D112" t="str">
        <f>VLOOKUP(A112,Kategorier!$A$2:$B$42,2,FALSE)</f>
        <v>metall</v>
      </c>
      <c r="E112" t="str">
        <f>VLOOKUP(A112,Kategorier!$A$2:$C$42,3,FALSE)</f>
        <v>tungmetall</v>
      </c>
      <c r="F112">
        <f>VLOOKUP($A112,grenseverdier!$A$2:$B$87,2,FALSE)</f>
        <v>50</v>
      </c>
      <c r="G112">
        <f>VLOOKUP($A112,grenseverdier!$A$2:$C$87,3,FALSE)</f>
        <v>0</v>
      </c>
      <c r="H112" s="1">
        <v>44970</v>
      </c>
      <c r="I112" t="s">
        <v>120</v>
      </c>
      <c r="J112">
        <v>5.4</v>
      </c>
      <c r="K112" t="b">
        <f t="shared" si="3"/>
        <v>0</v>
      </c>
      <c r="L112" s="6">
        <v>5.4</v>
      </c>
      <c r="M112" t="b">
        <f t="shared" si="4"/>
        <v>0</v>
      </c>
      <c r="N112">
        <f t="shared" si="5"/>
        <v>151</v>
      </c>
    </row>
    <row r="113" spans="1:14" x14ac:dyDescent="0.35">
      <c r="A113" t="s">
        <v>18</v>
      </c>
      <c r="B113" t="str">
        <f>VLOOKUP($A113,forkortelser!$A$2:$B$98,2,FALSE)</f>
        <v>Cr</v>
      </c>
      <c r="C113" t="s">
        <v>12</v>
      </c>
      <c r="D113" t="str">
        <f>VLOOKUP(A113,Kategorier!$A$2:$B$42,2,FALSE)</f>
        <v>metall</v>
      </c>
      <c r="E113" t="str">
        <f>VLOOKUP(A113,Kategorier!$A$2:$C$42,3,FALSE)</f>
        <v>tungmetall</v>
      </c>
      <c r="F113">
        <f>VLOOKUP($A113,grenseverdier!$A$2:$B$87,2,FALSE)</f>
        <v>50</v>
      </c>
      <c r="G113">
        <f>VLOOKUP($A113,grenseverdier!$A$2:$C$87,3,FALSE)</f>
        <v>0</v>
      </c>
      <c r="H113" s="1">
        <v>44984</v>
      </c>
      <c r="I113" t="s">
        <v>120</v>
      </c>
      <c r="J113">
        <v>16.5</v>
      </c>
      <c r="K113" t="b">
        <f t="shared" si="3"/>
        <v>0</v>
      </c>
      <c r="L113" s="6">
        <v>16.5</v>
      </c>
      <c r="M113" t="b">
        <f t="shared" si="4"/>
        <v>0</v>
      </c>
      <c r="N113">
        <f t="shared" si="5"/>
        <v>151</v>
      </c>
    </row>
    <row r="114" spans="1:14" x14ac:dyDescent="0.35">
      <c r="A114" t="s">
        <v>17</v>
      </c>
      <c r="B114" t="str">
        <f>VLOOKUP($A114,forkortelser!$A$2:$B$98,2,FALSE)</f>
        <v>Cu</v>
      </c>
      <c r="C114" t="s">
        <v>12</v>
      </c>
      <c r="D114" t="str">
        <f>VLOOKUP(A114,Kategorier!$A$2:$B$42,2,FALSE)</f>
        <v>metall</v>
      </c>
      <c r="E114" t="str">
        <f>VLOOKUP(A114,Kategorier!$A$2:$C$42,3,FALSE)</f>
        <v>tungmetall</v>
      </c>
      <c r="F114">
        <f>VLOOKUP($A114,grenseverdier!$A$2:$B$87,2,FALSE)</f>
        <v>200</v>
      </c>
      <c r="G114">
        <f>VLOOKUP($A114,grenseverdier!$A$2:$C$87,3,FALSE)</f>
        <v>0</v>
      </c>
      <c r="H114" s="1">
        <v>44858</v>
      </c>
      <c r="I114" t="s">
        <v>119</v>
      </c>
      <c r="J114">
        <v>34.200000000000003</v>
      </c>
      <c r="K114" t="b">
        <f t="shared" si="3"/>
        <v>0</v>
      </c>
      <c r="L114" s="6">
        <v>34.200000000000003</v>
      </c>
      <c r="M114" t="b">
        <f t="shared" si="4"/>
        <v>0</v>
      </c>
      <c r="N114">
        <f t="shared" si="5"/>
        <v>152</v>
      </c>
    </row>
    <row r="115" spans="1:14" x14ac:dyDescent="0.35">
      <c r="A115" t="s">
        <v>17</v>
      </c>
      <c r="B115" t="str">
        <f>VLOOKUP($A115,forkortelser!$A$2:$B$98,2,FALSE)</f>
        <v>Cu</v>
      </c>
      <c r="C115" t="s">
        <v>12</v>
      </c>
      <c r="D115" t="str">
        <f>VLOOKUP(A115,Kategorier!$A$2:$B$42,2,FALSE)</f>
        <v>metall</v>
      </c>
      <c r="E115" t="str">
        <f>VLOOKUP(A115,Kategorier!$A$2:$C$42,3,FALSE)</f>
        <v>tungmetall</v>
      </c>
      <c r="F115">
        <f>VLOOKUP($A115,grenseverdier!$A$2:$B$87,2,FALSE)</f>
        <v>200</v>
      </c>
      <c r="G115">
        <f>VLOOKUP($A115,grenseverdier!$A$2:$C$87,3,FALSE)</f>
        <v>0</v>
      </c>
      <c r="H115" s="1">
        <v>44865</v>
      </c>
      <c r="I115" t="s">
        <v>119</v>
      </c>
      <c r="J115">
        <v>92.1</v>
      </c>
      <c r="K115" t="b">
        <f t="shared" si="3"/>
        <v>0</v>
      </c>
      <c r="L115" s="6">
        <v>92.1</v>
      </c>
      <c r="M115" t="b">
        <f t="shared" si="4"/>
        <v>0</v>
      </c>
      <c r="N115">
        <f t="shared" si="5"/>
        <v>152</v>
      </c>
    </row>
    <row r="116" spans="1:14" x14ac:dyDescent="0.35">
      <c r="A116" t="s">
        <v>17</v>
      </c>
      <c r="B116" t="str">
        <f>VLOOKUP($A116,forkortelser!$A$2:$B$98,2,FALSE)</f>
        <v>Cu</v>
      </c>
      <c r="C116" t="s">
        <v>12</v>
      </c>
      <c r="D116" t="str">
        <f>VLOOKUP(A116,Kategorier!$A$2:$B$42,2,FALSE)</f>
        <v>metall</v>
      </c>
      <c r="E116" t="str">
        <f>VLOOKUP(A116,Kategorier!$A$2:$C$42,3,FALSE)</f>
        <v>tungmetall</v>
      </c>
      <c r="F116">
        <f>VLOOKUP($A116,grenseverdier!$A$2:$B$87,2,FALSE)</f>
        <v>200</v>
      </c>
      <c r="G116">
        <f>VLOOKUP($A116,grenseverdier!$A$2:$C$87,3,FALSE)</f>
        <v>0</v>
      </c>
      <c r="H116" s="1">
        <v>44872</v>
      </c>
      <c r="I116" t="s">
        <v>119</v>
      </c>
      <c r="J116">
        <v>72.2</v>
      </c>
      <c r="K116" t="b">
        <f t="shared" si="3"/>
        <v>0</v>
      </c>
      <c r="L116" s="6">
        <v>72.2</v>
      </c>
      <c r="M116" t="b">
        <f t="shared" si="4"/>
        <v>0</v>
      </c>
      <c r="N116">
        <f t="shared" si="5"/>
        <v>152</v>
      </c>
    </row>
    <row r="117" spans="1:14" x14ac:dyDescent="0.35">
      <c r="A117" t="s">
        <v>17</v>
      </c>
      <c r="B117" t="str">
        <f>VLOOKUP($A117,forkortelser!$A$2:$B$98,2,FALSE)</f>
        <v>Cu</v>
      </c>
      <c r="C117" t="s">
        <v>12</v>
      </c>
      <c r="D117" t="str">
        <f>VLOOKUP(A117,Kategorier!$A$2:$B$42,2,FALSE)</f>
        <v>metall</v>
      </c>
      <c r="E117" t="str">
        <f>VLOOKUP(A117,Kategorier!$A$2:$C$42,3,FALSE)</f>
        <v>tungmetall</v>
      </c>
      <c r="F117">
        <f>VLOOKUP($A117,grenseverdier!$A$2:$B$87,2,FALSE)</f>
        <v>200</v>
      </c>
      <c r="G117">
        <f>VLOOKUP($A117,grenseverdier!$A$2:$C$87,3,FALSE)</f>
        <v>0</v>
      </c>
      <c r="H117" s="1">
        <v>44879</v>
      </c>
      <c r="I117" t="s">
        <v>119</v>
      </c>
      <c r="J117">
        <v>221</v>
      </c>
      <c r="K117" t="b">
        <f t="shared" si="3"/>
        <v>0</v>
      </c>
      <c r="L117" s="6">
        <v>221</v>
      </c>
      <c r="M117" t="b">
        <f t="shared" si="4"/>
        <v>1</v>
      </c>
      <c r="N117">
        <f t="shared" si="5"/>
        <v>152</v>
      </c>
    </row>
    <row r="118" spans="1:14" x14ac:dyDescent="0.35">
      <c r="A118" t="s">
        <v>17</v>
      </c>
      <c r="B118" t="str">
        <f>VLOOKUP($A118,forkortelser!$A$2:$B$98,2,FALSE)</f>
        <v>Cu</v>
      </c>
      <c r="C118" t="s">
        <v>12</v>
      </c>
      <c r="D118" t="str">
        <f>VLOOKUP(A118,Kategorier!$A$2:$B$42,2,FALSE)</f>
        <v>metall</v>
      </c>
      <c r="E118" t="str">
        <f>VLOOKUP(A118,Kategorier!$A$2:$C$42,3,FALSE)</f>
        <v>tungmetall</v>
      </c>
      <c r="F118">
        <f>VLOOKUP($A118,grenseverdier!$A$2:$B$87,2,FALSE)</f>
        <v>200</v>
      </c>
      <c r="G118">
        <f>VLOOKUP($A118,grenseverdier!$A$2:$C$87,3,FALSE)</f>
        <v>0</v>
      </c>
      <c r="H118" s="1">
        <v>44886</v>
      </c>
      <c r="I118" t="s">
        <v>119</v>
      </c>
      <c r="J118">
        <v>170</v>
      </c>
      <c r="K118" t="b">
        <f t="shared" si="3"/>
        <v>0</v>
      </c>
      <c r="L118" s="6">
        <v>170</v>
      </c>
      <c r="M118" t="b">
        <f t="shared" si="4"/>
        <v>0</v>
      </c>
      <c r="N118">
        <f t="shared" si="5"/>
        <v>152</v>
      </c>
    </row>
    <row r="119" spans="1:14" x14ac:dyDescent="0.35">
      <c r="A119" t="s">
        <v>17</v>
      </c>
      <c r="B119" t="str">
        <f>VLOOKUP($A119,forkortelser!$A$2:$B$98,2,FALSE)</f>
        <v>Cu</v>
      </c>
      <c r="C119" t="s">
        <v>12</v>
      </c>
      <c r="D119" t="str">
        <f>VLOOKUP(A119,Kategorier!$A$2:$B$42,2,FALSE)</f>
        <v>metall</v>
      </c>
      <c r="E119" t="str">
        <f>VLOOKUP(A119,Kategorier!$A$2:$C$42,3,FALSE)</f>
        <v>tungmetall</v>
      </c>
      <c r="F119">
        <f>VLOOKUP($A119,grenseverdier!$A$2:$B$87,2,FALSE)</f>
        <v>200</v>
      </c>
      <c r="G119">
        <f>VLOOKUP($A119,grenseverdier!$A$2:$C$87,3,FALSE)</f>
        <v>0</v>
      </c>
      <c r="H119" s="1">
        <v>44907</v>
      </c>
      <c r="I119" t="s">
        <v>119</v>
      </c>
      <c r="J119">
        <v>54.8</v>
      </c>
      <c r="K119" t="b">
        <f t="shared" si="3"/>
        <v>0</v>
      </c>
      <c r="L119" s="6">
        <v>54.8</v>
      </c>
      <c r="M119" t="b">
        <f t="shared" si="4"/>
        <v>0</v>
      </c>
      <c r="N119">
        <f t="shared" si="5"/>
        <v>152</v>
      </c>
    </row>
    <row r="120" spans="1:14" x14ac:dyDescent="0.35">
      <c r="A120" t="s">
        <v>17</v>
      </c>
      <c r="B120" t="str">
        <f>VLOOKUP($A120,forkortelser!$A$2:$B$98,2,FALSE)</f>
        <v>Cu</v>
      </c>
      <c r="C120" t="s">
        <v>12</v>
      </c>
      <c r="D120" t="str">
        <f>VLOOKUP(A120,Kategorier!$A$2:$B$42,2,FALSE)</f>
        <v>metall</v>
      </c>
      <c r="E120" t="str">
        <f>VLOOKUP(A120,Kategorier!$A$2:$C$42,3,FALSE)</f>
        <v>tungmetall</v>
      </c>
      <c r="F120">
        <f>VLOOKUP($A120,grenseverdier!$A$2:$B$87,2,FALSE)</f>
        <v>200</v>
      </c>
      <c r="G120">
        <f>VLOOKUP($A120,grenseverdier!$A$2:$C$87,3,FALSE)</f>
        <v>0</v>
      </c>
      <c r="H120" s="1">
        <v>44970</v>
      </c>
      <c r="I120" t="s">
        <v>119</v>
      </c>
      <c r="J120">
        <v>138</v>
      </c>
      <c r="K120" t="b">
        <f t="shared" si="3"/>
        <v>0</v>
      </c>
      <c r="L120" s="6">
        <v>138</v>
      </c>
      <c r="M120" t="b">
        <f t="shared" si="4"/>
        <v>0</v>
      </c>
      <c r="N120">
        <f t="shared" si="5"/>
        <v>152</v>
      </c>
    </row>
    <row r="121" spans="1:14" x14ac:dyDescent="0.35">
      <c r="A121" t="s">
        <v>17</v>
      </c>
      <c r="B121" t="str">
        <f>VLOOKUP($A121,forkortelser!$A$2:$B$98,2,FALSE)</f>
        <v>Cu</v>
      </c>
      <c r="C121" t="s">
        <v>12</v>
      </c>
      <c r="D121" t="str">
        <f>VLOOKUP(A121,Kategorier!$A$2:$B$42,2,FALSE)</f>
        <v>metall</v>
      </c>
      <c r="E121" t="str">
        <f>VLOOKUP(A121,Kategorier!$A$2:$C$42,3,FALSE)</f>
        <v>tungmetall</v>
      </c>
      <c r="F121">
        <f>VLOOKUP($A121,grenseverdier!$A$2:$B$87,2,FALSE)</f>
        <v>200</v>
      </c>
      <c r="G121">
        <f>VLOOKUP($A121,grenseverdier!$A$2:$C$87,3,FALSE)</f>
        <v>0</v>
      </c>
      <c r="H121" s="1">
        <v>44984</v>
      </c>
      <c r="I121" t="s">
        <v>119</v>
      </c>
      <c r="J121">
        <v>79.599999999999994</v>
      </c>
      <c r="K121" t="b">
        <f t="shared" si="3"/>
        <v>0</v>
      </c>
      <c r="L121" s="6">
        <v>79.599999999999994</v>
      </c>
      <c r="M121" t="b">
        <f t="shared" si="4"/>
        <v>0</v>
      </c>
      <c r="N121">
        <f t="shared" si="5"/>
        <v>152</v>
      </c>
    </row>
    <row r="122" spans="1:14" x14ac:dyDescent="0.35">
      <c r="A122" t="s">
        <v>17</v>
      </c>
      <c r="B122" t="str">
        <f>VLOOKUP($A122,forkortelser!$A$2:$B$98,2,FALSE)</f>
        <v>Cu</v>
      </c>
      <c r="C122" t="s">
        <v>12</v>
      </c>
      <c r="D122" t="str">
        <f>VLOOKUP(A122,Kategorier!$A$2:$B$42,2,FALSE)</f>
        <v>metall</v>
      </c>
      <c r="E122" t="str">
        <f>VLOOKUP(A122,Kategorier!$A$2:$C$42,3,FALSE)</f>
        <v>tungmetall</v>
      </c>
      <c r="F122">
        <f>VLOOKUP($A122,grenseverdier!$A$2:$B$87,2,FALSE)</f>
        <v>200</v>
      </c>
      <c r="G122">
        <f>VLOOKUP($A122,grenseverdier!$A$2:$C$87,3,FALSE)</f>
        <v>0</v>
      </c>
      <c r="H122" s="1">
        <v>44858</v>
      </c>
      <c r="I122" t="s">
        <v>120</v>
      </c>
      <c r="J122">
        <v>5</v>
      </c>
      <c r="K122" t="b">
        <f t="shared" si="3"/>
        <v>0</v>
      </c>
      <c r="L122" s="6">
        <v>5</v>
      </c>
      <c r="M122" t="b">
        <f t="shared" si="4"/>
        <v>0</v>
      </c>
      <c r="N122">
        <f t="shared" si="5"/>
        <v>151</v>
      </c>
    </row>
    <row r="123" spans="1:14" x14ac:dyDescent="0.35">
      <c r="A123" t="s">
        <v>17</v>
      </c>
      <c r="B123" t="str">
        <f>VLOOKUP($A123,forkortelser!$A$2:$B$98,2,FALSE)</f>
        <v>Cu</v>
      </c>
      <c r="C123" t="s">
        <v>12</v>
      </c>
      <c r="D123" t="str">
        <f>VLOOKUP(A123,Kategorier!$A$2:$B$42,2,FALSE)</f>
        <v>metall</v>
      </c>
      <c r="E123" t="str">
        <f>VLOOKUP(A123,Kategorier!$A$2:$C$42,3,FALSE)</f>
        <v>tungmetall</v>
      </c>
      <c r="F123">
        <f>VLOOKUP($A123,grenseverdier!$A$2:$B$87,2,FALSE)</f>
        <v>200</v>
      </c>
      <c r="G123">
        <f>VLOOKUP($A123,grenseverdier!$A$2:$C$87,3,FALSE)</f>
        <v>0</v>
      </c>
      <c r="H123" s="1">
        <v>44865</v>
      </c>
      <c r="I123" t="s">
        <v>120</v>
      </c>
      <c r="K123" t="e">
        <f t="shared" si="3"/>
        <v>#N/A</v>
      </c>
      <c r="M123" t="e">
        <f t="shared" si="4"/>
        <v>#N/A</v>
      </c>
      <c r="N123">
        <f t="shared" si="5"/>
        <v>151</v>
      </c>
    </row>
    <row r="124" spans="1:14" x14ac:dyDescent="0.35">
      <c r="A124" t="s">
        <v>17</v>
      </c>
      <c r="B124" t="str">
        <f>VLOOKUP($A124,forkortelser!$A$2:$B$98,2,FALSE)</f>
        <v>Cu</v>
      </c>
      <c r="C124" t="s">
        <v>12</v>
      </c>
      <c r="D124" t="str">
        <f>VLOOKUP(A124,Kategorier!$A$2:$B$42,2,FALSE)</f>
        <v>metall</v>
      </c>
      <c r="E124" t="str">
        <f>VLOOKUP(A124,Kategorier!$A$2:$C$42,3,FALSE)</f>
        <v>tungmetall</v>
      </c>
      <c r="F124">
        <f>VLOOKUP($A124,grenseverdier!$A$2:$B$87,2,FALSE)</f>
        <v>200</v>
      </c>
      <c r="G124">
        <f>VLOOKUP($A124,grenseverdier!$A$2:$C$87,3,FALSE)</f>
        <v>0</v>
      </c>
      <c r="H124" s="1">
        <v>44872</v>
      </c>
      <c r="I124" t="s">
        <v>120</v>
      </c>
      <c r="J124">
        <v>17.3</v>
      </c>
      <c r="K124" t="b">
        <f t="shared" si="3"/>
        <v>0</v>
      </c>
      <c r="L124" s="6">
        <v>17.3</v>
      </c>
      <c r="M124" t="b">
        <f t="shared" si="4"/>
        <v>0</v>
      </c>
      <c r="N124">
        <f t="shared" si="5"/>
        <v>151</v>
      </c>
    </row>
    <row r="125" spans="1:14" x14ac:dyDescent="0.35">
      <c r="A125" t="s">
        <v>17</v>
      </c>
      <c r="B125" t="str">
        <f>VLOOKUP($A125,forkortelser!$A$2:$B$98,2,FALSE)</f>
        <v>Cu</v>
      </c>
      <c r="C125" t="s">
        <v>12</v>
      </c>
      <c r="D125" t="str">
        <f>VLOOKUP(A125,Kategorier!$A$2:$B$42,2,FALSE)</f>
        <v>metall</v>
      </c>
      <c r="E125" t="str">
        <f>VLOOKUP(A125,Kategorier!$A$2:$C$42,3,FALSE)</f>
        <v>tungmetall</v>
      </c>
      <c r="F125">
        <f>VLOOKUP($A125,grenseverdier!$A$2:$B$87,2,FALSE)</f>
        <v>200</v>
      </c>
      <c r="G125">
        <f>VLOOKUP($A125,grenseverdier!$A$2:$C$87,3,FALSE)</f>
        <v>0</v>
      </c>
      <c r="H125" s="1">
        <v>44879</v>
      </c>
      <c r="I125" t="s">
        <v>120</v>
      </c>
      <c r="J125">
        <v>11.1</v>
      </c>
      <c r="K125" t="b">
        <f t="shared" si="3"/>
        <v>0</v>
      </c>
      <c r="L125" s="6">
        <v>11.1</v>
      </c>
      <c r="M125" t="b">
        <f t="shared" si="4"/>
        <v>0</v>
      </c>
      <c r="N125">
        <f t="shared" si="5"/>
        <v>151</v>
      </c>
    </row>
    <row r="126" spans="1:14" x14ac:dyDescent="0.35">
      <c r="A126" t="s">
        <v>17</v>
      </c>
      <c r="B126" t="str">
        <f>VLOOKUP($A126,forkortelser!$A$2:$B$98,2,FALSE)</f>
        <v>Cu</v>
      </c>
      <c r="C126" t="s">
        <v>12</v>
      </c>
      <c r="D126" t="str">
        <f>VLOOKUP(A126,Kategorier!$A$2:$B$42,2,FALSE)</f>
        <v>metall</v>
      </c>
      <c r="E126" t="str">
        <f>VLOOKUP(A126,Kategorier!$A$2:$C$42,3,FALSE)</f>
        <v>tungmetall</v>
      </c>
      <c r="F126">
        <f>VLOOKUP($A126,grenseverdier!$A$2:$B$87,2,FALSE)</f>
        <v>200</v>
      </c>
      <c r="G126">
        <f>VLOOKUP($A126,grenseverdier!$A$2:$C$87,3,FALSE)</f>
        <v>0</v>
      </c>
      <c r="H126" s="1">
        <v>44886</v>
      </c>
      <c r="I126" t="s">
        <v>120</v>
      </c>
      <c r="J126">
        <v>11.3</v>
      </c>
      <c r="K126" t="b">
        <f t="shared" si="3"/>
        <v>0</v>
      </c>
      <c r="L126" s="6">
        <v>11.3</v>
      </c>
      <c r="M126" t="b">
        <f t="shared" si="4"/>
        <v>0</v>
      </c>
      <c r="N126">
        <f t="shared" si="5"/>
        <v>151</v>
      </c>
    </row>
    <row r="127" spans="1:14" x14ac:dyDescent="0.35">
      <c r="A127" t="s">
        <v>17</v>
      </c>
      <c r="B127" t="str">
        <f>VLOOKUP($A127,forkortelser!$A$2:$B$98,2,FALSE)</f>
        <v>Cu</v>
      </c>
      <c r="C127" t="s">
        <v>12</v>
      </c>
      <c r="D127" t="str">
        <f>VLOOKUP(A127,Kategorier!$A$2:$B$42,2,FALSE)</f>
        <v>metall</v>
      </c>
      <c r="E127" t="str">
        <f>VLOOKUP(A127,Kategorier!$A$2:$C$42,3,FALSE)</f>
        <v>tungmetall</v>
      </c>
      <c r="F127">
        <f>VLOOKUP($A127,grenseverdier!$A$2:$B$87,2,FALSE)</f>
        <v>200</v>
      </c>
      <c r="G127">
        <f>VLOOKUP($A127,grenseverdier!$A$2:$C$87,3,FALSE)</f>
        <v>0</v>
      </c>
      <c r="H127" s="1">
        <v>44907</v>
      </c>
      <c r="I127" t="s">
        <v>120</v>
      </c>
      <c r="J127">
        <v>14.2</v>
      </c>
      <c r="K127" t="b">
        <f t="shared" si="3"/>
        <v>0</v>
      </c>
      <c r="L127" s="6">
        <v>14.2</v>
      </c>
      <c r="M127" t="b">
        <f t="shared" si="4"/>
        <v>0</v>
      </c>
      <c r="N127">
        <f t="shared" si="5"/>
        <v>151</v>
      </c>
    </row>
    <row r="128" spans="1:14" x14ac:dyDescent="0.35">
      <c r="A128" t="s">
        <v>17</v>
      </c>
      <c r="B128" t="str">
        <f>VLOOKUP($A128,forkortelser!$A$2:$B$98,2,FALSE)</f>
        <v>Cu</v>
      </c>
      <c r="C128" t="s">
        <v>12</v>
      </c>
      <c r="D128" t="str">
        <f>VLOOKUP(A128,Kategorier!$A$2:$B$42,2,FALSE)</f>
        <v>metall</v>
      </c>
      <c r="E128" t="str">
        <f>VLOOKUP(A128,Kategorier!$A$2:$C$42,3,FALSE)</f>
        <v>tungmetall</v>
      </c>
      <c r="F128">
        <f>VLOOKUP($A128,grenseverdier!$A$2:$B$87,2,FALSE)</f>
        <v>200</v>
      </c>
      <c r="G128">
        <f>VLOOKUP($A128,grenseverdier!$A$2:$C$87,3,FALSE)</f>
        <v>0</v>
      </c>
      <c r="H128" s="1">
        <v>44970</v>
      </c>
      <c r="I128" t="s">
        <v>120</v>
      </c>
      <c r="J128">
        <v>8.6</v>
      </c>
      <c r="K128" t="b">
        <f t="shared" si="3"/>
        <v>0</v>
      </c>
      <c r="L128" s="6">
        <v>8.6</v>
      </c>
      <c r="M128" t="b">
        <f t="shared" si="4"/>
        <v>0</v>
      </c>
      <c r="N128">
        <f t="shared" si="5"/>
        <v>151</v>
      </c>
    </row>
    <row r="129" spans="1:14" x14ac:dyDescent="0.35">
      <c r="A129" t="s">
        <v>17</v>
      </c>
      <c r="B129" t="str">
        <f>VLOOKUP($A129,forkortelser!$A$2:$B$98,2,FALSE)</f>
        <v>Cu</v>
      </c>
      <c r="C129" t="s">
        <v>12</v>
      </c>
      <c r="D129" t="str">
        <f>VLOOKUP(A129,Kategorier!$A$2:$B$42,2,FALSE)</f>
        <v>metall</v>
      </c>
      <c r="E129" t="str">
        <f>VLOOKUP(A129,Kategorier!$A$2:$C$42,3,FALSE)</f>
        <v>tungmetall</v>
      </c>
      <c r="F129">
        <f>VLOOKUP($A129,grenseverdier!$A$2:$B$87,2,FALSE)</f>
        <v>200</v>
      </c>
      <c r="G129">
        <f>VLOOKUP($A129,grenseverdier!$A$2:$C$87,3,FALSE)</f>
        <v>0</v>
      </c>
      <c r="H129" s="1">
        <v>44984</v>
      </c>
      <c r="I129" t="s">
        <v>120</v>
      </c>
      <c r="J129">
        <v>5.9</v>
      </c>
      <c r="K129" t="b">
        <f t="shared" si="3"/>
        <v>0</v>
      </c>
      <c r="L129" s="6">
        <v>5.9</v>
      </c>
      <c r="M129" t="b">
        <f t="shared" si="4"/>
        <v>0</v>
      </c>
      <c r="N129">
        <f t="shared" si="5"/>
        <v>151</v>
      </c>
    </row>
    <row r="130" spans="1:14" x14ac:dyDescent="0.35">
      <c r="A130" s="8" t="s">
        <v>221</v>
      </c>
      <c r="B130" t="str">
        <f>VLOOKUP($A130,forkortelser!$A$2:$B$98,2,FALSE)</f>
        <v>DEHP</v>
      </c>
      <c r="C130" t="s">
        <v>12</v>
      </c>
      <c r="D130" t="str">
        <f>VLOOKUP(A130,Kategorier!$A$2:$B$42,2,FALSE)</f>
        <v>org milj</v>
      </c>
      <c r="E130" t="str">
        <f>VLOOKUP(A130,Kategorier!$A$2:$C$42,3,FALSE)</f>
        <v>ftalat</v>
      </c>
      <c r="F130" t="e">
        <f>VLOOKUP($A130,grenseverdier!$A$2:$B$87,2,FALSE)</f>
        <v>#N/A</v>
      </c>
      <c r="G130" t="e">
        <f>VLOOKUP($A130,grenseverdier!$A$2:$C$87,3,FALSE)</f>
        <v>#N/A</v>
      </c>
      <c r="H130" s="1">
        <v>44858</v>
      </c>
      <c r="I130" t="s">
        <v>119</v>
      </c>
      <c r="J130">
        <v>18.899999999999999</v>
      </c>
      <c r="K130" t="b">
        <f t="shared" si="3"/>
        <v>0</v>
      </c>
      <c r="L130" s="6">
        <v>18.899999999999999</v>
      </c>
      <c r="M130" t="e">
        <f t="shared" si="4"/>
        <v>#N/A</v>
      </c>
      <c r="N130">
        <f t="shared" si="5"/>
        <v>152</v>
      </c>
    </row>
    <row r="131" spans="1:14" x14ac:dyDescent="0.35">
      <c r="A131" s="8" t="s">
        <v>221</v>
      </c>
      <c r="B131" t="str">
        <f>VLOOKUP($A131,forkortelser!$A$2:$B$98,2,FALSE)</f>
        <v>DEHP</v>
      </c>
      <c r="C131" t="s">
        <v>12</v>
      </c>
      <c r="D131" t="str">
        <f>VLOOKUP(A131,Kategorier!$A$2:$B$42,2,FALSE)</f>
        <v>org milj</v>
      </c>
      <c r="E131" t="str">
        <f>VLOOKUP(A131,Kategorier!$A$2:$C$42,3,FALSE)</f>
        <v>ftalat</v>
      </c>
      <c r="F131" t="e">
        <f>VLOOKUP($A131,grenseverdier!$A$2:$B$87,2,FALSE)</f>
        <v>#N/A</v>
      </c>
      <c r="G131" t="e">
        <f>VLOOKUP($A131,grenseverdier!$A$2:$C$87,3,FALSE)</f>
        <v>#N/A</v>
      </c>
      <c r="H131" s="1">
        <v>44865</v>
      </c>
      <c r="I131" t="s">
        <v>119</v>
      </c>
      <c r="J131">
        <v>38.700000000000003</v>
      </c>
      <c r="K131" t="b">
        <f t="shared" ref="K131:K194" si="6">IF(ISBLANK(J131),#N/A,IF(ISNUMBER(J131),FALSE,TRUE))</f>
        <v>0</v>
      </c>
      <c r="L131" s="6">
        <v>38.700000000000003</v>
      </c>
      <c r="M131" t="e">
        <f t="shared" ref="M131:M194" si="7">IF(ISBLANK(L131),#N/A,IF(L131&gt;F131,TRUE,IF(L131&lt;F131,FALSE,#N/A)))</f>
        <v>#N/A</v>
      </c>
      <c r="N131">
        <f t="shared" ref="N131:N194" si="8">IF(I131="inn",152,IF(I131="ut",151,IF(I131="slamtank",153)))</f>
        <v>152</v>
      </c>
    </row>
    <row r="132" spans="1:14" x14ac:dyDescent="0.35">
      <c r="A132" s="8" t="s">
        <v>221</v>
      </c>
      <c r="B132" t="str">
        <f>VLOOKUP($A132,forkortelser!$A$2:$B$98,2,FALSE)</f>
        <v>DEHP</v>
      </c>
      <c r="C132" t="s">
        <v>12</v>
      </c>
      <c r="D132" t="str">
        <f>VLOOKUP(A132,Kategorier!$A$2:$B$42,2,FALSE)</f>
        <v>org milj</v>
      </c>
      <c r="E132" t="str">
        <f>VLOOKUP(A132,Kategorier!$A$2:$C$42,3,FALSE)</f>
        <v>ftalat</v>
      </c>
      <c r="F132" t="e">
        <f>VLOOKUP($A132,grenseverdier!$A$2:$B$87,2,FALSE)</f>
        <v>#N/A</v>
      </c>
      <c r="G132" t="e">
        <f>VLOOKUP($A132,grenseverdier!$A$2:$C$87,3,FALSE)</f>
        <v>#N/A</v>
      </c>
      <c r="H132" s="1">
        <v>44872</v>
      </c>
      <c r="I132" t="s">
        <v>119</v>
      </c>
      <c r="J132">
        <v>22.3</v>
      </c>
      <c r="K132" t="b">
        <f t="shared" si="6"/>
        <v>0</v>
      </c>
      <c r="L132" s="6">
        <v>22.3</v>
      </c>
      <c r="M132" t="e">
        <f t="shared" si="7"/>
        <v>#N/A</v>
      </c>
      <c r="N132">
        <f t="shared" si="8"/>
        <v>152</v>
      </c>
    </row>
    <row r="133" spans="1:14" x14ac:dyDescent="0.35">
      <c r="A133" s="8" t="s">
        <v>221</v>
      </c>
      <c r="B133" t="str">
        <f>VLOOKUP($A133,forkortelser!$A$2:$B$98,2,FALSE)</f>
        <v>DEHP</v>
      </c>
      <c r="C133" t="s">
        <v>12</v>
      </c>
      <c r="D133" t="str">
        <f>VLOOKUP(A133,Kategorier!$A$2:$B$42,2,FALSE)</f>
        <v>org milj</v>
      </c>
      <c r="E133" t="str">
        <f>VLOOKUP(A133,Kategorier!$A$2:$C$42,3,FALSE)</f>
        <v>ftalat</v>
      </c>
      <c r="F133" t="e">
        <f>VLOOKUP($A133,grenseverdier!$A$2:$B$87,2,FALSE)</f>
        <v>#N/A</v>
      </c>
      <c r="G133" t="e">
        <f>VLOOKUP($A133,grenseverdier!$A$2:$C$87,3,FALSE)</f>
        <v>#N/A</v>
      </c>
      <c r="H133" s="1">
        <v>44879</v>
      </c>
      <c r="I133" t="s">
        <v>119</v>
      </c>
      <c r="J133">
        <v>2.2000000000000002</v>
      </c>
      <c r="K133" t="b">
        <f t="shared" si="6"/>
        <v>0</v>
      </c>
      <c r="L133" s="6">
        <v>2.2000000000000002</v>
      </c>
      <c r="M133" t="e">
        <f t="shared" si="7"/>
        <v>#N/A</v>
      </c>
      <c r="N133">
        <f t="shared" si="8"/>
        <v>152</v>
      </c>
    </row>
    <row r="134" spans="1:14" x14ac:dyDescent="0.35">
      <c r="A134" s="8" t="s">
        <v>221</v>
      </c>
      <c r="B134" t="str">
        <f>VLOOKUP($A134,forkortelser!$A$2:$B$98,2,FALSE)</f>
        <v>DEHP</v>
      </c>
      <c r="C134" t="s">
        <v>12</v>
      </c>
      <c r="D134" t="str">
        <f>VLOOKUP(A134,Kategorier!$A$2:$B$42,2,FALSE)</f>
        <v>org milj</v>
      </c>
      <c r="E134" t="str">
        <f>VLOOKUP(A134,Kategorier!$A$2:$C$42,3,FALSE)</f>
        <v>ftalat</v>
      </c>
      <c r="F134" t="e">
        <f>VLOOKUP($A134,grenseverdier!$A$2:$B$87,2,FALSE)</f>
        <v>#N/A</v>
      </c>
      <c r="G134" t="e">
        <f>VLOOKUP($A134,grenseverdier!$A$2:$C$87,3,FALSE)</f>
        <v>#N/A</v>
      </c>
      <c r="H134" s="1">
        <v>44886</v>
      </c>
      <c r="I134" t="s">
        <v>119</v>
      </c>
      <c r="J134">
        <v>6.6</v>
      </c>
      <c r="K134" t="b">
        <f t="shared" si="6"/>
        <v>0</v>
      </c>
      <c r="L134" s="6">
        <v>6.6</v>
      </c>
      <c r="M134" t="e">
        <f t="shared" si="7"/>
        <v>#N/A</v>
      </c>
      <c r="N134">
        <f t="shared" si="8"/>
        <v>152</v>
      </c>
    </row>
    <row r="135" spans="1:14" x14ac:dyDescent="0.35">
      <c r="A135" s="8" t="s">
        <v>221</v>
      </c>
      <c r="B135" t="str">
        <f>VLOOKUP($A135,forkortelser!$A$2:$B$98,2,FALSE)</f>
        <v>DEHP</v>
      </c>
      <c r="C135" t="s">
        <v>12</v>
      </c>
      <c r="D135" t="str">
        <f>VLOOKUP(A135,Kategorier!$A$2:$B$42,2,FALSE)</f>
        <v>org milj</v>
      </c>
      <c r="E135" t="str">
        <f>VLOOKUP(A135,Kategorier!$A$2:$C$42,3,FALSE)</f>
        <v>ftalat</v>
      </c>
      <c r="F135" t="e">
        <f>VLOOKUP($A135,grenseverdier!$A$2:$B$87,2,FALSE)</f>
        <v>#N/A</v>
      </c>
      <c r="G135" t="e">
        <f>VLOOKUP($A135,grenseverdier!$A$2:$C$87,3,FALSE)</f>
        <v>#N/A</v>
      </c>
      <c r="H135" s="1">
        <v>44907</v>
      </c>
      <c r="I135" t="s">
        <v>119</v>
      </c>
      <c r="J135">
        <v>9.6</v>
      </c>
      <c r="K135" t="b">
        <f t="shared" si="6"/>
        <v>0</v>
      </c>
      <c r="L135" s="6">
        <v>9.6</v>
      </c>
      <c r="M135" t="e">
        <f t="shared" si="7"/>
        <v>#N/A</v>
      </c>
      <c r="N135">
        <f t="shared" si="8"/>
        <v>152</v>
      </c>
    </row>
    <row r="136" spans="1:14" x14ac:dyDescent="0.35">
      <c r="A136" s="8" t="s">
        <v>221</v>
      </c>
      <c r="B136" t="str">
        <f>VLOOKUP($A136,forkortelser!$A$2:$B$98,2,FALSE)</f>
        <v>DEHP</v>
      </c>
      <c r="C136" t="s">
        <v>12</v>
      </c>
      <c r="D136" t="str">
        <f>VLOOKUP(A136,Kategorier!$A$2:$B$42,2,FALSE)</f>
        <v>org milj</v>
      </c>
      <c r="E136" t="str">
        <f>VLOOKUP(A136,Kategorier!$A$2:$C$42,3,FALSE)</f>
        <v>ftalat</v>
      </c>
      <c r="F136" t="e">
        <f>VLOOKUP($A136,grenseverdier!$A$2:$B$87,2,FALSE)</f>
        <v>#N/A</v>
      </c>
      <c r="G136" t="e">
        <f>VLOOKUP($A136,grenseverdier!$A$2:$C$87,3,FALSE)</f>
        <v>#N/A</v>
      </c>
      <c r="H136" s="1">
        <v>44970</v>
      </c>
      <c r="I136" t="s">
        <v>119</v>
      </c>
      <c r="J136">
        <v>11.6</v>
      </c>
      <c r="K136" t="b">
        <f t="shared" si="6"/>
        <v>0</v>
      </c>
      <c r="L136" s="6">
        <v>11.6</v>
      </c>
      <c r="M136" t="e">
        <f t="shared" si="7"/>
        <v>#N/A</v>
      </c>
      <c r="N136">
        <f t="shared" si="8"/>
        <v>152</v>
      </c>
    </row>
    <row r="137" spans="1:14" x14ac:dyDescent="0.35">
      <c r="A137" s="8" t="s">
        <v>221</v>
      </c>
      <c r="B137" t="str">
        <f>VLOOKUP($A137,forkortelser!$A$2:$B$98,2,FALSE)</f>
        <v>DEHP</v>
      </c>
      <c r="C137" t="s">
        <v>12</v>
      </c>
      <c r="D137" t="str">
        <f>VLOOKUP(A137,Kategorier!$A$2:$B$42,2,FALSE)</f>
        <v>org milj</v>
      </c>
      <c r="E137" t="str">
        <f>VLOOKUP(A137,Kategorier!$A$2:$C$42,3,FALSE)</f>
        <v>ftalat</v>
      </c>
      <c r="F137" t="e">
        <f>VLOOKUP($A137,grenseverdier!$A$2:$B$87,2,FALSE)</f>
        <v>#N/A</v>
      </c>
      <c r="G137" t="e">
        <f>VLOOKUP($A137,grenseverdier!$A$2:$C$87,3,FALSE)</f>
        <v>#N/A</v>
      </c>
      <c r="H137" s="1">
        <v>44984</v>
      </c>
      <c r="I137" t="s">
        <v>119</v>
      </c>
      <c r="J137">
        <v>36.299999999999997</v>
      </c>
      <c r="K137" t="b">
        <f t="shared" si="6"/>
        <v>0</v>
      </c>
      <c r="L137" s="6">
        <v>36.299999999999997</v>
      </c>
      <c r="M137" t="e">
        <f t="shared" si="7"/>
        <v>#N/A</v>
      </c>
      <c r="N137">
        <f t="shared" si="8"/>
        <v>152</v>
      </c>
    </row>
    <row r="138" spans="1:14" x14ac:dyDescent="0.35">
      <c r="A138" s="8" t="s">
        <v>221</v>
      </c>
      <c r="B138" t="str">
        <f>VLOOKUP($A138,forkortelser!$A$2:$B$98,2,FALSE)</f>
        <v>DEHP</v>
      </c>
      <c r="C138" t="s">
        <v>12</v>
      </c>
      <c r="D138" t="str">
        <f>VLOOKUP(A138,Kategorier!$A$2:$B$42,2,FALSE)</f>
        <v>org milj</v>
      </c>
      <c r="E138" t="str">
        <f>VLOOKUP(A138,Kategorier!$A$2:$C$42,3,FALSE)</f>
        <v>ftalat</v>
      </c>
      <c r="F138" t="e">
        <f>VLOOKUP($A138,grenseverdier!$A$2:$B$87,2,FALSE)</f>
        <v>#N/A</v>
      </c>
      <c r="G138" t="e">
        <f>VLOOKUP($A138,grenseverdier!$A$2:$C$87,3,FALSE)</f>
        <v>#N/A</v>
      </c>
      <c r="H138" s="1">
        <v>44858</v>
      </c>
      <c r="I138" t="s">
        <v>120</v>
      </c>
      <c r="J138" t="s">
        <v>38</v>
      </c>
      <c r="K138" t="b">
        <f t="shared" si="6"/>
        <v>1</v>
      </c>
      <c r="L138" s="6">
        <v>3</v>
      </c>
      <c r="M138" t="e">
        <f t="shared" si="7"/>
        <v>#N/A</v>
      </c>
      <c r="N138">
        <f t="shared" si="8"/>
        <v>151</v>
      </c>
    </row>
    <row r="139" spans="1:14" x14ac:dyDescent="0.35">
      <c r="A139" s="8" t="s">
        <v>221</v>
      </c>
      <c r="B139" t="str">
        <f>VLOOKUP($A139,forkortelser!$A$2:$B$98,2,FALSE)</f>
        <v>DEHP</v>
      </c>
      <c r="C139" t="s">
        <v>12</v>
      </c>
      <c r="D139" t="str">
        <f>VLOOKUP(A139,Kategorier!$A$2:$B$42,2,FALSE)</f>
        <v>org milj</v>
      </c>
      <c r="E139" t="str">
        <f>VLOOKUP(A139,Kategorier!$A$2:$C$42,3,FALSE)</f>
        <v>ftalat</v>
      </c>
      <c r="F139" t="e">
        <f>VLOOKUP($A139,grenseverdier!$A$2:$B$87,2,FALSE)</f>
        <v>#N/A</v>
      </c>
      <c r="G139" t="e">
        <f>VLOOKUP($A139,grenseverdier!$A$2:$C$87,3,FALSE)</f>
        <v>#N/A</v>
      </c>
      <c r="H139" s="1">
        <v>44865</v>
      </c>
      <c r="I139" t="s">
        <v>120</v>
      </c>
      <c r="J139">
        <v>2.7</v>
      </c>
      <c r="K139" t="b">
        <f t="shared" si="6"/>
        <v>0</v>
      </c>
      <c r="L139" s="6">
        <v>2.7</v>
      </c>
      <c r="M139" t="e">
        <f t="shared" si="7"/>
        <v>#N/A</v>
      </c>
      <c r="N139">
        <f t="shared" si="8"/>
        <v>151</v>
      </c>
    </row>
    <row r="140" spans="1:14" x14ac:dyDescent="0.35">
      <c r="A140" s="8" t="s">
        <v>221</v>
      </c>
      <c r="B140" t="str">
        <f>VLOOKUP($A140,forkortelser!$A$2:$B$98,2,FALSE)</f>
        <v>DEHP</v>
      </c>
      <c r="C140" t="s">
        <v>12</v>
      </c>
      <c r="D140" t="str">
        <f>VLOOKUP(A140,Kategorier!$A$2:$B$42,2,FALSE)</f>
        <v>org milj</v>
      </c>
      <c r="E140" t="str">
        <f>VLOOKUP(A140,Kategorier!$A$2:$C$42,3,FALSE)</f>
        <v>ftalat</v>
      </c>
      <c r="F140" t="e">
        <f>VLOOKUP($A140,grenseverdier!$A$2:$B$87,2,FALSE)</f>
        <v>#N/A</v>
      </c>
      <c r="G140" t="e">
        <f>VLOOKUP($A140,grenseverdier!$A$2:$C$87,3,FALSE)</f>
        <v>#N/A</v>
      </c>
      <c r="H140" s="1">
        <v>44872</v>
      </c>
      <c r="I140" t="s">
        <v>120</v>
      </c>
      <c r="J140">
        <v>1.8</v>
      </c>
      <c r="K140" t="b">
        <f t="shared" si="6"/>
        <v>0</v>
      </c>
      <c r="L140" s="6">
        <v>1.8</v>
      </c>
      <c r="M140" t="e">
        <f t="shared" si="7"/>
        <v>#N/A</v>
      </c>
      <c r="N140">
        <f t="shared" si="8"/>
        <v>151</v>
      </c>
    </row>
    <row r="141" spans="1:14" x14ac:dyDescent="0.35">
      <c r="A141" s="8" t="s">
        <v>221</v>
      </c>
      <c r="B141" t="str">
        <f>VLOOKUP($A141,forkortelser!$A$2:$B$98,2,FALSE)</f>
        <v>DEHP</v>
      </c>
      <c r="C141" t="s">
        <v>12</v>
      </c>
      <c r="D141" t="str">
        <f>VLOOKUP(A141,Kategorier!$A$2:$B$42,2,FALSE)</f>
        <v>org milj</v>
      </c>
      <c r="E141" t="str">
        <f>VLOOKUP(A141,Kategorier!$A$2:$C$42,3,FALSE)</f>
        <v>ftalat</v>
      </c>
      <c r="F141" t="e">
        <f>VLOOKUP($A141,grenseverdier!$A$2:$B$87,2,FALSE)</f>
        <v>#N/A</v>
      </c>
      <c r="G141" t="e">
        <f>VLOOKUP($A141,grenseverdier!$A$2:$C$87,3,FALSE)</f>
        <v>#N/A</v>
      </c>
      <c r="H141" s="1">
        <v>44879</v>
      </c>
      <c r="I141" t="s">
        <v>120</v>
      </c>
      <c r="J141" t="s">
        <v>14</v>
      </c>
      <c r="K141" t="b">
        <f t="shared" si="6"/>
        <v>1</v>
      </c>
      <c r="L141" s="6">
        <v>1</v>
      </c>
      <c r="M141" t="e">
        <f t="shared" si="7"/>
        <v>#N/A</v>
      </c>
      <c r="N141">
        <f t="shared" si="8"/>
        <v>151</v>
      </c>
    </row>
    <row r="142" spans="1:14" x14ac:dyDescent="0.35">
      <c r="A142" s="8" t="s">
        <v>221</v>
      </c>
      <c r="B142" t="str">
        <f>VLOOKUP($A142,forkortelser!$A$2:$B$98,2,FALSE)</f>
        <v>DEHP</v>
      </c>
      <c r="C142" t="s">
        <v>12</v>
      </c>
      <c r="D142" t="str">
        <f>VLOOKUP(A142,Kategorier!$A$2:$B$42,2,FALSE)</f>
        <v>org milj</v>
      </c>
      <c r="E142" t="str">
        <f>VLOOKUP(A142,Kategorier!$A$2:$C$42,3,FALSE)</f>
        <v>ftalat</v>
      </c>
      <c r="F142" t="e">
        <f>VLOOKUP($A142,grenseverdier!$A$2:$B$87,2,FALSE)</f>
        <v>#N/A</v>
      </c>
      <c r="G142" t="e">
        <f>VLOOKUP($A142,grenseverdier!$A$2:$C$87,3,FALSE)</f>
        <v>#N/A</v>
      </c>
      <c r="H142" s="1">
        <v>44886</v>
      </c>
      <c r="I142" t="s">
        <v>120</v>
      </c>
      <c r="J142" t="s">
        <v>39</v>
      </c>
      <c r="K142" t="b">
        <f t="shared" si="6"/>
        <v>1</v>
      </c>
      <c r="L142" s="6">
        <v>2.5</v>
      </c>
      <c r="M142" t="e">
        <f t="shared" si="7"/>
        <v>#N/A</v>
      </c>
      <c r="N142">
        <f t="shared" si="8"/>
        <v>151</v>
      </c>
    </row>
    <row r="143" spans="1:14" x14ac:dyDescent="0.35">
      <c r="A143" s="8" t="s">
        <v>221</v>
      </c>
      <c r="B143" t="str">
        <f>VLOOKUP($A143,forkortelser!$A$2:$B$98,2,FALSE)</f>
        <v>DEHP</v>
      </c>
      <c r="C143" t="s">
        <v>12</v>
      </c>
      <c r="D143" t="str">
        <f>VLOOKUP(A143,Kategorier!$A$2:$B$42,2,FALSE)</f>
        <v>org milj</v>
      </c>
      <c r="E143" t="str">
        <f>VLOOKUP(A143,Kategorier!$A$2:$C$42,3,FALSE)</f>
        <v>ftalat</v>
      </c>
      <c r="F143" t="e">
        <f>VLOOKUP($A143,grenseverdier!$A$2:$B$87,2,FALSE)</f>
        <v>#N/A</v>
      </c>
      <c r="G143" t="e">
        <f>VLOOKUP($A143,grenseverdier!$A$2:$C$87,3,FALSE)</f>
        <v>#N/A</v>
      </c>
      <c r="H143" s="1">
        <v>44907</v>
      </c>
      <c r="I143" t="s">
        <v>120</v>
      </c>
      <c r="J143">
        <v>5.8</v>
      </c>
      <c r="K143" t="b">
        <f t="shared" si="6"/>
        <v>0</v>
      </c>
      <c r="L143" s="6">
        <v>5.8</v>
      </c>
      <c r="M143" t="e">
        <f t="shared" si="7"/>
        <v>#N/A</v>
      </c>
      <c r="N143">
        <f t="shared" si="8"/>
        <v>151</v>
      </c>
    </row>
    <row r="144" spans="1:14" x14ac:dyDescent="0.35">
      <c r="A144" s="8" t="s">
        <v>221</v>
      </c>
      <c r="B144" t="str">
        <f>VLOOKUP($A144,forkortelser!$A$2:$B$98,2,FALSE)</f>
        <v>DEHP</v>
      </c>
      <c r="C144" t="s">
        <v>12</v>
      </c>
      <c r="D144" t="str">
        <f>VLOOKUP(A144,Kategorier!$A$2:$B$42,2,FALSE)</f>
        <v>org milj</v>
      </c>
      <c r="E144" t="str">
        <f>VLOOKUP(A144,Kategorier!$A$2:$C$42,3,FALSE)</f>
        <v>ftalat</v>
      </c>
      <c r="F144" t="e">
        <f>VLOOKUP($A144,grenseverdier!$A$2:$B$87,2,FALSE)</f>
        <v>#N/A</v>
      </c>
      <c r="G144" t="e">
        <f>VLOOKUP($A144,grenseverdier!$A$2:$C$87,3,FALSE)</f>
        <v>#N/A</v>
      </c>
      <c r="H144" s="1">
        <v>44970</v>
      </c>
      <c r="I144" t="s">
        <v>120</v>
      </c>
      <c r="J144">
        <v>3.8</v>
      </c>
      <c r="K144" t="b">
        <f t="shared" si="6"/>
        <v>0</v>
      </c>
      <c r="L144" s="6">
        <v>3.8</v>
      </c>
      <c r="M144" t="e">
        <f t="shared" si="7"/>
        <v>#N/A</v>
      </c>
      <c r="N144">
        <f t="shared" si="8"/>
        <v>151</v>
      </c>
    </row>
    <row r="145" spans="1:14" x14ac:dyDescent="0.35">
      <c r="A145" s="8" t="s">
        <v>221</v>
      </c>
      <c r="B145" t="str">
        <f>VLOOKUP($A145,forkortelser!$A$2:$B$98,2,FALSE)</f>
        <v>DEHP</v>
      </c>
      <c r="C145" t="s">
        <v>12</v>
      </c>
      <c r="D145" t="str">
        <f>VLOOKUP(A145,Kategorier!$A$2:$B$42,2,FALSE)</f>
        <v>org milj</v>
      </c>
      <c r="E145" t="str">
        <f>VLOOKUP(A145,Kategorier!$A$2:$C$42,3,FALSE)</f>
        <v>ftalat</v>
      </c>
      <c r="F145" t="e">
        <f>VLOOKUP($A145,grenseverdier!$A$2:$B$87,2,FALSE)</f>
        <v>#N/A</v>
      </c>
      <c r="G145" t="e">
        <f>VLOOKUP($A145,grenseverdier!$A$2:$C$87,3,FALSE)</f>
        <v>#N/A</v>
      </c>
      <c r="H145" s="1">
        <v>44984</v>
      </c>
      <c r="I145" t="s">
        <v>120</v>
      </c>
      <c r="J145" t="s">
        <v>14</v>
      </c>
      <c r="K145" t="b">
        <f t="shared" si="6"/>
        <v>1</v>
      </c>
      <c r="L145" s="6">
        <v>1</v>
      </c>
      <c r="M145" t="e">
        <f t="shared" si="7"/>
        <v>#N/A</v>
      </c>
      <c r="N145">
        <f t="shared" si="8"/>
        <v>151</v>
      </c>
    </row>
    <row r="146" spans="1:14" x14ac:dyDescent="0.35">
      <c r="A146" t="s">
        <v>2</v>
      </c>
      <c r="B146" t="str">
        <f>VLOOKUP($A146,forkortelser!$A$2:$B$98,2,FALSE)</f>
        <v>EC</v>
      </c>
      <c r="C146" t="s">
        <v>3</v>
      </c>
      <c r="D146" t="str">
        <f>VLOOKUP(A146,Kategorier!$A$2:$B$42,2,FALSE)</f>
        <v>vannparameter</v>
      </c>
      <c r="E146" t="str">
        <f>VLOOKUP(A146,Kategorier!$A$2:$C$42,3,FALSE)</f>
        <v>EC</v>
      </c>
      <c r="F146" t="e">
        <f>VLOOKUP($A146,grenseverdier!$A$2:$B$87,2,FALSE)</f>
        <v>#N/A</v>
      </c>
      <c r="G146" t="e">
        <f>VLOOKUP($A146,grenseverdier!$A$2:$C$87,3,FALSE)</f>
        <v>#N/A</v>
      </c>
      <c r="H146" s="1">
        <v>44858</v>
      </c>
      <c r="I146" t="s">
        <v>119</v>
      </c>
      <c r="J146">
        <v>426</v>
      </c>
      <c r="K146" t="b">
        <f t="shared" si="6"/>
        <v>0</v>
      </c>
      <c r="L146" s="6">
        <v>426</v>
      </c>
      <c r="M146" t="e">
        <f t="shared" si="7"/>
        <v>#N/A</v>
      </c>
      <c r="N146">
        <f t="shared" si="8"/>
        <v>152</v>
      </c>
    </row>
    <row r="147" spans="1:14" x14ac:dyDescent="0.35">
      <c r="A147" t="s">
        <v>2</v>
      </c>
      <c r="B147" t="str">
        <f>VLOOKUP($A147,forkortelser!$A$2:$B$98,2,FALSE)</f>
        <v>EC</v>
      </c>
      <c r="C147" t="s">
        <v>3</v>
      </c>
      <c r="D147" t="str">
        <f>VLOOKUP(A147,Kategorier!$A$2:$B$42,2,FALSE)</f>
        <v>vannparameter</v>
      </c>
      <c r="E147" t="str">
        <f>VLOOKUP(A147,Kategorier!$A$2:$C$42,3,FALSE)</f>
        <v>EC</v>
      </c>
      <c r="F147" t="e">
        <f>VLOOKUP($A147,grenseverdier!$A$2:$B$87,2,FALSE)</f>
        <v>#N/A</v>
      </c>
      <c r="G147" t="e">
        <f>VLOOKUP($A147,grenseverdier!$A$2:$C$87,3,FALSE)</f>
        <v>#N/A</v>
      </c>
      <c r="H147" s="1">
        <v>44865</v>
      </c>
      <c r="I147" t="s">
        <v>119</v>
      </c>
      <c r="J147">
        <v>362</v>
      </c>
      <c r="K147" t="b">
        <f t="shared" si="6"/>
        <v>0</v>
      </c>
      <c r="L147" s="6">
        <v>362</v>
      </c>
      <c r="M147" t="e">
        <f t="shared" si="7"/>
        <v>#N/A</v>
      </c>
      <c r="N147">
        <f t="shared" si="8"/>
        <v>152</v>
      </c>
    </row>
    <row r="148" spans="1:14" x14ac:dyDescent="0.35">
      <c r="A148" t="s">
        <v>2</v>
      </c>
      <c r="B148" t="str">
        <f>VLOOKUP($A148,forkortelser!$A$2:$B$98,2,FALSE)</f>
        <v>EC</v>
      </c>
      <c r="C148" t="s">
        <v>3</v>
      </c>
      <c r="D148" t="str">
        <f>VLOOKUP(A148,Kategorier!$A$2:$B$42,2,FALSE)</f>
        <v>vannparameter</v>
      </c>
      <c r="E148" t="str">
        <f>VLOOKUP(A148,Kategorier!$A$2:$C$42,3,FALSE)</f>
        <v>EC</v>
      </c>
      <c r="F148" t="e">
        <f>VLOOKUP($A148,grenseverdier!$A$2:$B$87,2,FALSE)</f>
        <v>#N/A</v>
      </c>
      <c r="G148" t="e">
        <f>VLOOKUP($A148,grenseverdier!$A$2:$C$87,3,FALSE)</f>
        <v>#N/A</v>
      </c>
      <c r="H148" s="1">
        <v>44872</v>
      </c>
      <c r="I148" t="s">
        <v>119</v>
      </c>
      <c r="J148">
        <v>303</v>
      </c>
      <c r="K148" t="b">
        <f t="shared" si="6"/>
        <v>0</v>
      </c>
      <c r="L148" s="6">
        <v>303</v>
      </c>
      <c r="M148" t="e">
        <f t="shared" si="7"/>
        <v>#N/A</v>
      </c>
      <c r="N148">
        <f t="shared" si="8"/>
        <v>152</v>
      </c>
    </row>
    <row r="149" spans="1:14" x14ac:dyDescent="0.35">
      <c r="A149" t="s">
        <v>2</v>
      </c>
      <c r="B149" t="str">
        <f>VLOOKUP($A149,forkortelser!$A$2:$B$98,2,FALSE)</f>
        <v>EC</v>
      </c>
      <c r="C149" t="s">
        <v>3</v>
      </c>
      <c r="D149" t="str">
        <f>VLOOKUP(A149,Kategorier!$A$2:$B$42,2,FALSE)</f>
        <v>vannparameter</v>
      </c>
      <c r="E149" t="str">
        <f>VLOOKUP(A149,Kategorier!$A$2:$C$42,3,FALSE)</f>
        <v>EC</v>
      </c>
      <c r="F149" t="e">
        <f>VLOOKUP($A149,grenseverdier!$A$2:$B$87,2,FALSE)</f>
        <v>#N/A</v>
      </c>
      <c r="G149" t="e">
        <f>VLOOKUP($A149,grenseverdier!$A$2:$C$87,3,FALSE)</f>
        <v>#N/A</v>
      </c>
      <c r="H149" s="1">
        <v>44879</v>
      </c>
      <c r="I149" t="s">
        <v>119</v>
      </c>
      <c r="J149">
        <v>263</v>
      </c>
      <c r="K149" t="b">
        <f t="shared" si="6"/>
        <v>0</v>
      </c>
      <c r="L149" s="6">
        <v>263</v>
      </c>
      <c r="M149" t="e">
        <f t="shared" si="7"/>
        <v>#N/A</v>
      </c>
      <c r="N149">
        <f t="shared" si="8"/>
        <v>152</v>
      </c>
    </row>
    <row r="150" spans="1:14" x14ac:dyDescent="0.35">
      <c r="A150" t="s">
        <v>2</v>
      </c>
      <c r="B150" t="str">
        <f>VLOOKUP($A150,forkortelser!$A$2:$B$98,2,FALSE)</f>
        <v>EC</v>
      </c>
      <c r="C150" t="s">
        <v>3</v>
      </c>
      <c r="D150" t="str">
        <f>VLOOKUP(A150,Kategorier!$A$2:$B$42,2,FALSE)</f>
        <v>vannparameter</v>
      </c>
      <c r="E150" t="str">
        <f>VLOOKUP(A150,Kategorier!$A$2:$C$42,3,FALSE)</f>
        <v>EC</v>
      </c>
      <c r="F150" t="e">
        <f>VLOOKUP($A150,grenseverdier!$A$2:$B$87,2,FALSE)</f>
        <v>#N/A</v>
      </c>
      <c r="G150" t="e">
        <f>VLOOKUP($A150,grenseverdier!$A$2:$C$87,3,FALSE)</f>
        <v>#N/A</v>
      </c>
      <c r="H150" s="1">
        <v>44886</v>
      </c>
      <c r="I150" t="s">
        <v>119</v>
      </c>
      <c r="J150">
        <v>384</v>
      </c>
      <c r="K150" t="b">
        <f t="shared" si="6"/>
        <v>0</v>
      </c>
      <c r="L150" s="6">
        <v>384</v>
      </c>
      <c r="M150" t="e">
        <f t="shared" si="7"/>
        <v>#N/A</v>
      </c>
      <c r="N150">
        <f t="shared" si="8"/>
        <v>152</v>
      </c>
    </row>
    <row r="151" spans="1:14" x14ac:dyDescent="0.35">
      <c r="A151" t="s">
        <v>2</v>
      </c>
      <c r="B151" t="str">
        <f>VLOOKUP($A151,forkortelser!$A$2:$B$98,2,FALSE)</f>
        <v>EC</v>
      </c>
      <c r="C151" t="s">
        <v>3</v>
      </c>
      <c r="D151" t="str">
        <f>VLOOKUP(A151,Kategorier!$A$2:$B$42,2,FALSE)</f>
        <v>vannparameter</v>
      </c>
      <c r="E151" t="str">
        <f>VLOOKUP(A151,Kategorier!$A$2:$C$42,3,FALSE)</f>
        <v>EC</v>
      </c>
      <c r="F151" t="e">
        <f>VLOOKUP($A151,grenseverdier!$A$2:$B$87,2,FALSE)</f>
        <v>#N/A</v>
      </c>
      <c r="G151" t="e">
        <f>VLOOKUP($A151,grenseverdier!$A$2:$C$87,3,FALSE)</f>
        <v>#N/A</v>
      </c>
      <c r="H151" s="1">
        <v>44907</v>
      </c>
      <c r="I151" t="s">
        <v>119</v>
      </c>
      <c r="J151">
        <v>369</v>
      </c>
      <c r="K151" t="b">
        <f t="shared" si="6"/>
        <v>0</v>
      </c>
      <c r="L151" s="6">
        <v>369</v>
      </c>
      <c r="M151" t="e">
        <f t="shared" si="7"/>
        <v>#N/A</v>
      </c>
      <c r="N151">
        <f t="shared" si="8"/>
        <v>152</v>
      </c>
    </row>
    <row r="152" spans="1:14" x14ac:dyDescent="0.35">
      <c r="A152" t="s">
        <v>2</v>
      </c>
      <c r="B152" t="str">
        <f>VLOOKUP($A152,forkortelser!$A$2:$B$98,2,FALSE)</f>
        <v>EC</v>
      </c>
      <c r="C152" t="s">
        <v>3</v>
      </c>
      <c r="D152" t="str">
        <f>VLOOKUP(A152,Kategorier!$A$2:$B$42,2,FALSE)</f>
        <v>vannparameter</v>
      </c>
      <c r="E152" t="str">
        <f>VLOOKUP(A152,Kategorier!$A$2:$C$42,3,FALSE)</f>
        <v>EC</v>
      </c>
      <c r="F152" t="e">
        <f>VLOOKUP($A152,grenseverdier!$A$2:$B$87,2,FALSE)</f>
        <v>#N/A</v>
      </c>
      <c r="G152" t="e">
        <f>VLOOKUP($A152,grenseverdier!$A$2:$C$87,3,FALSE)</f>
        <v>#N/A</v>
      </c>
      <c r="H152" s="1">
        <v>44970</v>
      </c>
      <c r="I152" t="s">
        <v>119</v>
      </c>
      <c r="J152">
        <v>462</v>
      </c>
      <c r="K152" t="b">
        <f t="shared" si="6"/>
        <v>0</v>
      </c>
      <c r="L152" s="6">
        <v>462</v>
      </c>
      <c r="M152" t="e">
        <f t="shared" si="7"/>
        <v>#N/A</v>
      </c>
      <c r="N152">
        <f t="shared" si="8"/>
        <v>152</v>
      </c>
    </row>
    <row r="153" spans="1:14" x14ac:dyDescent="0.35">
      <c r="A153" t="s">
        <v>2</v>
      </c>
      <c r="B153" t="str">
        <f>VLOOKUP($A153,forkortelser!$A$2:$B$98,2,FALSE)</f>
        <v>EC</v>
      </c>
      <c r="C153" t="s">
        <v>3</v>
      </c>
      <c r="D153" t="str">
        <f>VLOOKUP(A153,Kategorier!$A$2:$B$42,2,FALSE)</f>
        <v>vannparameter</v>
      </c>
      <c r="E153" t="str">
        <f>VLOOKUP(A153,Kategorier!$A$2:$C$42,3,FALSE)</f>
        <v>EC</v>
      </c>
      <c r="F153" t="e">
        <f>VLOOKUP($A153,grenseverdier!$A$2:$B$87,2,FALSE)</f>
        <v>#N/A</v>
      </c>
      <c r="G153" t="e">
        <f>VLOOKUP($A153,grenseverdier!$A$2:$C$87,3,FALSE)</f>
        <v>#N/A</v>
      </c>
      <c r="H153" s="1">
        <v>44984</v>
      </c>
      <c r="I153" t="s">
        <v>119</v>
      </c>
      <c r="J153">
        <v>400</v>
      </c>
      <c r="K153" t="b">
        <f t="shared" si="6"/>
        <v>0</v>
      </c>
      <c r="L153" s="6">
        <v>400</v>
      </c>
      <c r="M153" t="e">
        <f t="shared" si="7"/>
        <v>#N/A</v>
      </c>
      <c r="N153">
        <f t="shared" si="8"/>
        <v>152</v>
      </c>
    </row>
    <row r="154" spans="1:14" x14ac:dyDescent="0.35">
      <c r="A154" t="s">
        <v>2</v>
      </c>
      <c r="B154" t="str">
        <f>VLOOKUP($A154,forkortelser!$A$2:$B$98,2,FALSE)</f>
        <v>EC</v>
      </c>
      <c r="C154" t="s">
        <v>3</v>
      </c>
      <c r="D154" t="str">
        <f>VLOOKUP(A154,Kategorier!$A$2:$B$42,2,FALSE)</f>
        <v>vannparameter</v>
      </c>
      <c r="E154" t="str">
        <f>VLOOKUP(A154,Kategorier!$A$2:$C$42,3,FALSE)</f>
        <v>EC</v>
      </c>
      <c r="F154" t="e">
        <f>VLOOKUP($A154,grenseverdier!$A$2:$B$87,2,FALSE)</f>
        <v>#N/A</v>
      </c>
      <c r="G154" t="e">
        <f>VLOOKUP($A154,grenseverdier!$A$2:$C$87,3,FALSE)</f>
        <v>#N/A</v>
      </c>
      <c r="H154" s="1">
        <v>44858</v>
      </c>
      <c r="I154" t="s">
        <v>120</v>
      </c>
      <c r="J154">
        <v>420</v>
      </c>
      <c r="K154" t="b">
        <f t="shared" si="6"/>
        <v>0</v>
      </c>
      <c r="L154" s="6">
        <v>420</v>
      </c>
      <c r="M154" t="e">
        <f t="shared" si="7"/>
        <v>#N/A</v>
      </c>
      <c r="N154">
        <f t="shared" si="8"/>
        <v>151</v>
      </c>
    </row>
    <row r="155" spans="1:14" x14ac:dyDescent="0.35">
      <c r="A155" t="s">
        <v>2</v>
      </c>
      <c r="B155" t="str">
        <f>VLOOKUP($A155,forkortelser!$A$2:$B$98,2,FALSE)</f>
        <v>EC</v>
      </c>
      <c r="C155" t="s">
        <v>3</v>
      </c>
      <c r="D155" t="str">
        <f>VLOOKUP(A155,Kategorier!$A$2:$B$42,2,FALSE)</f>
        <v>vannparameter</v>
      </c>
      <c r="E155" t="str">
        <f>VLOOKUP(A155,Kategorier!$A$2:$C$42,3,FALSE)</f>
        <v>EC</v>
      </c>
      <c r="F155" t="e">
        <f>VLOOKUP($A155,grenseverdier!$A$2:$B$87,2,FALSE)</f>
        <v>#N/A</v>
      </c>
      <c r="G155" t="e">
        <f>VLOOKUP($A155,grenseverdier!$A$2:$C$87,3,FALSE)</f>
        <v>#N/A</v>
      </c>
      <c r="H155" s="1">
        <v>44865</v>
      </c>
      <c r="I155" t="s">
        <v>120</v>
      </c>
      <c r="J155">
        <v>351</v>
      </c>
      <c r="K155" t="b">
        <f t="shared" si="6"/>
        <v>0</v>
      </c>
      <c r="L155" s="6">
        <v>351</v>
      </c>
      <c r="M155" t="e">
        <f t="shared" si="7"/>
        <v>#N/A</v>
      </c>
      <c r="N155">
        <f t="shared" si="8"/>
        <v>151</v>
      </c>
    </row>
    <row r="156" spans="1:14" x14ac:dyDescent="0.35">
      <c r="A156" t="s">
        <v>2</v>
      </c>
      <c r="B156" t="str">
        <f>VLOOKUP($A156,forkortelser!$A$2:$B$98,2,FALSE)</f>
        <v>EC</v>
      </c>
      <c r="C156" t="s">
        <v>3</v>
      </c>
      <c r="D156" t="str">
        <f>VLOOKUP(A156,Kategorier!$A$2:$B$42,2,FALSE)</f>
        <v>vannparameter</v>
      </c>
      <c r="E156" t="str">
        <f>VLOOKUP(A156,Kategorier!$A$2:$C$42,3,FALSE)</f>
        <v>EC</v>
      </c>
      <c r="F156" t="e">
        <f>VLOOKUP($A156,grenseverdier!$A$2:$B$87,2,FALSE)</f>
        <v>#N/A</v>
      </c>
      <c r="G156" t="e">
        <f>VLOOKUP($A156,grenseverdier!$A$2:$C$87,3,FALSE)</f>
        <v>#N/A</v>
      </c>
      <c r="H156" s="1">
        <v>44872</v>
      </c>
      <c r="I156" t="s">
        <v>120</v>
      </c>
      <c r="J156">
        <v>294</v>
      </c>
      <c r="K156" t="b">
        <f t="shared" si="6"/>
        <v>0</v>
      </c>
      <c r="L156" s="6">
        <v>294</v>
      </c>
      <c r="M156" t="e">
        <f t="shared" si="7"/>
        <v>#N/A</v>
      </c>
      <c r="N156">
        <f t="shared" si="8"/>
        <v>151</v>
      </c>
    </row>
    <row r="157" spans="1:14" x14ac:dyDescent="0.35">
      <c r="A157" t="s">
        <v>2</v>
      </c>
      <c r="B157" t="str">
        <f>VLOOKUP($A157,forkortelser!$A$2:$B$98,2,FALSE)</f>
        <v>EC</v>
      </c>
      <c r="C157" t="s">
        <v>3</v>
      </c>
      <c r="D157" t="str">
        <f>VLOOKUP(A157,Kategorier!$A$2:$B$42,2,FALSE)</f>
        <v>vannparameter</v>
      </c>
      <c r="E157" t="str">
        <f>VLOOKUP(A157,Kategorier!$A$2:$C$42,3,FALSE)</f>
        <v>EC</v>
      </c>
      <c r="F157" t="e">
        <f>VLOOKUP($A157,grenseverdier!$A$2:$B$87,2,FALSE)</f>
        <v>#N/A</v>
      </c>
      <c r="G157" t="e">
        <f>VLOOKUP($A157,grenseverdier!$A$2:$C$87,3,FALSE)</f>
        <v>#N/A</v>
      </c>
      <c r="H157" s="1">
        <v>44879</v>
      </c>
      <c r="I157" t="s">
        <v>120</v>
      </c>
      <c r="J157">
        <v>361</v>
      </c>
      <c r="K157" t="b">
        <f t="shared" si="6"/>
        <v>0</v>
      </c>
      <c r="L157" s="6">
        <v>361</v>
      </c>
      <c r="M157" t="e">
        <f t="shared" si="7"/>
        <v>#N/A</v>
      </c>
      <c r="N157">
        <f t="shared" si="8"/>
        <v>151</v>
      </c>
    </row>
    <row r="158" spans="1:14" x14ac:dyDescent="0.35">
      <c r="A158" t="s">
        <v>2</v>
      </c>
      <c r="B158" t="str">
        <f>VLOOKUP($A158,forkortelser!$A$2:$B$98,2,FALSE)</f>
        <v>EC</v>
      </c>
      <c r="C158" t="s">
        <v>3</v>
      </c>
      <c r="D158" t="str">
        <f>VLOOKUP(A158,Kategorier!$A$2:$B$42,2,FALSE)</f>
        <v>vannparameter</v>
      </c>
      <c r="E158" t="str">
        <f>VLOOKUP(A158,Kategorier!$A$2:$C$42,3,FALSE)</f>
        <v>EC</v>
      </c>
      <c r="F158" t="e">
        <f>VLOOKUP($A158,grenseverdier!$A$2:$B$87,2,FALSE)</f>
        <v>#N/A</v>
      </c>
      <c r="G158" t="e">
        <f>VLOOKUP($A158,grenseverdier!$A$2:$C$87,3,FALSE)</f>
        <v>#N/A</v>
      </c>
      <c r="H158" s="1">
        <v>44886</v>
      </c>
      <c r="I158" t="s">
        <v>120</v>
      </c>
      <c r="J158">
        <v>374</v>
      </c>
      <c r="K158" t="b">
        <f t="shared" si="6"/>
        <v>0</v>
      </c>
      <c r="L158" s="6">
        <v>374</v>
      </c>
      <c r="M158" t="e">
        <f t="shared" si="7"/>
        <v>#N/A</v>
      </c>
      <c r="N158">
        <f t="shared" si="8"/>
        <v>151</v>
      </c>
    </row>
    <row r="159" spans="1:14" x14ac:dyDescent="0.35">
      <c r="A159" t="s">
        <v>2</v>
      </c>
      <c r="B159" t="str">
        <f>VLOOKUP($A159,forkortelser!$A$2:$B$98,2,FALSE)</f>
        <v>EC</v>
      </c>
      <c r="C159" t="s">
        <v>3</v>
      </c>
      <c r="D159" t="str">
        <f>VLOOKUP(A159,Kategorier!$A$2:$B$42,2,FALSE)</f>
        <v>vannparameter</v>
      </c>
      <c r="E159" t="str">
        <f>VLOOKUP(A159,Kategorier!$A$2:$C$42,3,FALSE)</f>
        <v>EC</v>
      </c>
      <c r="F159" t="e">
        <f>VLOOKUP($A159,grenseverdier!$A$2:$B$87,2,FALSE)</f>
        <v>#N/A</v>
      </c>
      <c r="G159" t="e">
        <f>VLOOKUP($A159,grenseverdier!$A$2:$C$87,3,FALSE)</f>
        <v>#N/A</v>
      </c>
      <c r="H159" s="1">
        <v>44907</v>
      </c>
      <c r="I159" t="s">
        <v>120</v>
      </c>
      <c r="J159">
        <v>383</v>
      </c>
      <c r="K159" t="b">
        <f t="shared" si="6"/>
        <v>0</v>
      </c>
      <c r="L159" s="6">
        <v>383</v>
      </c>
      <c r="M159" t="e">
        <f t="shared" si="7"/>
        <v>#N/A</v>
      </c>
      <c r="N159">
        <f t="shared" si="8"/>
        <v>151</v>
      </c>
    </row>
    <row r="160" spans="1:14" x14ac:dyDescent="0.35">
      <c r="A160" t="s">
        <v>2</v>
      </c>
      <c r="B160" t="str">
        <f>VLOOKUP($A160,forkortelser!$A$2:$B$98,2,FALSE)</f>
        <v>EC</v>
      </c>
      <c r="C160" t="s">
        <v>3</v>
      </c>
      <c r="D160" t="str">
        <f>VLOOKUP(A160,Kategorier!$A$2:$B$42,2,FALSE)</f>
        <v>vannparameter</v>
      </c>
      <c r="E160" t="str">
        <f>VLOOKUP(A160,Kategorier!$A$2:$C$42,3,FALSE)</f>
        <v>EC</v>
      </c>
      <c r="F160" t="e">
        <f>VLOOKUP($A160,grenseverdier!$A$2:$B$87,2,FALSE)</f>
        <v>#N/A</v>
      </c>
      <c r="G160" t="e">
        <f>VLOOKUP($A160,grenseverdier!$A$2:$C$87,3,FALSE)</f>
        <v>#N/A</v>
      </c>
      <c r="H160" s="1">
        <v>44970</v>
      </c>
      <c r="I160" t="s">
        <v>120</v>
      </c>
      <c r="J160">
        <v>462</v>
      </c>
      <c r="K160" t="b">
        <f t="shared" si="6"/>
        <v>0</v>
      </c>
      <c r="L160" s="6">
        <v>462</v>
      </c>
      <c r="M160" t="e">
        <f t="shared" si="7"/>
        <v>#N/A</v>
      </c>
      <c r="N160">
        <f t="shared" si="8"/>
        <v>151</v>
      </c>
    </row>
    <row r="161" spans="1:14" x14ac:dyDescent="0.35">
      <c r="A161" t="s">
        <v>2</v>
      </c>
      <c r="B161" t="str">
        <f>VLOOKUP($A161,forkortelser!$A$2:$B$98,2,FALSE)</f>
        <v>EC</v>
      </c>
      <c r="C161" t="s">
        <v>3</v>
      </c>
      <c r="D161" t="str">
        <f>VLOOKUP(A161,Kategorier!$A$2:$B$42,2,FALSE)</f>
        <v>vannparameter</v>
      </c>
      <c r="E161" t="str">
        <f>VLOOKUP(A161,Kategorier!$A$2:$C$42,3,FALSE)</f>
        <v>EC</v>
      </c>
      <c r="F161" t="e">
        <f>VLOOKUP($A161,grenseverdier!$A$2:$B$87,2,FALSE)</f>
        <v>#N/A</v>
      </c>
      <c r="G161" t="e">
        <f>VLOOKUP($A161,grenseverdier!$A$2:$C$87,3,FALSE)</f>
        <v>#N/A</v>
      </c>
      <c r="H161" s="1">
        <v>44984</v>
      </c>
      <c r="I161" t="s">
        <v>120</v>
      </c>
      <c r="J161">
        <v>425</v>
      </c>
      <c r="K161" t="b">
        <f t="shared" si="6"/>
        <v>0</v>
      </c>
      <c r="L161" s="6">
        <v>425</v>
      </c>
      <c r="M161" t="e">
        <f t="shared" si="7"/>
        <v>#N/A</v>
      </c>
      <c r="N161">
        <f t="shared" si="8"/>
        <v>151</v>
      </c>
    </row>
    <row r="162" spans="1:14" x14ac:dyDescent="0.35">
      <c r="A162" t="s">
        <v>42</v>
      </c>
      <c r="B162" t="str">
        <f>VLOOKUP($A162,forkortelser!$A$2:$B$98,2,FALSE)</f>
        <v>Etylbensen</v>
      </c>
      <c r="C162" t="s">
        <v>12</v>
      </c>
      <c r="D162" t="str">
        <f>VLOOKUP(A162,Kategorier!$A$2:$B$42,2,FALSE)</f>
        <v>org milj</v>
      </c>
      <c r="E162" t="str">
        <f>VLOOKUP(A162,Kategorier!$A$2:$C$42,3,FALSE)</f>
        <v>BTEX</v>
      </c>
      <c r="F162" t="e">
        <f>VLOOKUP($A162,grenseverdier!$A$2:$B$87,2,FALSE)</f>
        <v>#N/A</v>
      </c>
      <c r="G162" t="e">
        <f>VLOOKUP($A162,grenseverdier!$A$2:$C$87,3,FALSE)</f>
        <v>#N/A</v>
      </c>
      <c r="H162" s="1">
        <v>44858</v>
      </c>
      <c r="I162" t="s">
        <v>119</v>
      </c>
      <c r="J162">
        <v>0.87</v>
      </c>
      <c r="K162" t="b">
        <f t="shared" si="6"/>
        <v>0</v>
      </c>
      <c r="L162" s="6">
        <v>0.87</v>
      </c>
      <c r="M162" t="e">
        <f t="shared" si="7"/>
        <v>#N/A</v>
      </c>
      <c r="N162">
        <f t="shared" si="8"/>
        <v>152</v>
      </c>
    </row>
    <row r="163" spans="1:14" x14ac:dyDescent="0.35">
      <c r="A163" t="s">
        <v>42</v>
      </c>
      <c r="B163" t="str">
        <f>VLOOKUP($A163,forkortelser!$A$2:$B$98,2,FALSE)</f>
        <v>Etylbensen</v>
      </c>
      <c r="C163" t="s">
        <v>12</v>
      </c>
      <c r="D163" t="str">
        <f>VLOOKUP(A163,Kategorier!$A$2:$B$42,2,FALSE)</f>
        <v>org milj</v>
      </c>
      <c r="E163" t="str">
        <f>VLOOKUP(A163,Kategorier!$A$2:$C$42,3,FALSE)</f>
        <v>BTEX</v>
      </c>
      <c r="F163" t="e">
        <f>VLOOKUP($A163,grenseverdier!$A$2:$B$87,2,FALSE)</f>
        <v>#N/A</v>
      </c>
      <c r="G163" t="e">
        <f>VLOOKUP($A163,grenseverdier!$A$2:$C$87,3,FALSE)</f>
        <v>#N/A</v>
      </c>
      <c r="H163" s="1">
        <v>44865</v>
      </c>
      <c r="I163" t="s">
        <v>119</v>
      </c>
      <c r="J163">
        <v>0.27</v>
      </c>
      <c r="K163" t="b">
        <f t="shared" si="6"/>
        <v>0</v>
      </c>
      <c r="L163" s="6">
        <v>0.27</v>
      </c>
      <c r="M163" t="e">
        <f t="shared" si="7"/>
        <v>#N/A</v>
      </c>
      <c r="N163">
        <f t="shared" si="8"/>
        <v>152</v>
      </c>
    </row>
    <row r="164" spans="1:14" x14ac:dyDescent="0.35">
      <c r="A164" t="s">
        <v>42</v>
      </c>
      <c r="B164" t="str">
        <f>VLOOKUP($A164,forkortelser!$A$2:$B$98,2,FALSE)</f>
        <v>Etylbensen</v>
      </c>
      <c r="C164" t="s">
        <v>12</v>
      </c>
      <c r="D164" t="str">
        <f>VLOOKUP(A164,Kategorier!$A$2:$B$42,2,FALSE)</f>
        <v>org milj</v>
      </c>
      <c r="E164" t="str">
        <f>VLOOKUP(A164,Kategorier!$A$2:$C$42,3,FALSE)</f>
        <v>BTEX</v>
      </c>
      <c r="F164" t="e">
        <f>VLOOKUP($A164,grenseverdier!$A$2:$B$87,2,FALSE)</f>
        <v>#N/A</v>
      </c>
      <c r="G164" t="e">
        <f>VLOOKUP($A164,grenseverdier!$A$2:$C$87,3,FALSE)</f>
        <v>#N/A</v>
      </c>
      <c r="H164" s="1">
        <v>44872</v>
      </c>
      <c r="I164" t="s">
        <v>119</v>
      </c>
      <c r="J164">
        <v>0.19</v>
      </c>
      <c r="K164" t="b">
        <f t="shared" si="6"/>
        <v>0</v>
      </c>
      <c r="L164" s="6">
        <v>0.19</v>
      </c>
      <c r="M164" t="e">
        <f t="shared" si="7"/>
        <v>#N/A</v>
      </c>
      <c r="N164">
        <f t="shared" si="8"/>
        <v>152</v>
      </c>
    </row>
    <row r="165" spans="1:14" x14ac:dyDescent="0.35">
      <c r="A165" t="s">
        <v>42</v>
      </c>
      <c r="B165" t="str">
        <f>VLOOKUP($A165,forkortelser!$A$2:$B$98,2,FALSE)</f>
        <v>Etylbensen</v>
      </c>
      <c r="C165" t="s">
        <v>12</v>
      </c>
      <c r="D165" t="str">
        <f>VLOOKUP(A165,Kategorier!$A$2:$B$42,2,FALSE)</f>
        <v>org milj</v>
      </c>
      <c r="E165" t="str">
        <f>VLOOKUP(A165,Kategorier!$A$2:$C$42,3,FALSE)</f>
        <v>BTEX</v>
      </c>
      <c r="F165" t="e">
        <f>VLOOKUP($A165,grenseverdier!$A$2:$B$87,2,FALSE)</f>
        <v>#N/A</v>
      </c>
      <c r="G165" t="e">
        <f>VLOOKUP($A165,grenseverdier!$A$2:$C$87,3,FALSE)</f>
        <v>#N/A</v>
      </c>
      <c r="H165" s="1">
        <v>44879</v>
      </c>
      <c r="I165" t="s">
        <v>119</v>
      </c>
      <c r="J165">
        <v>0.56000000000000005</v>
      </c>
      <c r="K165" t="b">
        <f t="shared" si="6"/>
        <v>0</v>
      </c>
      <c r="L165" s="6">
        <v>0.56000000000000005</v>
      </c>
      <c r="M165" t="e">
        <f t="shared" si="7"/>
        <v>#N/A</v>
      </c>
      <c r="N165">
        <f t="shared" si="8"/>
        <v>152</v>
      </c>
    </row>
    <row r="166" spans="1:14" x14ac:dyDescent="0.35">
      <c r="A166" t="s">
        <v>42</v>
      </c>
      <c r="B166" t="str">
        <f>VLOOKUP($A166,forkortelser!$A$2:$B$98,2,FALSE)</f>
        <v>Etylbensen</v>
      </c>
      <c r="C166" t="s">
        <v>12</v>
      </c>
      <c r="D166" t="str">
        <f>VLOOKUP(A166,Kategorier!$A$2:$B$42,2,FALSE)</f>
        <v>org milj</v>
      </c>
      <c r="E166" t="str">
        <f>VLOOKUP(A166,Kategorier!$A$2:$C$42,3,FALSE)</f>
        <v>BTEX</v>
      </c>
      <c r="F166" t="e">
        <f>VLOOKUP($A166,grenseverdier!$A$2:$B$87,2,FALSE)</f>
        <v>#N/A</v>
      </c>
      <c r="G166" t="e">
        <f>VLOOKUP($A166,grenseverdier!$A$2:$C$87,3,FALSE)</f>
        <v>#N/A</v>
      </c>
      <c r="H166" s="1">
        <v>44886</v>
      </c>
      <c r="I166" t="s">
        <v>119</v>
      </c>
      <c r="J166">
        <v>0.19</v>
      </c>
      <c r="K166" t="b">
        <f t="shared" si="6"/>
        <v>0</v>
      </c>
      <c r="L166" s="6">
        <v>0.19</v>
      </c>
      <c r="M166" t="e">
        <f t="shared" si="7"/>
        <v>#N/A</v>
      </c>
      <c r="N166">
        <f t="shared" si="8"/>
        <v>152</v>
      </c>
    </row>
    <row r="167" spans="1:14" x14ac:dyDescent="0.35">
      <c r="A167" t="s">
        <v>42</v>
      </c>
      <c r="B167" t="str">
        <f>VLOOKUP($A167,forkortelser!$A$2:$B$98,2,FALSE)</f>
        <v>Etylbensen</v>
      </c>
      <c r="C167" t="s">
        <v>12</v>
      </c>
      <c r="D167" t="str">
        <f>VLOOKUP(A167,Kategorier!$A$2:$B$42,2,FALSE)</f>
        <v>org milj</v>
      </c>
      <c r="E167" t="str">
        <f>VLOOKUP(A167,Kategorier!$A$2:$C$42,3,FALSE)</f>
        <v>BTEX</v>
      </c>
      <c r="F167" t="e">
        <f>VLOOKUP($A167,grenseverdier!$A$2:$B$87,2,FALSE)</f>
        <v>#N/A</v>
      </c>
      <c r="G167" t="e">
        <f>VLOOKUP($A167,grenseverdier!$A$2:$C$87,3,FALSE)</f>
        <v>#N/A</v>
      </c>
      <c r="H167" s="1">
        <v>44907</v>
      </c>
      <c r="I167" t="s">
        <v>119</v>
      </c>
      <c r="J167">
        <v>0.15</v>
      </c>
      <c r="K167" t="b">
        <f t="shared" si="6"/>
        <v>0</v>
      </c>
      <c r="L167" s="6">
        <v>0.15</v>
      </c>
      <c r="M167" t="e">
        <f t="shared" si="7"/>
        <v>#N/A</v>
      </c>
      <c r="N167">
        <f t="shared" si="8"/>
        <v>152</v>
      </c>
    </row>
    <row r="168" spans="1:14" x14ac:dyDescent="0.35">
      <c r="A168" t="s">
        <v>42</v>
      </c>
      <c r="B168" t="str">
        <f>VLOOKUP($A168,forkortelser!$A$2:$B$98,2,FALSE)</f>
        <v>Etylbensen</v>
      </c>
      <c r="C168" t="s">
        <v>12</v>
      </c>
      <c r="D168" t="str">
        <f>VLOOKUP(A168,Kategorier!$A$2:$B$42,2,FALSE)</f>
        <v>org milj</v>
      </c>
      <c r="E168" t="str">
        <f>VLOOKUP(A168,Kategorier!$A$2:$C$42,3,FALSE)</f>
        <v>BTEX</v>
      </c>
      <c r="F168" t="e">
        <f>VLOOKUP($A168,grenseverdier!$A$2:$B$87,2,FALSE)</f>
        <v>#N/A</v>
      </c>
      <c r="G168" t="e">
        <f>VLOOKUP($A168,grenseverdier!$A$2:$C$87,3,FALSE)</f>
        <v>#N/A</v>
      </c>
      <c r="H168" s="1">
        <v>44970</v>
      </c>
      <c r="I168" t="s">
        <v>119</v>
      </c>
      <c r="J168">
        <v>0.63</v>
      </c>
      <c r="K168" t="b">
        <f t="shared" si="6"/>
        <v>0</v>
      </c>
      <c r="L168" s="6">
        <v>0.63</v>
      </c>
      <c r="M168" t="e">
        <f t="shared" si="7"/>
        <v>#N/A</v>
      </c>
      <c r="N168">
        <f t="shared" si="8"/>
        <v>152</v>
      </c>
    </row>
    <row r="169" spans="1:14" x14ac:dyDescent="0.35">
      <c r="A169" t="s">
        <v>42</v>
      </c>
      <c r="B169" t="str">
        <f>VLOOKUP($A169,forkortelser!$A$2:$B$98,2,FALSE)</f>
        <v>Etylbensen</v>
      </c>
      <c r="C169" t="s">
        <v>12</v>
      </c>
      <c r="D169" t="str">
        <f>VLOOKUP(A169,Kategorier!$A$2:$B$42,2,FALSE)</f>
        <v>org milj</v>
      </c>
      <c r="E169" t="str">
        <f>VLOOKUP(A169,Kategorier!$A$2:$C$42,3,FALSE)</f>
        <v>BTEX</v>
      </c>
      <c r="F169" t="e">
        <f>VLOOKUP($A169,grenseverdier!$A$2:$B$87,2,FALSE)</f>
        <v>#N/A</v>
      </c>
      <c r="G169" t="e">
        <f>VLOOKUP($A169,grenseverdier!$A$2:$C$87,3,FALSE)</f>
        <v>#N/A</v>
      </c>
      <c r="H169" s="1">
        <v>44984</v>
      </c>
      <c r="I169" t="s">
        <v>119</v>
      </c>
      <c r="J169">
        <v>0.24</v>
      </c>
      <c r="K169" t="b">
        <f t="shared" si="6"/>
        <v>0</v>
      </c>
      <c r="L169" s="6">
        <v>0.24</v>
      </c>
      <c r="M169" t="e">
        <f t="shared" si="7"/>
        <v>#N/A</v>
      </c>
      <c r="N169">
        <f t="shared" si="8"/>
        <v>152</v>
      </c>
    </row>
    <row r="170" spans="1:14" x14ac:dyDescent="0.35">
      <c r="A170" t="s">
        <v>42</v>
      </c>
      <c r="B170" t="str">
        <f>VLOOKUP($A170,forkortelser!$A$2:$B$98,2,FALSE)</f>
        <v>Etylbensen</v>
      </c>
      <c r="C170" t="s">
        <v>12</v>
      </c>
      <c r="D170" t="str">
        <f>VLOOKUP(A170,Kategorier!$A$2:$B$42,2,FALSE)</f>
        <v>org milj</v>
      </c>
      <c r="E170" t="str">
        <f>VLOOKUP(A170,Kategorier!$A$2:$C$42,3,FALSE)</f>
        <v>BTEX</v>
      </c>
      <c r="F170" t="e">
        <f>VLOOKUP($A170,grenseverdier!$A$2:$B$87,2,FALSE)</f>
        <v>#N/A</v>
      </c>
      <c r="G170" t="e">
        <f>VLOOKUP($A170,grenseverdier!$A$2:$C$87,3,FALSE)</f>
        <v>#N/A</v>
      </c>
      <c r="H170" s="1">
        <v>44858</v>
      </c>
      <c r="I170" t="s">
        <v>120</v>
      </c>
      <c r="J170" t="s">
        <v>43</v>
      </c>
      <c r="K170" t="b">
        <f t="shared" si="6"/>
        <v>1</v>
      </c>
      <c r="L170" s="6">
        <v>0.1</v>
      </c>
      <c r="M170" t="e">
        <f t="shared" si="7"/>
        <v>#N/A</v>
      </c>
      <c r="N170">
        <f t="shared" si="8"/>
        <v>151</v>
      </c>
    </row>
    <row r="171" spans="1:14" x14ac:dyDescent="0.35">
      <c r="A171" t="s">
        <v>42</v>
      </c>
      <c r="B171" t="str">
        <f>VLOOKUP($A171,forkortelser!$A$2:$B$98,2,FALSE)</f>
        <v>Etylbensen</v>
      </c>
      <c r="C171" t="s">
        <v>12</v>
      </c>
      <c r="D171" t="str">
        <f>VLOOKUP(A171,Kategorier!$A$2:$B$42,2,FALSE)</f>
        <v>org milj</v>
      </c>
      <c r="E171" t="str">
        <f>VLOOKUP(A171,Kategorier!$A$2:$C$42,3,FALSE)</f>
        <v>BTEX</v>
      </c>
      <c r="F171" t="e">
        <f>VLOOKUP($A171,grenseverdier!$A$2:$B$87,2,FALSE)</f>
        <v>#N/A</v>
      </c>
      <c r="G171" t="e">
        <f>VLOOKUP($A171,grenseverdier!$A$2:$C$87,3,FALSE)</f>
        <v>#N/A</v>
      </c>
      <c r="H171" s="1">
        <v>44865</v>
      </c>
      <c r="I171" t="s">
        <v>120</v>
      </c>
      <c r="J171">
        <v>0.13</v>
      </c>
      <c r="K171" t="b">
        <f t="shared" si="6"/>
        <v>0</v>
      </c>
      <c r="L171" s="6">
        <v>0.13</v>
      </c>
      <c r="M171" t="e">
        <f t="shared" si="7"/>
        <v>#N/A</v>
      </c>
      <c r="N171">
        <f t="shared" si="8"/>
        <v>151</v>
      </c>
    </row>
    <row r="172" spans="1:14" x14ac:dyDescent="0.35">
      <c r="A172" t="s">
        <v>42</v>
      </c>
      <c r="B172" t="str">
        <f>VLOOKUP($A172,forkortelser!$A$2:$B$98,2,FALSE)</f>
        <v>Etylbensen</v>
      </c>
      <c r="C172" t="s">
        <v>12</v>
      </c>
      <c r="D172" t="str">
        <f>VLOOKUP(A172,Kategorier!$A$2:$B$42,2,FALSE)</f>
        <v>org milj</v>
      </c>
      <c r="E172" t="str">
        <f>VLOOKUP(A172,Kategorier!$A$2:$C$42,3,FALSE)</f>
        <v>BTEX</v>
      </c>
      <c r="F172" t="e">
        <f>VLOOKUP($A172,grenseverdier!$A$2:$B$87,2,FALSE)</f>
        <v>#N/A</v>
      </c>
      <c r="G172" t="e">
        <f>VLOOKUP($A172,grenseverdier!$A$2:$C$87,3,FALSE)</f>
        <v>#N/A</v>
      </c>
      <c r="H172" s="1">
        <v>44872</v>
      </c>
      <c r="I172" t="s">
        <v>120</v>
      </c>
      <c r="K172" t="e">
        <f t="shared" si="6"/>
        <v>#N/A</v>
      </c>
      <c r="M172" t="e">
        <f t="shared" si="7"/>
        <v>#N/A</v>
      </c>
      <c r="N172">
        <f t="shared" si="8"/>
        <v>151</v>
      </c>
    </row>
    <row r="173" spans="1:14" x14ac:dyDescent="0.35">
      <c r="A173" t="s">
        <v>42</v>
      </c>
      <c r="B173" t="str">
        <f>VLOOKUP($A173,forkortelser!$A$2:$B$98,2,FALSE)</f>
        <v>Etylbensen</v>
      </c>
      <c r="C173" t="s">
        <v>12</v>
      </c>
      <c r="D173" t="str">
        <f>VLOOKUP(A173,Kategorier!$A$2:$B$42,2,FALSE)</f>
        <v>org milj</v>
      </c>
      <c r="E173" t="str">
        <f>VLOOKUP(A173,Kategorier!$A$2:$C$42,3,FALSE)</f>
        <v>BTEX</v>
      </c>
      <c r="F173" t="e">
        <f>VLOOKUP($A173,grenseverdier!$A$2:$B$87,2,FALSE)</f>
        <v>#N/A</v>
      </c>
      <c r="G173" t="e">
        <f>VLOOKUP($A173,grenseverdier!$A$2:$C$87,3,FALSE)</f>
        <v>#N/A</v>
      </c>
      <c r="H173" s="1">
        <v>44879</v>
      </c>
      <c r="I173" t="s">
        <v>120</v>
      </c>
      <c r="J173" t="s">
        <v>43</v>
      </c>
      <c r="K173" t="b">
        <f t="shared" si="6"/>
        <v>1</v>
      </c>
      <c r="L173" s="6">
        <v>0.1</v>
      </c>
      <c r="M173" t="e">
        <f t="shared" si="7"/>
        <v>#N/A</v>
      </c>
      <c r="N173">
        <f t="shared" si="8"/>
        <v>151</v>
      </c>
    </row>
    <row r="174" spans="1:14" x14ac:dyDescent="0.35">
      <c r="A174" t="s">
        <v>42</v>
      </c>
      <c r="B174" t="str">
        <f>VLOOKUP($A174,forkortelser!$A$2:$B$98,2,FALSE)</f>
        <v>Etylbensen</v>
      </c>
      <c r="C174" t="s">
        <v>12</v>
      </c>
      <c r="D174" t="str">
        <f>VLOOKUP(A174,Kategorier!$A$2:$B$42,2,FALSE)</f>
        <v>org milj</v>
      </c>
      <c r="E174" t="str">
        <f>VLOOKUP(A174,Kategorier!$A$2:$C$42,3,FALSE)</f>
        <v>BTEX</v>
      </c>
      <c r="F174" t="e">
        <f>VLOOKUP($A174,grenseverdier!$A$2:$B$87,2,FALSE)</f>
        <v>#N/A</v>
      </c>
      <c r="G174" t="e">
        <f>VLOOKUP($A174,grenseverdier!$A$2:$C$87,3,FALSE)</f>
        <v>#N/A</v>
      </c>
      <c r="H174" s="1">
        <v>44886</v>
      </c>
      <c r="I174" t="s">
        <v>120</v>
      </c>
      <c r="J174" t="s">
        <v>43</v>
      </c>
      <c r="K174" t="b">
        <f t="shared" si="6"/>
        <v>1</v>
      </c>
      <c r="L174" s="6">
        <v>0.1</v>
      </c>
      <c r="M174" t="e">
        <f t="shared" si="7"/>
        <v>#N/A</v>
      </c>
      <c r="N174">
        <f t="shared" si="8"/>
        <v>151</v>
      </c>
    </row>
    <row r="175" spans="1:14" x14ac:dyDescent="0.35">
      <c r="A175" t="s">
        <v>42</v>
      </c>
      <c r="B175" t="str">
        <f>VLOOKUP($A175,forkortelser!$A$2:$B$98,2,FALSE)</f>
        <v>Etylbensen</v>
      </c>
      <c r="C175" t="s">
        <v>12</v>
      </c>
      <c r="D175" t="str">
        <f>VLOOKUP(A175,Kategorier!$A$2:$B$42,2,FALSE)</f>
        <v>org milj</v>
      </c>
      <c r="E175" t="str">
        <f>VLOOKUP(A175,Kategorier!$A$2:$C$42,3,FALSE)</f>
        <v>BTEX</v>
      </c>
      <c r="F175" t="e">
        <f>VLOOKUP($A175,grenseverdier!$A$2:$B$87,2,FALSE)</f>
        <v>#N/A</v>
      </c>
      <c r="G175" t="e">
        <f>VLOOKUP($A175,grenseverdier!$A$2:$C$87,3,FALSE)</f>
        <v>#N/A</v>
      </c>
      <c r="H175" s="1">
        <v>44907</v>
      </c>
      <c r="I175" t="s">
        <v>120</v>
      </c>
      <c r="J175" t="s">
        <v>43</v>
      </c>
      <c r="K175" t="b">
        <f t="shared" si="6"/>
        <v>1</v>
      </c>
      <c r="L175" s="6">
        <v>0.1</v>
      </c>
      <c r="M175" t="e">
        <f t="shared" si="7"/>
        <v>#N/A</v>
      </c>
      <c r="N175">
        <f t="shared" si="8"/>
        <v>151</v>
      </c>
    </row>
    <row r="176" spans="1:14" x14ac:dyDescent="0.35">
      <c r="A176" t="s">
        <v>42</v>
      </c>
      <c r="B176" t="str">
        <f>VLOOKUP($A176,forkortelser!$A$2:$B$98,2,FALSE)</f>
        <v>Etylbensen</v>
      </c>
      <c r="C176" t="s">
        <v>12</v>
      </c>
      <c r="D176" t="str">
        <f>VLOOKUP(A176,Kategorier!$A$2:$B$42,2,FALSE)</f>
        <v>org milj</v>
      </c>
      <c r="E176" t="str">
        <f>VLOOKUP(A176,Kategorier!$A$2:$C$42,3,FALSE)</f>
        <v>BTEX</v>
      </c>
      <c r="F176" t="e">
        <f>VLOOKUP($A176,grenseverdier!$A$2:$B$87,2,FALSE)</f>
        <v>#N/A</v>
      </c>
      <c r="G176" t="e">
        <f>VLOOKUP($A176,grenseverdier!$A$2:$C$87,3,FALSE)</f>
        <v>#N/A</v>
      </c>
      <c r="H176" s="1">
        <v>44970</v>
      </c>
      <c r="I176" t="s">
        <v>120</v>
      </c>
      <c r="J176">
        <v>0.4</v>
      </c>
      <c r="K176" t="b">
        <f t="shared" si="6"/>
        <v>0</v>
      </c>
      <c r="L176" s="6">
        <v>0.4</v>
      </c>
      <c r="M176" t="e">
        <f t="shared" si="7"/>
        <v>#N/A</v>
      </c>
      <c r="N176">
        <f t="shared" si="8"/>
        <v>151</v>
      </c>
    </row>
    <row r="177" spans="1:14" x14ac:dyDescent="0.35">
      <c r="A177" t="s">
        <v>42</v>
      </c>
      <c r="B177" t="str">
        <f>VLOOKUP($A177,forkortelser!$A$2:$B$98,2,FALSE)</f>
        <v>Etylbensen</v>
      </c>
      <c r="C177" t="s">
        <v>12</v>
      </c>
      <c r="D177" t="str">
        <f>VLOOKUP(A177,Kategorier!$A$2:$B$42,2,FALSE)</f>
        <v>org milj</v>
      </c>
      <c r="E177" t="str">
        <f>VLOOKUP(A177,Kategorier!$A$2:$C$42,3,FALSE)</f>
        <v>BTEX</v>
      </c>
      <c r="F177" t="e">
        <f>VLOOKUP($A177,grenseverdier!$A$2:$B$87,2,FALSE)</f>
        <v>#N/A</v>
      </c>
      <c r="G177" t="e">
        <f>VLOOKUP($A177,grenseverdier!$A$2:$C$87,3,FALSE)</f>
        <v>#N/A</v>
      </c>
      <c r="H177" s="1">
        <v>44984</v>
      </c>
      <c r="I177" t="s">
        <v>120</v>
      </c>
      <c r="J177">
        <v>0.59</v>
      </c>
      <c r="K177" t="b">
        <f t="shared" si="6"/>
        <v>0</v>
      </c>
      <c r="L177" s="6">
        <v>0.59</v>
      </c>
      <c r="M177" t="e">
        <f t="shared" si="7"/>
        <v>#N/A</v>
      </c>
      <c r="N177">
        <f t="shared" si="8"/>
        <v>151</v>
      </c>
    </row>
    <row r="178" spans="1:14" x14ac:dyDescent="0.35">
      <c r="A178" t="s">
        <v>22</v>
      </c>
      <c r="B178" t="str">
        <f>VLOOKUP($A178,forkortelser!$A$2:$B$98,2,FALSE)</f>
        <v>Fe</v>
      </c>
      <c r="C178" t="s">
        <v>12</v>
      </c>
      <c r="D178" t="str">
        <f>VLOOKUP(A178,Kategorier!$A$2:$B$42,2,FALSE)</f>
        <v>metall</v>
      </c>
      <c r="E178" t="str">
        <f>VLOOKUP(A178,Kategorier!$A$2:$C$42,3,FALSE)</f>
        <v>tungmetall</v>
      </c>
      <c r="F178" t="e">
        <f>VLOOKUP($A178,grenseverdier!$A$2:$B$87,2,FALSE)</f>
        <v>#N/A</v>
      </c>
      <c r="G178" t="e">
        <f>VLOOKUP($A178,grenseverdier!$A$2:$C$87,3,FALSE)</f>
        <v>#N/A</v>
      </c>
      <c r="H178" s="1">
        <v>44858</v>
      </c>
      <c r="I178" t="s">
        <v>119</v>
      </c>
      <c r="J178">
        <v>24100</v>
      </c>
      <c r="K178" t="b">
        <f t="shared" si="6"/>
        <v>0</v>
      </c>
      <c r="L178" s="6">
        <v>24100</v>
      </c>
      <c r="M178" t="e">
        <f t="shared" si="7"/>
        <v>#N/A</v>
      </c>
      <c r="N178">
        <f t="shared" si="8"/>
        <v>152</v>
      </c>
    </row>
    <row r="179" spans="1:14" x14ac:dyDescent="0.35">
      <c r="A179" t="s">
        <v>22</v>
      </c>
      <c r="B179" t="str">
        <f>VLOOKUP($A179,forkortelser!$A$2:$B$98,2,FALSE)</f>
        <v>Fe</v>
      </c>
      <c r="C179" t="s">
        <v>12</v>
      </c>
      <c r="D179" t="str">
        <f>VLOOKUP(A179,Kategorier!$A$2:$B$42,2,FALSE)</f>
        <v>metall</v>
      </c>
      <c r="E179" t="str">
        <f>VLOOKUP(A179,Kategorier!$A$2:$C$42,3,FALSE)</f>
        <v>tungmetall</v>
      </c>
      <c r="F179" t="e">
        <f>VLOOKUP($A179,grenseverdier!$A$2:$B$87,2,FALSE)</f>
        <v>#N/A</v>
      </c>
      <c r="G179" t="e">
        <f>VLOOKUP($A179,grenseverdier!$A$2:$C$87,3,FALSE)</f>
        <v>#N/A</v>
      </c>
      <c r="H179" s="1">
        <v>44865</v>
      </c>
      <c r="I179" t="s">
        <v>119</v>
      </c>
      <c r="J179">
        <v>33000</v>
      </c>
      <c r="K179" t="b">
        <f t="shared" si="6"/>
        <v>0</v>
      </c>
      <c r="L179" s="6">
        <v>33000</v>
      </c>
      <c r="M179" t="e">
        <f t="shared" si="7"/>
        <v>#N/A</v>
      </c>
      <c r="N179">
        <f t="shared" si="8"/>
        <v>152</v>
      </c>
    </row>
    <row r="180" spans="1:14" x14ac:dyDescent="0.35">
      <c r="A180" t="s">
        <v>22</v>
      </c>
      <c r="B180" t="str">
        <f>VLOOKUP($A180,forkortelser!$A$2:$B$98,2,FALSE)</f>
        <v>Fe</v>
      </c>
      <c r="C180" t="s">
        <v>12</v>
      </c>
      <c r="D180" t="str">
        <f>VLOOKUP(A180,Kategorier!$A$2:$B$42,2,FALSE)</f>
        <v>metall</v>
      </c>
      <c r="E180" t="str">
        <f>VLOOKUP(A180,Kategorier!$A$2:$C$42,3,FALSE)</f>
        <v>tungmetall</v>
      </c>
      <c r="F180" t="e">
        <f>VLOOKUP($A180,grenseverdier!$A$2:$B$87,2,FALSE)</f>
        <v>#N/A</v>
      </c>
      <c r="G180" t="e">
        <f>VLOOKUP($A180,grenseverdier!$A$2:$C$87,3,FALSE)</f>
        <v>#N/A</v>
      </c>
      <c r="H180" s="1">
        <v>44872</v>
      </c>
      <c r="I180" t="s">
        <v>119</v>
      </c>
      <c r="J180">
        <v>26500</v>
      </c>
      <c r="K180" t="b">
        <f t="shared" si="6"/>
        <v>0</v>
      </c>
      <c r="L180" s="6">
        <v>26500</v>
      </c>
      <c r="M180" t="e">
        <f t="shared" si="7"/>
        <v>#N/A</v>
      </c>
      <c r="N180">
        <f t="shared" si="8"/>
        <v>152</v>
      </c>
    </row>
    <row r="181" spans="1:14" x14ac:dyDescent="0.35">
      <c r="A181" t="s">
        <v>22</v>
      </c>
      <c r="B181" t="str">
        <f>VLOOKUP($A181,forkortelser!$A$2:$B$98,2,FALSE)</f>
        <v>Fe</v>
      </c>
      <c r="C181" t="s">
        <v>12</v>
      </c>
      <c r="D181" t="str">
        <f>VLOOKUP(A181,Kategorier!$A$2:$B$42,2,FALSE)</f>
        <v>metall</v>
      </c>
      <c r="E181" t="str">
        <f>VLOOKUP(A181,Kategorier!$A$2:$C$42,3,FALSE)</f>
        <v>tungmetall</v>
      </c>
      <c r="F181" t="e">
        <f>VLOOKUP($A181,grenseverdier!$A$2:$B$87,2,FALSE)</f>
        <v>#N/A</v>
      </c>
      <c r="G181" t="e">
        <f>VLOOKUP($A181,grenseverdier!$A$2:$C$87,3,FALSE)</f>
        <v>#N/A</v>
      </c>
      <c r="H181" s="1">
        <v>44879</v>
      </c>
      <c r="I181" t="s">
        <v>119</v>
      </c>
      <c r="J181">
        <v>33300</v>
      </c>
      <c r="K181" t="b">
        <f t="shared" si="6"/>
        <v>0</v>
      </c>
      <c r="L181" s="6">
        <v>33300</v>
      </c>
      <c r="M181" t="e">
        <f t="shared" si="7"/>
        <v>#N/A</v>
      </c>
      <c r="N181">
        <f t="shared" si="8"/>
        <v>152</v>
      </c>
    </row>
    <row r="182" spans="1:14" x14ac:dyDescent="0.35">
      <c r="A182" t="s">
        <v>22</v>
      </c>
      <c r="B182" t="str">
        <f>VLOOKUP($A182,forkortelser!$A$2:$B$98,2,FALSE)</f>
        <v>Fe</v>
      </c>
      <c r="C182" t="s">
        <v>12</v>
      </c>
      <c r="D182" t="str">
        <f>VLOOKUP(A182,Kategorier!$A$2:$B$42,2,FALSE)</f>
        <v>metall</v>
      </c>
      <c r="E182" t="str">
        <f>VLOOKUP(A182,Kategorier!$A$2:$C$42,3,FALSE)</f>
        <v>tungmetall</v>
      </c>
      <c r="F182" t="e">
        <f>VLOOKUP($A182,grenseverdier!$A$2:$B$87,2,FALSE)</f>
        <v>#N/A</v>
      </c>
      <c r="G182" t="e">
        <f>VLOOKUP($A182,grenseverdier!$A$2:$C$87,3,FALSE)</f>
        <v>#N/A</v>
      </c>
      <c r="H182" s="1">
        <v>44886</v>
      </c>
      <c r="I182" t="s">
        <v>119</v>
      </c>
      <c r="J182">
        <v>48800</v>
      </c>
      <c r="K182" t="b">
        <f t="shared" si="6"/>
        <v>0</v>
      </c>
      <c r="L182" s="6">
        <v>48800</v>
      </c>
      <c r="M182" t="e">
        <f t="shared" si="7"/>
        <v>#N/A</v>
      </c>
      <c r="N182">
        <f t="shared" si="8"/>
        <v>152</v>
      </c>
    </row>
    <row r="183" spans="1:14" x14ac:dyDescent="0.35">
      <c r="A183" t="s">
        <v>22</v>
      </c>
      <c r="B183" t="str">
        <f>VLOOKUP($A183,forkortelser!$A$2:$B$98,2,FALSE)</f>
        <v>Fe</v>
      </c>
      <c r="C183" t="s">
        <v>12</v>
      </c>
      <c r="D183" t="str">
        <f>VLOOKUP(A183,Kategorier!$A$2:$B$42,2,FALSE)</f>
        <v>metall</v>
      </c>
      <c r="E183" t="str">
        <f>VLOOKUP(A183,Kategorier!$A$2:$C$42,3,FALSE)</f>
        <v>tungmetall</v>
      </c>
      <c r="F183" t="e">
        <f>VLOOKUP($A183,grenseverdier!$A$2:$B$87,2,FALSE)</f>
        <v>#N/A</v>
      </c>
      <c r="G183" t="e">
        <f>VLOOKUP($A183,grenseverdier!$A$2:$C$87,3,FALSE)</f>
        <v>#N/A</v>
      </c>
      <c r="H183" s="1">
        <v>44907</v>
      </c>
      <c r="I183" t="s">
        <v>119</v>
      </c>
      <c r="J183">
        <v>47800</v>
      </c>
      <c r="K183" t="b">
        <f t="shared" si="6"/>
        <v>0</v>
      </c>
      <c r="L183" s="6">
        <v>47800</v>
      </c>
      <c r="M183" t="e">
        <f t="shared" si="7"/>
        <v>#N/A</v>
      </c>
      <c r="N183">
        <f t="shared" si="8"/>
        <v>152</v>
      </c>
    </row>
    <row r="184" spans="1:14" x14ac:dyDescent="0.35">
      <c r="A184" t="s">
        <v>22</v>
      </c>
      <c r="B184" t="str">
        <f>VLOOKUP($A184,forkortelser!$A$2:$B$98,2,FALSE)</f>
        <v>Fe</v>
      </c>
      <c r="C184" t="s">
        <v>12</v>
      </c>
      <c r="D184" t="str">
        <f>VLOOKUP(A184,Kategorier!$A$2:$B$42,2,FALSE)</f>
        <v>metall</v>
      </c>
      <c r="E184" t="str">
        <f>VLOOKUP(A184,Kategorier!$A$2:$C$42,3,FALSE)</f>
        <v>tungmetall</v>
      </c>
      <c r="F184" t="e">
        <f>VLOOKUP($A184,grenseverdier!$A$2:$B$87,2,FALSE)</f>
        <v>#N/A</v>
      </c>
      <c r="G184" t="e">
        <f>VLOOKUP($A184,grenseverdier!$A$2:$C$87,3,FALSE)</f>
        <v>#N/A</v>
      </c>
      <c r="H184" s="1">
        <v>44970</v>
      </c>
      <c r="I184" t="s">
        <v>119</v>
      </c>
      <c r="J184">
        <v>108000</v>
      </c>
      <c r="K184" t="b">
        <f t="shared" si="6"/>
        <v>0</v>
      </c>
      <c r="L184" s="6">
        <v>108000</v>
      </c>
      <c r="M184" t="e">
        <f t="shared" si="7"/>
        <v>#N/A</v>
      </c>
      <c r="N184">
        <f t="shared" si="8"/>
        <v>152</v>
      </c>
    </row>
    <row r="185" spans="1:14" x14ac:dyDescent="0.35">
      <c r="A185" t="s">
        <v>22</v>
      </c>
      <c r="B185" t="str">
        <f>VLOOKUP($A185,forkortelser!$A$2:$B$98,2,FALSE)</f>
        <v>Fe</v>
      </c>
      <c r="C185" t="s">
        <v>12</v>
      </c>
      <c r="D185" t="str">
        <f>VLOOKUP(A185,Kategorier!$A$2:$B$42,2,FALSE)</f>
        <v>metall</v>
      </c>
      <c r="E185" t="str">
        <f>VLOOKUP(A185,Kategorier!$A$2:$C$42,3,FALSE)</f>
        <v>tungmetall</v>
      </c>
      <c r="F185" t="e">
        <f>VLOOKUP($A185,grenseverdier!$A$2:$B$87,2,FALSE)</f>
        <v>#N/A</v>
      </c>
      <c r="G185" t="e">
        <f>VLOOKUP($A185,grenseverdier!$A$2:$C$87,3,FALSE)</f>
        <v>#N/A</v>
      </c>
      <c r="H185" s="1">
        <v>44984</v>
      </c>
      <c r="I185" t="s">
        <v>119</v>
      </c>
      <c r="J185">
        <v>51000</v>
      </c>
      <c r="K185" t="b">
        <f t="shared" si="6"/>
        <v>0</v>
      </c>
      <c r="L185" s="6">
        <v>51000</v>
      </c>
      <c r="M185" t="e">
        <f t="shared" si="7"/>
        <v>#N/A</v>
      </c>
      <c r="N185">
        <f t="shared" si="8"/>
        <v>152</v>
      </c>
    </row>
    <row r="186" spans="1:14" x14ac:dyDescent="0.35">
      <c r="A186" t="s">
        <v>22</v>
      </c>
      <c r="B186" t="str">
        <f>VLOOKUP($A186,forkortelser!$A$2:$B$98,2,FALSE)</f>
        <v>Fe</v>
      </c>
      <c r="C186" t="s">
        <v>12</v>
      </c>
      <c r="D186" t="str">
        <f>VLOOKUP(A186,Kategorier!$A$2:$B$42,2,FALSE)</f>
        <v>metall</v>
      </c>
      <c r="E186" t="str">
        <f>VLOOKUP(A186,Kategorier!$A$2:$C$42,3,FALSE)</f>
        <v>tungmetall</v>
      </c>
      <c r="F186" t="e">
        <f>VLOOKUP($A186,grenseverdier!$A$2:$B$87,2,FALSE)</f>
        <v>#N/A</v>
      </c>
      <c r="G186" t="e">
        <f>VLOOKUP($A186,grenseverdier!$A$2:$C$87,3,FALSE)</f>
        <v>#N/A</v>
      </c>
      <c r="H186" s="1">
        <v>44858</v>
      </c>
      <c r="I186" t="s">
        <v>120</v>
      </c>
      <c r="J186">
        <v>1790</v>
      </c>
      <c r="K186" t="b">
        <f t="shared" si="6"/>
        <v>0</v>
      </c>
      <c r="L186" s="6">
        <v>1790</v>
      </c>
      <c r="M186" t="e">
        <f t="shared" si="7"/>
        <v>#N/A</v>
      </c>
      <c r="N186">
        <f t="shared" si="8"/>
        <v>151</v>
      </c>
    </row>
    <row r="187" spans="1:14" x14ac:dyDescent="0.35">
      <c r="A187" t="s">
        <v>22</v>
      </c>
      <c r="B187" t="str">
        <f>VLOOKUP($A187,forkortelser!$A$2:$B$98,2,FALSE)</f>
        <v>Fe</v>
      </c>
      <c r="C187" t="s">
        <v>12</v>
      </c>
      <c r="D187" t="str">
        <f>VLOOKUP(A187,Kategorier!$A$2:$B$42,2,FALSE)</f>
        <v>metall</v>
      </c>
      <c r="E187" t="str">
        <f>VLOOKUP(A187,Kategorier!$A$2:$C$42,3,FALSE)</f>
        <v>tungmetall</v>
      </c>
      <c r="F187" t="e">
        <f>VLOOKUP($A187,grenseverdier!$A$2:$B$87,2,FALSE)</f>
        <v>#N/A</v>
      </c>
      <c r="G187" t="e">
        <f>VLOOKUP($A187,grenseverdier!$A$2:$C$87,3,FALSE)</f>
        <v>#N/A</v>
      </c>
      <c r="H187" s="1">
        <v>44865</v>
      </c>
      <c r="I187" t="s">
        <v>120</v>
      </c>
      <c r="J187">
        <v>3640</v>
      </c>
      <c r="K187" t="b">
        <f t="shared" si="6"/>
        <v>0</v>
      </c>
      <c r="L187" s="6">
        <v>3640</v>
      </c>
      <c r="M187" t="e">
        <f t="shared" si="7"/>
        <v>#N/A</v>
      </c>
      <c r="N187">
        <f t="shared" si="8"/>
        <v>151</v>
      </c>
    </row>
    <row r="188" spans="1:14" x14ac:dyDescent="0.35">
      <c r="A188" t="s">
        <v>22</v>
      </c>
      <c r="B188" t="str">
        <f>VLOOKUP($A188,forkortelser!$A$2:$B$98,2,FALSE)</f>
        <v>Fe</v>
      </c>
      <c r="C188" t="s">
        <v>12</v>
      </c>
      <c r="D188" t="str">
        <f>VLOOKUP(A188,Kategorier!$A$2:$B$42,2,FALSE)</f>
        <v>metall</v>
      </c>
      <c r="E188" t="str">
        <f>VLOOKUP(A188,Kategorier!$A$2:$C$42,3,FALSE)</f>
        <v>tungmetall</v>
      </c>
      <c r="F188" t="e">
        <f>VLOOKUP($A188,grenseverdier!$A$2:$B$87,2,FALSE)</f>
        <v>#N/A</v>
      </c>
      <c r="G188" t="e">
        <f>VLOOKUP($A188,grenseverdier!$A$2:$C$87,3,FALSE)</f>
        <v>#N/A</v>
      </c>
      <c r="H188" s="1">
        <v>44872</v>
      </c>
      <c r="I188" t="s">
        <v>120</v>
      </c>
      <c r="J188">
        <v>1360</v>
      </c>
      <c r="K188" t="b">
        <f t="shared" si="6"/>
        <v>0</v>
      </c>
      <c r="L188" s="6">
        <v>1360</v>
      </c>
      <c r="M188" t="e">
        <f t="shared" si="7"/>
        <v>#N/A</v>
      </c>
      <c r="N188">
        <f t="shared" si="8"/>
        <v>151</v>
      </c>
    </row>
    <row r="189" spans="1:14" x14ac:dyDescent="0.35">
      <c r="A189" t="s">
        <v>22</v>
      </c>
      <c r="B189" t="str">
        <f>VLOOKUP($A189,forkortelser!$A$2:$B$98,2,FALSE)</f>
        <v>Fe</v>
      </c>
      <c r="C189" t="s">
        <v>12</v>
      </c>
      <c r="D189" t="str">
        <f>VLOOKUP(A189,Kategorier!$A$2:$B$42,2,FALSE)</f>
        <v>metall</v>
      </c>
      <c r="E189" t="str">
        <f>VLOOKUP(A189,Kategorier!$A$2:$C$42,3,FALSE)</f>
        <v>tungmetall</v>
      </c>
      <c r="F189" t="e">
        <f>VLOOKUP($A189,grenseverdier!$A$2:$B$87,2,FALSE)</f>
        <v>#N/A</v>
      </c>
      <c r="G189" t="e">
        <f>VLOOKUP($A189,grenseverdier!$A$2:$C$87,3,FALSE)</f>
        <v>#N/A</v>
      </c>
      <c r="H189" s="1">
        <v>44879</v>
      </c>
      <c r="I189" t="s">
        <v>120</v>
      </c>
      <c r="J189">
        <v>2620</v>
      </c>
      <c r="K189" t="b">
        <f t="shared" si="6"/>
        <v>0</v>
      </c>
      <c r="L189" s="6">
        <v>2620</v>
      </c>
      <c r="M189" t="e">
        <f t="shared" si="7"/>
        <v>#N/A</v>
      </c>
      <c r="N189">
        <f t="shared" si="8"/>
        <v>151</v>
      </c>
    </row>
    <row r="190" spans="1:14" x14ac:dyDescent="0.35">
      <c r="A190" t="s">
        <v>22</v>
      </c>
      <c r="B190" t="str">
        <f>VLOOKUP($A190,forkortelser!$A$2:$B$98,2,FALSE)</f>
        <v>Fe</v>
      </c>
      <c r="C190" t="s">
        <v>12</v>
      </c>
      <c r="D190" t="str">
        <f>VLOOKUP(A190,Kategorier!$A$2:$B$42,2,FALSE)</f>
        <v>metall</v>
      </c>
      <c r="E190" t="str">
        <f>VLOOKUP(A190,Kategorier!$A$2:$C$42,3,FALSE)</f>
        <v>tungmetall</v>
      </c>
      <c r="F190" t="e">
        <f>VLOOKUP($A190,grenseverdier!$A$2:$B$87,2,FALSE)</f>
        <v>#N/A</v>
      </c>
      <c r="G190" t="e">
        <f>VLOOKUP($A190,grenseverdier!$A$2:$C$87,3,FALSE)</f>
        <v>#N/A</v>
      </c>
      <c r="H190" s="1">
        <v>44886</v>
      </c>
      <c r="I190" t="s">
        <v>120</v>
      </c>
      <c r="J190">
        <v>2250</v>
      </c>
      <c r="K190" t="b">
        <f t="shared" si="6"/>
        <v>0</v>
      </c>
      <c r="L190" s="6">
        <v>2250</v>
      </c>
      <c r="M190" t="e">
        <f t="shared" si="7"/>
        <v>#N/A</v>
      </c>
      <c r="N190">
        <f t="shared" si="8"/>
        <v>151</v>
      </c>
    </row>
    <row r="191" spans="1:14" x14ac:dyDescent="0.35">
      <c r="A191" t="s">
        <v>22</v>
      </c>
      <c r="B191" t="str">
        <f>VLOOKUP($A191,forkortelser!$A$2:$B$98,2,FALSE)</f>
        <v>Fe</v>
      </c>
      <c r="C191" t="s">
        <v>12</v>
      </c>
      <c r="D191" t="str">
        <f>VLOOKUP(A191,Kategorier!$A$2:$B$42,2,FALSE)</f>
        <v>metall</v>
      </c>
      <c r="E191" t="str">
        <f>VLOOKUP(A191,Kategorier!$A$2:$C$42,3,FALSE)</f>
        <v>tungmetall</v>
      </c>
      <c r="F191" t="e">
        <f>VLOOKUP($A191,grenseverdier!$A$2:$B$87,2,FALSE)</f>
        <v>#N/A</v>
      </c>
      <c r="G191" t="e">
        <f>VLOOKUP($A191,grenseverdier!$A$2:$C$87,3,FALSE)</f>
        <v>#N/A</v>
      </c>
      <c r="H191" s="1">
        <v>44907</v>
      </c>
      <c r="I191" t="s">
        <v>120</v>
      </c>
      <c r="J191">
        <v>10900</v>
      </c>
      <c r="K191" t="b">
        <f t="shared" si="6"/>
        <v>0</v>
      </c>
      <c r="L191" s="6">
        <v>10900</v>
      </c>
      <c r="M191" t="e">
        <f t="shared" si="7"/>
        <v>#N/A</v>
      </c>
      <c r="N191">
        <f t="shared" si="8"/>
        <v>151</v>
      </c>
    </row>
    <row r="192" spans="1:14" x14ac:dyDescent="0.35">
      <c r="A192" t="s">
        <v>22</v>
      </c>
      <c r="B192" t="str">
        <f>VLOOKUP($A192,forkortelser!$A$2:$B$98,2,FALSE)</f>
        <v>Fe</v>
      </c>
      <c r="C192" t="s">
        <v>12</v>
      </c>
      <c r="D192" t="str">
        <f>VLOOKUP(A192,Kategorier!$A$2:$B$42,2,FALSE)</f>
        <v>metall</v>
      </c>
      <c r="E192" t="str">
        <f>VLOOKUP(A192,Kategorier!$A$2:$C$42,3,FALSE)</f>
        <v>tungmetall</v>
      </c>
      <c r="F192" t="e">
        <f>VLOOKUP($A192,grenseverdier!$A$2:$B$87,2,FALSE)</f>
        <v>#N/A</v>
      </c>
      <c r="G192" t="e">
        <f>VLOOKUP($A192,grenseverdier!$A$2:$C$87,3,FALSE)</f>
        <v>#N/A</v>
      </c>
      <c r="H192" s="1">
        <v>44970</v>
      </c>
      <c r="I192" t="s">
        <v>120</v>
      </c>
      <c r="J192">
        <v>3840</v>
      </c>
      <c r="K192" t="b">
        <f t="shared" si="6"/>
        <v>0</v>
      </c>
      <c r="L192" s="6">
        <v>3840</v>
      </c>
      <c r="M192" t="e">
        <f t="shared" si="7"/>
        <v>#N/A</v>
      </c>
      <c r="N192">
        <f t="shared" si="8"/>
        <v>151</v>
      </c>
    </row>
    <row r="193" spans="1:14" x14ac:dyDescent="0.35">
      <c r="A193" t="s">
        <v>22</v>
      </c>
      <c r="B193" t="str">
        <f>VLOOKUP($A193,forkortelser!$A$2:$B$98,2,FALSE)</f>
        <v>Fe</v>
      </c>
      <c r="C193" t="s">
        <v>12</v>
      </c>
      <c r="D193" t="str">
        <f>VLOOKUP(A193,Kategorier!$A$2:$B$42,2,FALSE)</f>
        <v>metall</v>
      </c>
      <c r="E193" t="str">
        <f>VLOOKUP(A193,Kategorier!$A$2:$C$42,3,FALSE)</f>
        <v>tungmetall</v>
      </c>
      <c r="F193" t="e">
        <f>VLOOKUP($A193,grenseverdier!$A$2:$B$87,2,FALSE)</f>
        <v>#N/A</v>
      </c>
      <c r="G193" t="e">
        <f>VLOOKUP($A193,grenseverdier!$A$2:$C$87,3,FALSE)</f>
        <v>#N/A</v>
      </c>
      <c r="H193" s="1">
        <v>44984</v>
      </c>
      <c r="I193" t="s">
        <v>120</v>
      </c>
      <c r="J193">
        <v>852</v>
      </c>
      <c r="K193" t="b">
        <f t="shared" si="6"/>
        <v>0</v>
      </c>
      <c r="L193" s="6">
        <v>852</v>
      </c>
      <c r="M193" t="e">
        <f t="shared" si="7"/>
        <v>#N/A</v>
      </c>
      <c r="N193">
        <f t="shared" si="8"/>
        <v>151</v>
      </c>
    </row>
    <row r="194" spans="1:14" x14ac:dyDescent="0.35">
      <c r="A194" t="s">
        <v>19</v>
      </c>
      <c r="B194" t="str">
        <f>VLOOKUP($A194,forkortelser!$A$2:$B$98,2,FALSE)</f>
        <v>Hg</v>
      </c>
      <c r="C194" t="s">
        <v>12</v>
      </c>
      <c r="D194" t="str">
        <f>VLOOKUP(A194,Kategorier!$A$2:$B$42,2,FALSE)</f>
        <v>metall</v>
      </c>
      <c r="E194" t="str">
        <f>VLOOKUP(A194,Kategorier!$A$2:$C$42,3,FALSE)</f>
        <v>tungmetall</v>
      </c>
      <c r="F194">
        <f>VLOOKUP($A194,grenseverdier!$A$2:$B$87,2,FALSE)</f>
        <v>2</v>
      </c>
      <c r="G194">
        <f>VLOOKUP($A194,grenseverdier!$A$2:$C$87,3,FALSE)</f>
        <v>0</v>
      </c>
      <c r="H194" s="1">
        <v>44858</v>
      </c>
      <c r="I194" t="s">
        <v>119</v>
      </c>
      <c r="J194">
        <v>0.185</v>
      </c>
      <c r="K194" t="b">
        <f t="shared" si="6"/>
        <v>0</v>
      </c>
      <c r="L194" s="6">
        <v>0.185</v>
      </c>
      <c r="M194" t="b">
        <f t="shared" si="7"/>
        <v>0</v>
      </c>
      <c r="N194">
        <f t="shared" si="8"/>
        <v>152</v>
      </c>
    </row>
    <row r="195" spans="1:14" x14ac:dyDescent="0.35">
      <c r="A195" t="s">
        <v>19</v>
      </c>
      <c r="B195" t="str">
        <f>VLOOKUP($A195,forkortelser!$A$2:$B$98,2,FALSE)</f>
        <v>Hg</v>
      </c>
      <c r="C195" t="s">
        <v>12</v>
      </c>
      <c r="D195" t="str">
        <f>VLOOKUP(A195,Kategorier!$A$2:$B$42,2,FALSE)</f>
        <v>metall</v>
      </c>
      <c r="E195" t="str">
        <f>VLOOKUP(A195,Kategorier!$A$2:$C$42,3,FALSE)</f>
        <v>tungmetall</v>
      </c>
      <c r="F195">
        <f>VLOOKUP($A195,grenseverdier!$A$2:$B$87,2,FALSE)</f>
        <v>2</v>
      </c>
      <c r="G195">
        <f>VLOOKUP($A195,grenseverdier!$A$2:$C$87,3,FALSE)</f>
        <v>0</v>
      </c>
      <c r="H195" s="1">
        <v>44865</v>
      </c>
      <c r="I195" t="s">
        <v>119</v>
      </c>
      <c r="J195">
        <v>0.13800000000000001</v>
      </c>
      <c r="K195" t="b">
        <f t="shared" ref="K195:K258" si="9">IF(ISBLANK(J195),#N/A,IF(ISNUMBER(J195),FALSE,TRUE))</f>
        <v>0</v>
      </c>
      <c r="L195" s="6">
        <v>0.13800000000000001</v>
      </c>
      <c r="M195" t="b">
        <f t="shared" ref="M195:M258" si="10">IF(ISBLANK(L195),#N/A,IF(L195&gt;F195,TRUE,IF(L195&lt;F195,FALSE,#N/A)))</f>
        <v>0</v>
      </c>
      <c r="N195">
        <f t="shared" ref="N195:N258" si="11">IF(I195="inn",152,IF(I195="ut",151,IF(I195="slamtank",153)))</f>
        <v>152</v>
      </c>
    </row>
    <row r="196" spans="1:14" x14ac:dyDescent="0.35">
      <c r="A196" t="s">
        <v>19</v>
      </c>
      <c r="B196" t="str">
        <f>VLOOKUP($A196,forkortelser!$A$2:$B$98,2,FALSE)</f>
        <v>Hg</v>
      </c>
      <c r="C196" t="s">
        <v>12</v>
      </c>
      <c r="D196" t="str">
        <f>VLOOKUP(A196,Kategorier!$A$2:$B$42,2,FALSE)</f>
        <v>metall</v>
      </c>
      <c r="E196" t="str">
        <f>VLOOKUP(A196,Kategorier!$A$2:$C$42,3,FALSE)</f>
        <v>tungmetall</v>
      </c>
      <c r="F196">
        <f>VLOOKUP($A196,grenseverdier!$A$2:$B$87,2,FALSE)</f>
        <v>2</v>
      </c>
      <c r="G196">
        <f>VLOOKUP($A196,grenseverdier!$A$2:$C$87,3,FALSE)</f>
        <v>0</v>
      </c>
      <c r="H196" s="1">
        <v>44872</v>
      </c>
      <c r="I196" t="s">
        <v>119</v>
      </c>
      <c r="J196">
        <v>9.0499999999999997E-2</v>
      </c>
      <c r="K196" t="b">
        <f t="shared" si="9"/>
        <v>0</v>
      </c>
      <c r="L196" s="6">
        <v>9.0499999999999997E-2</v>
      </c>
      <c r="M196" t="b">
        <f t="shared" si="10"/>
        <v>0</v>
      </c>
      <c r="N196">
        <f t="shared" si="11"/>
        <v>152</v>
      </c>
    </row>
    <row r="197" spans="1:14" x14ac:dyDescent="0.35">
      <c r="A197" t="s">
        <v>19</v>
      </c>
      <c r="B197" t="str">
        <f>VLOOKUP($A197,forkortelser!$A$2:$B$98,2,FALSE)</f>
        <v>Hg</v>
      </c>
      <c r="C197" t="s">
        <v>12</v>
      </c>
      <c r="D197" t="str">
        <f>VLOOKUP(A197,Kategorier!$A$2:$B$42,2,FALSE)</f>
        <v>metall</v>
      </c>
      <c r="E197" t="str">
        <f>VLOOKUP(A197,Kategorier!$A$2:$C$42,3,FALSE)</f>
        <v>tungmetall</v>
      </c>
      <c r="F197">
        <f>VLOOKUP($A197,grenseverdier!$A$2:$B$87,2,FALSE)</f>
        <v>2</v>
      </c>
      <c r="G197">
        <f>VLOOKUP($A197,grenseverdier!$A$2:$C$87,3,FALSE)</f>
        <v>0</v>
      </c>
      <c r="H197" s="1">
        <v>44879</v>
      </c>
      <c r="I197" t="s">
        <v>119</v>
      </c>
      <c r="J197">
        <v>0.221</v>
      </c>
      <c r="K197" t="b">
        <f t="shared" si="9"/>
        <v>0</v>
      </c>
      <c r="L197" s="6">
        <v>0.221</v>
      </c>
      <c r="M197" t="b">
        <f t="shared" si="10"/>
        <v>0</v>
      </c>
      <c r="N197">
        <f t="shared" si="11"/>
        <v>152</v>
      </c>
    </row>
    <row r="198" spans="1:14" x14ac:dyDescent="0.35">
      <c r="A198" t="s">
        <v>19</v>
      </c>
      <c r="B198" t="str">
        <f>VLOOKUP($A198,forkortelser!$A$2:$B$98,2,FALSE)</f>
        <v>Hg</v>
      </c>
      <c r="C198" t="s">
        <v>12</v>
      </c>
      <c r="D198" t="str">
        <f>VLOOKUP(A198,Kategorier!$A$2:$B$42,2,FALSE)</f>
        <v>metall</v>
      </c>
      <c r="E198" t="str">
        <f>VLOOKUP(A198,Kategorier!$A$2:$C$42,3,FALSE)</f>
        <v>tungmetall</v>
      </c>
      <c r="F198">
        <f>VLOOKUP($A198,grenseverdier!$A$2:$B$87,2,FALSE)</f>
        <v>2</v>
      </c>
      <c r="G198">
        <f>VLOOKUP($A198,grenseverdier!$A$2:$C$87,3,FALSE)</f>
        <v>0</v>
      </c>
      <c r="H198" s="1">
        <v>44886</v>
      </c>
      <c r="I198" t="s">
        <v>119</v>
      </c>
      <c r="J198">
        <v>0.16600000000000001</v>
      </c>
      <c r="K198" t="b">
        <f t="shared" si="9"/>
        <v>0</v>
      </c>
      <c r="L198" s="6">
        <v>0.16600000000000001</v>
      </c>
      <c r="M198" t="b">
        <f t="shared" si="10"/>
        <v>0</v>
      </c>
      <c r="N198">
        <f t="shared" si="11"/>
        <v>152</v>
      </c>
    </row>
    <row r="199" spans="1:14" x14ac:dyDescent="0.35">
      <c r="A199" t="s">
        <v>19</v>
      </c>
      <c r="B199" t="str">
        <f>VLOOKUP($A199,forkortelser!$A$2:$B$98,2,FALSE)</f>
        <v>Hg</v>
      </c>
      <c r="C199" t="s">
        <v>12</v>
      </c>
      <c r="D199" t="str">
        <f>VLOOKUP(A199,Kategorier!$A$2:$B$42,2,FALSE)</f>
        <v>metall</v>
      </c>
      <c r="E199" t="str">
        <f>VLOOKUP(A199,Kategorier!$A$2:$C$42,3,FALSE)</f>
        <v>tungmetall</v>
      </c>
      <c r="F199">
        <f>VLOOKUP($A199,grenseverdier!$A$2:$B$87,2,FALSE)</f>
        <v>2</v>
      </c>
      <c r="G199">
        <f>VLOOKUP($A199,grenseverdier!$A$2:$C$87,3,FALSE)</f>
        <v>0</v>
      </c>
      <c r="H199" s="1">
        <v>44907</v>
      </c>
      <c r="I199" t="s">
        <v>119</v>
      </c>
      <c r="J199">
        <v>5.8299999999999998E-2</v>
      </c>
      <c r="K199" t="b">
        <f t="shared" si="9"/>
        <v>0</v>
      </c>
      <c r="L199" s="6">
        <v>5.8299999999999998E-2</v>
      </c>
      <c r="M199" t="b">
        <f t="shared" si="10"/>
        <v>0</v>
      </c>
      <c r="N199">
        <f t="shared" si="11"/>
        <v>152</v>
      </c>
    </row>
    <row r="200" spans="1:14" x14ac:dyDescent="0.35">
      <c r="A200" t="s">
        <v>19</v>
      </c>
      <c r="B200" t="str">
        <f>VLOOKUP($A200,forkortelser!$A$2:$B$98,2,FALSE)</f>
        <v>Hg</v>
      </c>
      <c r="C200" t="s">
        <v>12</v>
      </c>
      <c r="D200" t="str">
        <f>VLOOKUP(A200,Kategorier!$A$2:$B$42,2,FALSE)</f>
        <v>metall</v>
      </c>
      <c r="E200" t="str">
        <f>VLOOKUP(A200,Kategorier!$A$2:$C$42,3,FALSE)</f>
        <v>tungmetall</v>
      </c>
      <c r="F200">
        <f>VLOOKUP($A200,grenseverdier!$A$2:$B$87,2,FALSE)</f>
        <v>2</v>
      </c>
      <c r="G200">
        <f>VLOOKUP($A200,grenseverdier!$A$2:$C$87,3,FALSE)</f>
        <v>0</v>
      </c>
      <c r="H200" s="1">
        <v>44970</v>
      </c>
      <c r="I200" t="s">
        <v>119</v>
      </c>
      <c r="J200">
        <v>0.192</v>
      </c>
      <c r="K200" t="b">
        <f t="shared" si="9"/>
        <v>0</v>
      </c>
      <c r="L200" s="6">
        <v>0.192</v>
      </c>
      <c r="M200" t="b">
        <f t="shared" si="10"/>
        <v>0</v>
      </c>
      <c r="N200">
        <f t="shared" si="11"/>
        <v>152</v>
      </c>
    </row>
    <row r="201" spans="1:14" x14ac:dyDescent="0.35">
      <c r="A201" t="s">
        <v>19</v>
      </c>
      <c r="B201" t="str">
        <f>VLOOKUP($A201,forkortelser!$A$2:$B$98,2,FALSE)</f>
        <v>Hg</v>
      </c>
      <c r="C201" t="s">
        <v>12</v>
      </c>
      <c r="D201" t="str">
        <f>VLOOKUP(A201,Kategorier!$A$2:$B$42,2,FALSE)</f>
        <v>metall</v>
      </c>
      <c r="E201" t="str">
        <f>VLOOKUP(A201,Kategorier!$A$2:$C$42,3,FALSE)</f>
        <v>tungmetall</v>
      </c>
      <c r="F201">
        <f>VLOOKUP($A201,grenseverdier!$A$2:$B$87,2,FALSE)</f>
        <v>2</v>
      </c>
      <c r="G201">
        <f>VLOOKUP($A201,grenseverdier!$A$2:$C$87,3,FALSE)</f>
        <v>0</v>
      </c>
      <c r="H201" s="1">
        <v>44984</v>
      </c>
      <c r="I201" t="s">
        <v>119</v>
      </c>
      <c r="J201">
        <v>0.114</v>
      </c>
      <c r="K201" t="b">
        <f t="shared" si="9"/>
        <v>0</v>
      </c>
      <c r="L201" s="6">
        <v>0.114</v>
      </c>
      <c r="M201" t="b">
        <f t="shared" si="10"/>
        <v>0</v>
      </c>
      <c r="N201">
        <f t="shared" si="11"/>
        <v>152</v>
      </c>
    </row>
    <row r="202" spans="1:14" x14ac:dyDescent="0.35">
      <c r="A202" t="s">
        <v>19</v>
      </c>
      <c r="B202" t="str">
        <f>VLOOKUP($A202,forkortelser!$A$2:$B$98,2,FALSE)</f>
        <v>Hg</v>
      </c>
      <c r="C202" t="s">
        <v>12</v>
      </c>
      <c r="D202" t="str">
        <f>VLOOKUP(A202,Kategorier!$A$2:$B$42,2,FALSE)</f>
        <v>metall</v>
      </c>
      <c r="E202" t="str">
        <f>VLOOKUP(A202,Kategorier!$A$2:$C$42,3,FALSE)</f>
        <v>tungmetall</v>
      </c>
      <c r="F202">
        <f>VLOOKUP($A202,grenseverdier!$A$2:$B$87,2,FALSE)</f>
        <v>2</v>
      </c>
      <c r="G202">
        <f>VLOOKUP($A202,grenseverdier!$A$2:$C$87,3,FALSE)</f>
        <v>0</v>
      </c>
      <c r="H202" s="1">
        <v>44858</v>
      </c>
      <c r="I202" t="s">
        <v>120</v>
      </c>
      <c r="J202">
        <v>2.8199999999999999E-2</v>
      </c>
      <c r="K202" t="b">
        <f t="shared" si="9"/>
        <v>0</v>
      </c>
      <c r="L202" s="6">
        <v>2.8199999999999999E-2</v>
      </c>
      <c r="M202" t="b">
        <f t="shared" si="10"/>
        <v>0</v>
      </c>
      <c r="N202">
        <f t="shared" si="11"/>
        <v>151</v>
      </c>
    </row>
    <row r="203" spans="1:14" x14ac:dyDescent="0.35">
      <c r="A203" t="s">
        <v>19</v>
      </c>
      <c r="B203" t="str">
        <f>VLOOKUP($A203,forkortelser!$A$2:$B$98,2,FALSE)</f>
        <v>Hg</v>
      </c>
      <c r="C203" t="s">
        <v>12</v>
      </c>
      <c r="D203" t="str">
        <f>VLOOKUP(A203,Kategorier!$A$2:$B$42,2,FALSE)</f>
        <v>metall</v>
      </c>
      <c r="E203" t="str">
        <f>VLOOKUP(A203,Kategorier!$A$2:$C$42,3,FALSE)</f>
        <v>tungmetall</v>
      </c>
      <c r="F203">
        <f>VLOOKUP($A203,grenseverdier!$A$2:$B$87,2,FALSE)</f>
        <v>2</v>
      </c>
      <c r="G203">
        <f>VLOOKUP($A203,grenseverdier!$A$2:$C$87,3,FALSE)</f>
        <v>0</v>
      </c>
      <c r="H203" s="1">
        <v>44865</v>
      </c>
      <c r="I203" t="s">
        <v>120</v>
      </c>
      <c r="J203">
        <v>2.98E-2</v>
      </c>
      <c r="K203" t="b">
        <f t="shared" si="9"/>
        <v>0</v>
      </c>
      <c r="L203" s="6">
        <v>2.98E-2</v>
      </c>
      <c r="M203" t="b">
        <f t="shared" si="10"/>
        <v>0</v>
      </c>
      <c r="N203">
        <f t="shared" si="11"/>
        <v>151</v>
      </c>
    </row>
    <row r="204" spans="1:14" x14ac:dyDescent="0.35">
      <c r="A204" t="s">
        <v>19</v>
      </c>
      <c r="B204" t="str">
        <f>VLOOKUP($A204,forkortelser!$A$2:$B$98,2,FALSE)</f>
        <v>Hg</v>
      </c>
      <c r="C204" t="s">
        <v>12</v>
      </c>
      <c r="D204" t="str">
        <f>VLOOKUP(A204,Kategorier!$A$2:$B$42,2,FALSE)</f>
        <v>metall</v>
      </c>
      <c r="E204" t="str">
        <f>VLOOKUP(A204,Kategorier!$A$2:$C$42,3,FALSE)</f>
        <v>tungmetall</v>
      </c>
      <c r="F204">
        <f>VLOOKUP($A204,grenseverdier!$A$2:$B$87,2,FALSE)</f>
        <v>2</v>
      </c>
      <c r="G204">
        <f>VLOOKUP($A204,grenseverdier!$A$2:$C$87,3,FALSE)</f>
        <v>0</v>
      </c>
      <c r="H204" s="1">
        <v>44872</v>
      </c>
      <c r="I204" t="s">
        <v>120</v>
      </c>
      <c r="K204" t="e">
        <f t="shared" si="9"/>
        <v>#N/A</v>
      </c>
      <c r="M204" t="e">
        <f t="shared" si="10"/>
        <v>#N/A</v>
      </c>
      <c r="N204">
        <f t="shared" si="11"/>
        <v>151</v>
      </c>
    </row>
    <row r="205" spans="1:14" x14ac:dyDescent="0.35">
      <c r="A205" t="s">
        <v>19</v>
      </c>
      <c r="B205" t="str">
        <f>VLOOKUP($A205,forkortelser!$A$2:$B$98,2,FALSE)</f>
        <v>Hg</v>
      </c>
      <c r="C205" t="s">
        <v>12</v>
      </c>
      <c r="D205" t="str">
        <f>VLOOKUP(A205,Kategorier!$A$2:$B$42,2,FALSE)</f>
        <v>metall</v>
      </c>
      <c r="E205" t="str">
        <f>VLOOKUP(A205,Kategorier!$A$2:$C$42,3,FALSE)</f>
        <v>tungmetall</v>
      </c>
      <c r="F205">
        <f>VLOOKUP($A205,grenseverdier!$A$2:$B$87,2,FALSE)</f>
        <v>2</v>
      </c>
      <c r="G205">
        <f>VLOOKUP($A205,grenseverdier!$A$2:$C$87,3,FALSE)</f>
        <v>0</v>
      </c>
      <c r="H205" s="1">
        <v>44879</v>
      </c>
      <c r="I205" t="s">
        <v>120</v>
      </c>
      <c r="J205">
        <v>0.02</v>
      </c>
      <c r="K205" t="b">
        <f t="shared" si="9"/>
        <v>0</v>
      </c>
      <c r="L205" s="6">
        <v>0.02</v>
      </c>
      <c r="M205" t="b">
        <f t="shared" si="10"/>
        <v>0</v>
      </c>
      <c r="N205">
        <f t="shared" si="11"/>
        <v>151</v>
      </c>
    </row>
    <row r="206" spans="1:14" x14ac:dyDescent="0.35">
      <c r="A206" t="s">
        <v>19</v>
      </c>
      <c r="B206" t="str">
        <f>VLOOKUP($A206,forkortelser!$A$2:$B$98,2,FALSE)</f>
        <v>Hg</v>
      </c>
      <c r="C206" t="s">
        <v>12</v>
      </c>
      <c r="D206" t="str">
        <f>VLOOKUP(A206,Kategorier!$A$2:$B$42,2,FALSE)</f>
        <v>metall</v>
      </c>
      <c r="E206" t="str">
        <f>VLOOKUP(A206,Kategorier!$A$2:$C$42,3,FALSE)</f>
        <v>tungmetall</v>
      </c>
      <c r="F206">
        <f>VLOOKUP($A206,grenseverdier!$A$2:$B$87,2,FALSE)</f>
        <v>2</v>
      </c>
      <c r="G206">
        <f>VLOOKUP($A206,grenseverdier!$A$2:$C$87,3,FALSE)</f>
        <v>0</v>
      </c>
      <c r="H206" s="1">
        <v>44886</v>
      </c>
      <c r="I206" t="s">
        <v>120</v>
      </c>
      <c r="J206">
        <v>3.9600000000000003E-2</v>
      </c>
      <c r="K206" t="b">
        <f t="shared" si="9"/>
        <v>0</v>
      </c>
      <c r="L206" s="6">
        <v>3.9600000000000003E-2</v>
      </c>
      <c r="M206" t="b">
        <f t="shared" si="10"/>
        <v>0</v>
      </c>
      <c r="N206">
        <f t="shared" si="11"/>
        <v>151</v>
      </c>
    </row>
    <row r="207" spans="1:14" x14ac:dyDescent="0.35">
      <c r="A207" t="s">
        <v>19</v>
      </c>
      <c r="B207" t="str">
        <f>VLOOKUP($A207,forkortelser!$A$2:$B$98,2,FALSE)</f>
        <v>Hg</v>
      </c>
      <c r="C207" t="s">
        <v>12</v>
      </c>
      <c r="D207" t="str">
        <f>VLOOKUP(A207,Kategorier!$A$2:$B$42,2,FALSE)</f>
        <v>metall</v>
      </c>
      <c r="E207" t="str">
        <f>VLOOKUP(A207,Kategorier!$A$2:$C$42,3,FALSE)</f>
        <v>tungmetall</v>
      </c>
      <c r="F207">
        <f>VLOOKUP($A207,grenseverdier!$A$2:$B$87,2,FALSE)</f>
        <v>2</v>
      </c>
      <c r="G207">
        <f>VLOOKUP($A207,grenseverdier!$A$2:$C$87,3,FALSE)</f>
        <v>0</v>
      </c>
      <c r="H207" s="1">
        <v>44907</v>
      </c>
      <c r="I207" t="s">
        <v>120</v>
      </c>
      <c r="J207">
        <v>3.6499999999999998E-2</v>
      </c>
      <c r="K207" t="b">
        <f t="shared" si="9"/>
        <v>0</v>
      </c>
      <c r="L207" s="6">
        <v>3.6499999999999998E-2</v>
      </c>
      <c r="M207" t="b">
        <f t="shared" si="10"/>
        <v>0</v>
      </c>
      <c r="N207">
        <f t="shared" si="11"/>
        <v>151</v>
      </c>
    </row>
    <row r="208" spans="1:14" x14ac:dyDescent="0.35">
      <c r="A208" t="s">
        <v>19</v>
      </c>
      <c r="B208" t="str">
        <f>VLOOKUP($A208,forkortelser!$A$2:$B$98,2,FALSE)</f>
        <v>Hg</v>
      </c>
      <c r="C208" t="s">
        <v>12</v>
      </c>
      <c r="D208" t="str">
        <f>VLOOKUP(A208,Kategorier!$A$2:$B$42,2,FALSE)</f>
        <v>metall</v>
      </c>
      <c r="E208" t="str">
        <f>VLOOKUP(A208,Kategorier!$A$2:$C$42,3,FALSE)</f>
        <v>tungmetall</v>
      </c>
      <c r="F208">
        <f>VLOOKUP($A208,grenseverdier!$A$2:$B$87,2,FALSE)</f>
        <v>2</v>
      </c>
      <c r="G208">
        <f>VLOOKUP($A208,grenseverdier!$A$2:$C$87,3,FALSE)</f>
        <v>0</v>
      </c>
      <c r="H208" s="1">
        <v>44970</v>
      </c>
      <c r="I208" t="s">
        <v>120</v>
      </c>
      <c r="J208">
        <v>6.2E-2</v>
      </c>
      <c r="K208" t="b">
        <f t="shared" si="9"/>
        <v>0</v>
      </c>
      <c r="L208" s="6">
        <v>6.2E-2</v>
      </c>
      <c r="M208" t="b">
        <f t="shared" si="10"/>
        <v>0</v>
      </c>
      <c r="N208">
        <f t="shared" si="11"/>
        <v>151</v>
      </c>
    </row>
    <row r="209" spans="1:14" x14ac:dyDescent="0.35">
      <c r="A209" t="s">
        <v>19</v>
      </c>
      <c r="B209" t="str">
        <f>VLOOKUP($A209,forkortelser!$A$2:$B$98,2,FALSE)</f>
        <v>Hg</v>
      </c>
      <c r="C209" t="s">
        <v>12</v>
      </c>
      <c r="D209" t="str">
        <f>VLOOKUP(A209,Kategorier!$A$2:$B$42,2,FALSE)</f>
        <v>metall</v>
      </c>
      <c r="E209" t="str">
        <f>VLOOKUP(A209,Kategorier!$A$2:$C$42,3,FALSE)</f>
        <v>tungmetall</v>
      </c>
      <c r="F209">
        <f>VLOOKUP($A209,grenseverdier!$A$2:$B$87,2,FALSE)</f>
        <v>2</v>
      </c>
      <c r="G209">
        <f>VLOOKUP($A209,grenseverdier!$A$2:$C$87,3,FALSE)</f>
        <v>0</v>
      </c>
      <c r="H209" s="1">
        <v>44984</v>
      </c>
      <c r="I209" t="s">
        <v>120</v>
      </c>
      <c r="J209">
        <v>2.6499999999999999E-2</v>
      </c>
      <c r="K209" t="b">
        <f t="shared" si="9"/>
        <v>0</v>
      </c>
      <c r="L209" s="6">
        <v>2.6499999999999999E-2</v>
      </c>
      <c r="M209" t="b">
        <f t="shared" si="10"/>
        <v>0</v>
      </c>
      <c r="N209">
        <f t="shared" si="11"/>
        <v>151</v>
      </c>
    </row>
    <row r="210" spans="1:14" x14ac:dyDescent="0.35">
      <c r="A210" t="s">
        <v>9</v>
      </c>
      <c r="B210" t="str">
        <f>VLOOKUP($A210,forkortelser!$A$2:$B$98,2,FALSE)</f>
        <v>KOF-Cr</v>
      </c>
      <c r="C210" t="s">
        <v>5</v>
      </c>
      <c r="D210" t="str">
        <f>VLOOKUP(A210,Kategorier!$A$2:$B$42,2,FALSE)</f>
        <v>vannparameter</v>
      </c>
      <c r="E210" t="str">
        <f>VLOOKUP(A210,Kategorier!$A$2:$C$42,3,FALSE)</f>
        <v>organisk materiale</v>
      </c>
      <c r="F210">
        <f>VLOOKUP($A210,grenseverdier!$A$2:$B$87,2,FALSE)</f>
        <v>600</v>
      </c>
      <c r="G210">
        <f>VLOOKUP($A210,grenseverdier!$A$2:$C$87,3,FALSE)</f>
        <v>0</v>
      </c>
      <c r="H210" s="1">
        <v>44858</v>
      </c>
      <c r="I210" t="s">
        <v>119</v>
      </c>
      <c r="J210">
        <v>991</v>
      </c>
      <c r="K210" t="b">
        <f t="shared" si="9"/>
        <v>0</v>
      </c>
      <c r="L210" s="6">
        <v>991</v>
      </c>
      <c r="M210" t="b">
        <f t="shared" si="10"/>
        <v>1</v>
      </c>
      <c r="N210">
        <f t="shared" si="11"/>
        <v>152</v>
      </c>
    </row>
    <row r="211" spans="1:14" x14ac:dyDescent="0.35">
      <c r="A211" t="s">
        <v>9</v>
      </c>
      <c r="B211" t="str">
        <f>VLOOKUP($A211,forkortelser!$A$2:$B$98,2,FALSE)</f>
        <v>KOF-Cr</v>
      </c>
      <c r="C211" t="s">
        <v>5</v>
      </c>
      <c r="D211" t="str">
        <f>VLOOKUP(A211,Kategorier!$A$2:$B$42,2,FALSE)</f>
        <v>vannparameter</v>
      </c>
      <c r="E211" t="str">
        <f>VLOOKUP(A211,Kategorier!$A$2:$C$42,3,FALSE)</f>
        <v>organisk materiale</v>
      </c>
      <c r="F211">
        <f>VLOOKUP($A211,grenseverdier!$A$2:$B$87,2,FALSE)</f>
        <v>600</v>
      </c>
      <c r="G211">
        <f>VLOOKUP($A211,grenseverdier!$A$2:$C$87,3,FALSE)</f>
        <v>0</v>
      </c>
      <c r="H211" s="1">
        <v>44865</v>
      </c>
      <c r="I211" t="s">
        <v>119</v>
      </c>
      <c r="J211">
        <v>846</v>
      </c>
      <c r="K211" t="b">
        <f t="shared" si="9"/>
        <v>0</v>
      </c>
      <c r="L211" s="6">
        <v>846</v>
      </c>
      <c r="M211" t="b">
        <f t="shared" si="10"/>
        <v>1</v>
      </c>
      <c r="N211">
        <f t="shared" si="11"/>
        <v>152</v>
      </c>
    </row>
    <row r="212" spans="1:14" x14ac:dyDescent="0.35">
      <c r="A212" t="s">
        <v>9</v>
      </c>
      <c r="B212" t="str">
        <f>VLOOKUP($A212,forkortelser!$A$2:$B$98,2,FALSE)</f>
        <v>KOF-Cr</v>
      </c>
      <c r="C212" t="s">
        <v>5</v>
      </c>
      <c r="D212" t="str">
        <f>VLOOKUP(A212,Kategorier!$A$2:$B$42,2,FALSE)</f>
        <v>vannparameter</v>
      </c>
      <c r="E212" t="str">
        <f>VLOOKUP(A212,Kategorier!$A$2:$C$42,3,FALSE)</f>
        <v>organisk materiale</v>
      </c>
      <c r="F212">
        <f>VLOOKUP($A212,grenseverdier!$A$2:$B$87,2,FALSE)</f>
        <v>600</v>
      </c>
      <c r="G212">
        <f>VLOOKUP($A212,grenseverdier!$A$2:$C$87,3,FALSE)</f>
        <v>0</v>
      </c>
      <c r="H212" s="1">
        <v>44872</v>
      </c>
      <c r="I212" t="s">
        <v>119</v>
      </c>
      <c r="J212">
        <v>672</v>
      </c>
      <c r="K212" t="b">
        <f t="shared" si="9"/>
        <v>0</v>
      </c>
      <c r="L212" s="6">
        <v>672</v>
      </c>
      <c r="M212" t="b">
        <f t="shared" si="10"/>
        <v>1</v>
      </c>
      <c r="N212">
        <f t="shared" si="11"/>
        <v>152</v>
      </c>
    </row>
    <row r="213" spans="1:14" x14ac:dyDescent="0.35">
      <c r="A213" t="s">
        <v>9</v>
      </c>
      <c r="B213" t="str">
        <f>VLOOKUP($A213,forkortelser!$A$2:$B$98,2,FALSE)</f>
        <v>KOF-Cr</v>
      </c>
      <c r="C213" t="s">
        <v>5</v>
      </c>
      <c r="D213" t="str">
        <f>VLOOKUP(A213,Kategorier!$A$2:$B$42,2,FALSE)</f>
        <v>vannparameter</v>
      </c>
      <c r="E213" t="str">
        <f>VLOOKUP(A213,Kategorier!$A$2:$C$42,3,FALSE)</f>
        <v>organisk materiale</v>
      </c>
      <c r="F213">
        <f>VLOOKUP($A213,grenseverdier!$A$2:$B$87,2,FALSE)</f>
        <v>600</v>
      </c>
      <c r="G213">
        <f>VLOOKUP($A213,grenseverdier!$A$2:$C$87,3,FALSE)</f>
        <v>0</v>
      </c>
      <c r="H213" s="1">
        <v>44879</v>
      </c>
      <c r="I213" t="s">
        <v>119</v>
      </c>
      <c r="J213">
        <v>570</v>
      </c>
      <c r="K213" t="b">
        <f t="shared" si="9"/>
        <v>0</v>
      </c>
      <c r="L213" s="6">
        <v>570</v>
      </c>
      <c r="M213" t="b">
        <f t="shared" si="10"/>
        <v>0</v>
      </c>
      <c r="N213">
        <f t="shared" si="11"/>
        <v>152</v>
      </c>
    </row>
    <row r="214" spans="1:14" x14ac:dyDescent="0.35">
      <c r="A214" t="s">
        <v>9</v>
      </c>
      <c r="B214" t="str">
        <f>VLOOKUP($A214,forkortelser!$A$2:$B$98,2,FALSE)</f>
        <v>KOF-Cr</v>
      </c>
      <c r="C214" t="s">
        <v>5</v>
      </c>
      <c r="D214" t="str">
        <f>VLOOKUP(A214,Kategorier!$A$2:$B$42,2,FALSE)</f>
        <v>vannparameter</v>
      </c>
      <c r="E214" t="str">
        <f>VLOOKUP(A214,Kategorier!$A$2:$C$42,3,FALSE)</f>
        <v>organisk materiale</v>
      </c>
      <c r="F214">
        <f>VLOOKUP($A214,grenseverdier!$A$2:$B$87,2,FALSE)</f>
        <v>600</v>
      </c>
      <c r="G214">
        <f>VLOOKUP($A214,grenseverdier!$A$2:$C$87,3,FALSE)</f>
        <v>0</v>
      </c>
      <c r="H214" s="1">
        <v>44886</v>
      </c>
      <c r="I214" t="s">
        <v>119</v>
      </c>
      <c r="J214">
        <v>1240</v>
      </c>
      <c r="K214" t="b">
        <f t="shared" si="9"/>
        <v>0</v>
      </c>
      <c r="L214" s="6">
        <v>1240</v>
      </c>
      <c r="M214" t="b">
        <f t="shared" si="10"/>
        <v>1</v>
      </c>
      <c r="N214">
        <f t="shared" si="11"/>
        <v>152</v>
      </c>
    </row>
    <row r="215" spans="1:14" x14ac:dyDescent="0.35">
      <c r="A215" t="s">
        <v>9</v>
      </c>
      <c r="B215" t="str">
        <f>VLOOKUP($A215,forkortelser!$A$2:$B$98,2,FALSE)</f>
        <v>KOF-Cr</v>
      </c>
      <c r="C215" t="s">
        <v>5</v>
      </c>
      <c r="D215" t="str">
        <f>VLOOKUP(A215,Kategorier!$A$2:$B$42,2,FALSE)</f>
        <v>vannparameter</v>
      </c>
      <c r="E215" t="str">
        <f>VLOOKUP(A215,Kategorier!$A$2:$C$42,3,FALSE)</f>
        <v>organisk materiale</v>
      </c>
      <c r="F215">
        <f>VLOOKUP($A215,grenseverdier!$A$2:$B$87,2,FALSE)</f>
        <v>600</v>
      </c>
      <c r="G215">
        <f>VLOOKUP($A215,grenseverdier!$A$2:$C$87,3,FALSE)</f>
        <v>0</v>
      </c>
      <c r="H215" s="1">
        <v>44907</v>
      </c>
      <c r="I215" t="s">
        <v>119</v>
      </c>
      <c r="J215">
        <v>829</v>
      </c>
      <c r="K215" t="b">
        <f t="shared" si="9"/>
        <v>0</v>
      </c>
      <c r="L215" s="6">
        <v>829</v>
      </c>
      <c r="M215" t="b">
        <f t="shared" si="10"/>
        <v>1</v>
      </c>
      <c r="N215">
        <f t="shared" si="11"/>
        <v>152</v>
      </c>
    </row>
    <row r="216" spans="1:14" x14ac:dyDescent="0.35">
      <c r="A216" t="s">
        <v>9</v>
      </c>
      <c r="B216" t="str">
        <f>VLOOKUP($A216,forkortelser!$A$2:$B$98,2,FALSE)</f>
        <v>KOF-Cr</v>
      </c>
      <c r="C216" t="s">
        <v>5</v>
      </c>
      <c r="D216" t="str">
        <f>VLOOKUP(A216,Kategorier!$A$2:$B$42,2,FALSE)</f>
        <v>vannparameter</v>
      </c>
      <c r="E216" t="str">
        <f>VLOOKUP(A216,Kategorier!$A$2:$C$42,3,FALSE)</f>
        <v>organisk materiale</v>
      </c>
      <c r="F216">
        <f>VLOOKUP($A216,grenseverdier!$A$2:$B$87,2,FALSE)</f>
        <v>600</v>
      </c>
      <c r="G216">
        <f>VLOOKUP($A216,grenseverdier!$A$2:$C$87,3,FALSE)</f>
        <v>0</v>
      </c>
      <c r="H216" s="1">
        <v>44970</v>
      </c>
      <c r="I216" t="s">
        <v>119</v>
      </c>
      <c r="J216">
        <v>1520</v>
      </c>
      <c r="K216" t="b">
        <f t="shared" si="9"/>
        <v>0</v>
      </c>
      <c r="L216" s="6">
        <v>1520</v>
      </c>
      <c r="M216" t="b">
        <f t="shared" si="10"/>
        <v>1</v>
      </c>
      <c r="N216">
        <f t="shared" si="11"/>
        <v>152</v>
      </c>
    </row>
    <row r="217" spans="1:14" x14ac:dyDescent="0.35">
      <c r="A217" t="s">
        <v>9</v>
      </c>
      <c r="B217" t="str">
        <f>VLOOKUP($A217,forkortelser!$A$2:$B$98,2,FALSE)</f>
        <v>KOF-Cr</v>
      </c>
      <c r="C217" t="s">
        <v>5</v>
      </c>
      <c r="D217" t="str">
        <f>VLOOKUP(A217,Kategorier!$A$2:$B$42,2,FALSE)</f>
        <v>vannparameter</v>
      </c>
      <c r="E217" t="str">
        <f>VLOOKUP(A217,Kategorier!$A$2:$C$42,3,FALSE)</f>
        <v>organisk materiale</v>
      </c>
      <c r="F217">
        <f>VLOOKUP($A217,grenseverdier!$A$2:$B$87,2,FALSE)</f>
        <v>600</v>
      </c>
      <c r="G217">
        <f>VLOOKUP($A217,grenseverdier!$A$2:$C$87,3,FALSE)</f>
        <v>0</v>
      </c>
      <c r="H217" s="1">
        <v>44984</v>
      </c>
      <c r="I217" t="s">
        <v>119</v>
      </c>
      <c r="J217">
        <v>1040</v>
      </c>
      <c r="K217" t="b">
        <f t="shared" si="9"/>
        <v>0</v>
      </c>
      <c r="L217" s="6">
        <v>1040</v>
      </c>
      <c r="M217" t="b">
        <f t="shared" si="10"/>
        <v>1</v>
      </c>
      <c r="N217">
        <f t="shared" si="11"/>
        <v>152</v>
      </c>
    </row>
    <row r="218" spans="1:14" x14ac:dyDescent="0.35">
      <c r="A218" t="s">
        <v>9</v>
      </c>
      <c r="B218" t="str">
        <f>VLOOKUP($A218,forkortelser!$A$2:$B$98,2,FALSE)</f>
        <v>KOF-Cr</v>
      </c>
      <c r="C218" t="s">
        <v>5</v>
      </c>
      <c r="D218" t="str">
        <f>VLOOKUP(A218,Kategorier!$A$2:$B$42,2,FALSE)</f>
        <v>vannparameter</v>
      </c>
      <c r="E218" t="str">
        <f>VLOOKUP(A218,Kategorier!$A$2:$C$42,3,FALSE)</f>
        <v>organisk materiale</v>
      </c>
      <c r="F218">
        <f>VLOOKUP($A218,grenseverdier!$A$2:$B$87,2,FALSE)</f>
        <v>600</v>
      </c>
      <c r="G218">
        <f>VLOOKUP($A218,grenseverdier!$A$2:$C$87,3,FALSE)</f>
        <v>0</v>
      </c>
      <c r="H218" s="1">
        <v>44858</v>
      </c>
      <c r="I218" t="s">
        <v>120</v>
      </c>
      <c r="J218">
        <v>799</v>
      </c>
      <c r="K218" t="b">
        <f t="shared" si="9"/>
        <v>0</v>
      </c>
      <c r="L218" s="6">
        <v>799</v>
      </c>
      <c r="M218" t="b">
        <f t="shared" si="10"/>
        <v>1</v>
      </c>
      <c r="N218">
        <f t="shared" si="11"/>
        <v>151</v>
      </c>
    </row>
    <row r="219" spans="1:14" x14ac:dyDescent="0.35">
      <c r="A219" t="s">
        <v>9</v>
      </c>
      <c r="B219" t="str">
        <f>VLOOKUP($A219,forkortelser!$A$2:$B$98,2,FALSE)</f>
        <v>KOF-Cr</v>
      </c>
      <c r="C219" t="s">
        <v>5</v>
      </c>
      <c r="D219" t="str">
        <f>VLOOKUP(A219,Kategorier!$A$2:$B$42,2,FALSE)</f>
        <v>vannparameter</v>
      </c>
      <c r="E219" t="str">
        <f>VLOOKUP(A219,Kategorier!$A$2:$C$42,3,FALSE)</f>
        <v>organisk materiale</v>
      </c>
      <c r="F219">
        <f>VLOOKUP($A219,grenseverdier!$A$2:$B$87,2,FALSE)</f>
        <v>600</v>
      </c>
      <c r="G219">
        <f>VLOOKUP($A219,grenseverdier!$A$2:$C$87,3,FALSE)</f>
        <v>0</v>
      </c>
      <c r="H219" s="1">
        <v>44865</v>
      </c>
      <c r="I219" t="s">
        <v>120</v>
      </c>
      <c r="J219">
        <v>543</v>
      </c>
      <c r="K219" t="b">
        <f t="shared" si="9"/>
        <v>0</v>
      </c>
      <c r="L219" s="6">
        <v>543</v>
      </c>
      <c r="M219" t="b">
        <f t="shared" si="10"/>
        <v>0</v>
      </c>
      <c r="N219">
        <f t="shared" si="11"/>
        <v>151</v>
      </c>
    </row>
    <row r="220" spans="1:14" x14ac:dyDescent="0.35">
      <c r="A220" t="s">
        <v>9</v>
      </c>
      <c r="B220" t="str">
        <f>VLOOKUP($A220,forkortelser!$A$2:$B$98,2,FALSE)</f>
        <v>KOF-Cr</v>
      </c>
      <c r="C220" t="s">
        <v>5</v>
      </c>
      <c r="D220" t="str">
        <f>VLOOKUP(A220,Kategorier!$A$2:$B$42,2,FALSE)</f>
        <v>vannparameter</v>
      </c>
      <c r="E220" t="str">
        <f>VLOOKUP(A220,Kategorier!$A$2:$C$42,3,FALSE)</f>
        <v>organisk materiale</v>
      </c>
      <c r="F220">
        <f>VLOOKUP($A220,grenseverdier!$A$2:$B$87,2,FALSE)</f>
        <v>600</v>
      </c>
      <c r="G220">
        <f>VLOOKUP($A220,grenseverdier!$A$2:$C$87,3,FALSE)</f>
        <v>0</v>
      </c>
      <c r="H220" s="1">
        <v>44872</v>
      </c>
      <c r="I220" t="s">
        <v>120</v>
      </c>
      <c r="J220">
        <v>472</v>
      </c>
      <c r="K220" t="b">
        <f t="shared" si="9"/>
        <v>0</v>
      </c>
      <c r="L220" s="6">
        <v>472</v>
      </c>
      <c r="M220" t="b">
        <f t="shared" si="10"/>
        <v>0</v>
      </c>
      <c r="N220">
        <f t="shared" si="11"/>
        <v>151</v>
      </c>
    </row>
    <row r="221" spans="1:14" x14ac:dyDescent="0.35">
      <c r="A221" t="s">
        <v>9</v>
      </c>
      <c r="B221" t="str">
        <f>VLOOKUP($A221,forkortelser!$A$2:$B$98,2,FALSE)</f>
        <v>KOF-Cr</v>
      </c>
      <c r="C221" t="s">
        <v>5</v>
      </c>
      <c r="D221" t="str">
        <f>VLOOKUP(A221,Kategorier!$A$2:$B$42,2,FALSE)</f>
        <v>vannparameter</v>
      </c>
      <c r="E221" t="str">
        <f>VLOOKUP(A221,Kategorier!$A$2:$C$42,3,FALSE)</f>
        <v>organisk materiale</v>
      </c>
      <c r="F221">
        <f>VLOOKUP($A221,grenseverdier!$A$2:$B$87,2,FALSE)</f>
        <v>600</v>
      </c>
      <c r="G221">
        <f>VLOOKUP($A221,grenseverdier!$A$2:$C$87,3,FALSE)</f>
        <v>0</v>
      </c>
      <c r="H221" s="1">
        <v>44879</v>
      </c>
      <c r="I221" t="s">
        <v>120</v>
      </c>
      <c r="J221">
        <v>450</v>
      </c>
      <c r="K221" t="b">
        <f t="shared" si="9"/>
        <v>0</v>
      </c>
      <c r="L221" s="6">
        <v>450</v>
      </c>
      <c r="M221" t="b">
        <f t="shared" si="10"/>
        <v>0</v>
      </c>
      <c r="N221">
        <f t="shared" si="11"/>
        <v>151</v>
      </c>
    </row>
    <row r="222" spans="1:14" x14ac:dyDescent="0.35">
      <c r="A222" t="s">
        <v>9</v>
      </c>
      <c r="B222" t="str">
        <f>VLOOKUP($A222,forkortelser!$A$2:$B$98,2,FALSE)</f>
        <v>KOF-Cr</v>
      </c>
      <c r="C222" t="s">
        <v>5</v>
      </c>
      <c r="D222" t="str">
        <f>VLOOKUP(A222,Kategorier!$A$2:$B$42,2,FALSE)</f>
        <v>vannparameter</v>
      </c>
      <c r="E222" t="str">
        <f>VLOOKUP(A222,Kategorier!$A$2:$C$42,3,FALSE)</f>
        <v>organisk materiale</v>
      </c>
      <c r="F222">
        <f>VLOOKUP($A222,grenseverdier!$A$2:$B$87,2,FALSE)</f>
        <v>600</v>
      </c>
      <c r="G222">
        <f>VLOOKUP($A222,grenseverdier!$A$2:$C$87,3,FALSE)</f>
        <v>0</v>
      </c>
      <c r="H222" s="1">
        <v>44886</v>
      </c>
      <c r="I222" t="s">
        <v>120</v>
      </c>
      <c r="J222">
        <v>597</v>
      </c>
      <c r="K222" t="b">
        <f t="shared" si="9"/>
        <v>0</v>
      </c>
      <c r="L222" s="6">
        <v>597</v>
      </c>
      <c r="M222" t="b">
        <f t="shared" si="10"/>
        <v>0</v>
      </c>
      <c r="N222">
        <f t="shared" si="11"/>
        <v>151</v>
      </c>
    </row>
    <row r="223" spans="1:14" x14ac:dyDescent="0.35">
      <c r="A223" t="s">
        <v>9</v>
      </c>
      <c r="B223" t="str">
        <f>VLOOKUP($A223,forkortelser!$A$2:$B$98,2,FALSE)</f>
        <v>KOF-Cr</v>
      </c>
      <c r="C223" t="s">
        <v>5</v>
      </c>
      <c r="D223" t="str">
        <f>VLOOKUP(A223,Kategorier!$A$2:$B$42,2,FALSE)</f>
        <v>vannparameter</v>
      </c>
      <c r="E223" t="str">
        <f>VLOOKUP(A223,Kategorier!$A$2:$C$42,3,FALSE)</f>
        <v>organisk materiale</v>
      </c>
      <c r="F223">
        <f>VLOOKUP($A223,grenseverdier!$A$2:$B$87,2,FALSE)</f>
        <v>600</v>
      </c>
      <c r="G223">
        <f>VLOOKUP($A223,grenseverdier!$A$2:$C$87,3,FALSE)</f>
        <v>0</v>
      </c>
      <c r="H223" s="1">
        <v>44907</v>
      </c>
      <c r="I223" t="s">
        <v>120</v>
      </c>
      <c r="J223">
        <v>688</v>
      </c>
      <c r="K223" t="b">
        <f t="shared" si="9"/>
        <v>0</v>
      </c>
      <c r="L223" s="6">
        <v>688</v>
      </c>
      <c r="M223" t="b">
        <f t="shared" si="10"/>
        <v>1</v>
      </c>
      <c r="N223">
        <f t="shared" si="11"/>
        <v>151</v>
      </c>
    </row>
    <row r="224" spans="1:14" x14ac:dyDescent="0.35">
      <c r="A224" t="s">
        <v>9</v>
      </c>
      <c r="B224" t="str">
        <f>VLOOKUP($A224,forkortelser!$A$2:$B$98,2,FALSE)</f>
        <v>KOF-Cr</v>
      </c>
      <c r="C224" t="s">
        <v>5</v>
      </c>
      <c r="D224" t="str">
        <f>VLOOKUP(A224,Kategorier!$A$2:$B$42,2,FALSE)</f>
        <v>vannparameter</v>
      </c>
      <c r="E224" t="str">
        <f>VLOOKUP(A224,Kategorier!$A$2:$C$42,3,FALSE)</f>
        <v>organisk materiale</v>
      </c>
      <c r="F224">
        <f>VLOOKUP($A224,grenseverdier!$A$2:$B$87,2,FALSE)</f>
        <v>600</v>
      </c>
      <c r="G224">
        <f>VLOOKUP($A224,grenseverdier!$A$2:$C$87,3,FALSE)</f>
        <v>0</v>
      </c>
      <c r="H224" s="1">
        <v>44970</v>
      </c>
      <c r="I224" t="s">
        <v>120</v>
      </c>
      <c r="J224">
        <v>839</v>
      </c>
      <c r="K224" t="b">
        <f t="shared" si="9"/>
        <v>0</v>
      </c>
      <c r="L224" s="6">
        <v>839</v>
      </c>
      <c r="M224" t="b">
        <f t="shared" si="10"/>
        <v>1</v>
      </c>
      <c r="N224">
        <f t="shared" si="11"/>
        <v>151</v>
      </c>
    </row>
    <row r="225" spans="1:14" x14ac:dyDescent="0.35">
      <c r="A225" t="s">
        <v>9</v>
      </c>
      <c r="B225" t="str">
        <f>VLOOKUP($A225,forkortelser!$A$2:$B$98,2,FALSE)</f>
        <v>KOF-Cr</v>
      </c>
      <c r="C225" t="s">
        <v>5</v>
      </c>
      <c r="D225" t="str">
        <f>VLOOKUP(A225,Kategorier!$A$2:$B$42,2,FALSE)</f>
        <v>vannparameter</v>
      </c>
      <c r="E225" t="str">
        <f>VLOOKUP(A225,Kategorier!$A$2:$C$42,3,FALSE)</f>
        <v>organisk materiale</v>
      </c>
      <c r="F225">
        <f>VLOOKUP($A225,grenseverdier!$A$2:$B$87,2,FALSE)</f>
        <v>600</v>
      </c>
      <c r="G225">
        <f>VLOOKUP($A225,grenseverdier!$A$2:$C$87,3,FALSE)</f>
        <v>0</v>
      </c>
      <c r="H225" s="1">
        <v>44984</v>
      </c>
      <c r="I225" t="s">
        <v>120</v>
      </c>
      <c r="J225">
        <v>646</v>
      </c>
      <c r="K225" t="b">
        <f t="shared" si="9"/>
        <v>0</v>
      </c>
      <c r="L225" s="6">
        <v>646</v>
      </c>
      <c r="M225" t="b">
        <f t="shared" si="10"/>
        <v>1</v>
      </c>
      <c r="N225">
        <f t="shared" si="11"/>
        <v>151</v>
      </c>
    </row>
    <row r="226" spans="1:14" x14ac:dyDescent="0.35">
      <c r="A226" t="s">
        <v>44</v>
      </c>
      <c r="B226" t="str">
        <f>VLOOKUP($A226,forkortelser!$A$2:$B$98,2,FALSE)</f>
        <v>m_p-Xylener</v>
      </c>
      <c r="C226" t="s">
        <v>12</v>
      </c>
      <c r="D226" t="str">
        <f>VLOOKUP(A226,Kategorier!$A$2:$B$42,2,FALSE)</f>
        <v>org milj</v>
      </c>
      <c r="E226" t="str">
        <f>VLOOKUP(A226,Kategorier!$A$2:$C$42,3,FALSE)</f>
        <v>BTEX</v>
      </c>
      <c r="F226" t="e">
        <f>VLOOKUP($A226,grenseverdier!$A$2:$B$87,2,FALSE)</f>
        <v>#N/A</v>
      </c>
      <c r="G226" t="e">
        <f>VLOOKUP($A226,grenseverdier!$A$2:$C$87,3,FALSE)</f>
        <v>#N/A</v>
      </c>
      <c r="H226" s="1">
        <v>44858</v>
      </c>
      <c r="I226" t="s">
        <v>119</v>
      </c>
      <c r="J226">
        <v>4.4400000000000004</v>
      </c>
      <c r="K226" t="b">
        <f t="shared" si="9"/>
        <v>0</v>
      </c>
      <c r="L226" s="6">
        <v>4.4400000000000004</v>
      </c>
      <c r="M226" t="e">
        <f t="shared" si="10"/>
        <v>#N/A</v>
      </c>
      <c r="N226">
        <f t="shared" si="11"/>
        <v>152</v>
      </c>
    </row>
    <row r="227" spans="1:14" x14ac:dyDescent="0.35">
      <c r="A227" t="s">
        <v>44</v>
      </c>
      <c r="B227" t="str">
        <f>VLOOKUP($A227,forkortelser!$A$2:$B$98,2,FALSE)</f>
        <v>m_p-Xylener</v>
      </c>
      <c r="C227" t="s">
        <v>12</v>
      </c>
      <c r="D227" t="str">
        <f>VLOOKUP(A227,Kategorier!$A$2:$B$42,2,FALSE)</f>
        <v>org milj</v>
      </c>
      <c r="E227" t="str">
        <f>VLOOKUP(A227,Kategorier!$A$2:$C$42,3,FALSE)</f>
        <v>BTEX</v>
      </c>
      <c r="F227" t="e">
        <f>VLOOKUP($A227,grenseverdier!$A$2:$B$87,2,FALSE)</f>
        <v>#N/A</v>
      </c>
      <c r="G227" t="e">
        <f>VLOOKUP($A227,grenseverdier!$A$2:$C$87,3,FALSE)</f>
        <v>#N/A</v>
      </c>
      <c r="H227" s="1">
        <v>44865</v>
      </c>
      <c r="I227" t="s">
        <v>119</v>
      </c>
      <c r="J227">
        <v>1.73</v>
      </c>
      <c r="K227" t="b">
        <f t="shared" si="9"/>
        <v>0</v>
      </c>
      <c r="L227" s="6">
        <v>1.73</v>
      </c>
      <c r="M227" t="e">
        <f t="shared" si="10"/>
        <v>#N/A</v>
      </c>
      <c r="N227">
        <f t="shared" si="11"/>
        <v>152</v>
      </c>
    </row>
    <row r="228" spans="1:14" x14ac:dyDescent="0.35">
      <c r="A228" t="s">
        <v>44</v>
      </c>
      <c r="B228" t="str">
        <f>VLOOKUP($A228,forkortelser!$A$2:$B$98,2,FALSE)</f>
        <v>m_p-Xylener</v>
      </c>
      <c r="C228" t="s">
        <v>12</v>
      </c>
      <c r="D228" t="str">
        <f>VLOOKUP(A228,Kategorier!$A$2:$B$42,2,FALSE)</f>
        <v>org milj</v>
      </c>
      <c r="E228" t="str">
        <f>VLOOKUP(A228,Kategorier!$A$2:$C$42,3,FALSE)</f>
        <v>BTEX</v>
      </c>
      <c r="F228" t="e">
        <f>VLOOKUP($A228,grenseverdier!$A$2:$B$87,2,FALSE)</f>
        <v>#N/A</v>
      </c>
      <c r="G228" t="e">
        <f>VLOOKUP($A228,grenseverdier!$A$2:$C$87,3,FALSE)</f>
        <v>#N/A</v>
      </c>
      <c r="H228" s="1">
        <v>44872</v>
      </c>
      <c r="I228" t="s">
        <v>119</v>
      </c>
      <c r="J228">
        <v>0.65</v>
      </c>
      <c r="K228" t="b">
        <f t="shared" si="9"/>
        <v>0</v>
      </c>
      <c r="L228" s="6">
        <v>0.65</v>
      </c>
      <c r="M228" t="e">
        <f t="shared" si="10"/>
        <v>#N/A</v>
      </c>
      <c r="N228">
        <f t="shared" si="11"/>
        <v>152</v>
      </c>
    </row>
    <row r="229" spans="1:14" x14ac:dyDescent="0.35">
      <c r="A229" t="s">
        <v>44</v>
      </c>
      <c r="B229" t="str">
        <f>VLOOKUP($A229,forkortelser!$A$2:$B$98,2,FALSE)</f>
        <v>m_p-Xylener</v>
      </c>
      <c r="C229" t="s">
        <v>12</v>
      </c>
      <c r="D229" t="str">
        <f>VLOOKUP(A229,Kategorier!$A$2:$B$42,2,FALSE)</f>
        <v>org milj</v>
      </c>
      <c r="E229" t="str">
        <f>VLOOKUP(A229,Kategorier!$A$2:$C$42,3,FALSE)</f>
        <v>BTEX</v>
      </c>
      <c r="F229" t="e">
        <f>VLOOKUP($A229,grenseverdier!$A$2:$B$87,2,FALSE)</f>
        <v>#N/A</v>
      </c>
      <c r="G229" t="e">
        <f>VLOOKUP($A229,grenseverdier!$A$2:$C$87,3,FALSE)</f>
        <v>#N/A</v>
      </c>
      <c r="H229" s="1">
        <v>44879</v>
      </c>
      <c r="I229" t="s">
        <v>119</v>
      </c>
      <c r="J229">
        <v>2.02</v>
      </c>
      <c r="K229" t="b">
        <f t="shared" si="9"/>
        <v>0</v>
      </c>
      <c r="L229" s="6">
        <v>2.02</v>
      </c>
      <c r="M229" t="e">
        <f t="shared" si="10"/>
        <v>#N/A</v>
      </c>
      <c r="N229">
        <f t="shared" si="11"/>
        <v>152</v>
      </c>
    </row>
    <row r="230" spans="1:14" x14ac:dyDescent="0.35">
      <c r="A230" t="s">
        <v>44</v>
      </c>
      <c r="B230" t="str">
        <f>VLOOKUP($A230,forkortelser!$A$2:$B$98,2,FALSE)</f>
        <v>m_p-Xylener</v>
      </c>
      <c r="C230" t="s">
        <v>12</v>
      </c>
      <c r="D230" t="str">
        <f>VLOOKUP(A230,Kategorier!$A$2:$B$42,2,FALSE)</f>
        <v>org milj</v>
      </c>
      <c r="E230" t="str">
        <f>VLOOKUP(A230,Kategorier!$A$2:$C$42,3,FALSE)</f>
        <v>BTEX</v>
      </c>
      <c r="F230" t="e">
        <f>VLOOKUP($A230,grenseverdier!$A$2:$B$87,2,FALSE)</f>
        <v>#N/A</v>
      </c>
      <c r="G230" t="e">
        <f>VLOOKUP($A230,grenseverdier!$A$2:$C$87,3,FALSE)</f>
        <v>#N/A</v>
      </c>
      <c r="H230" s="1">
        <v>44886</v>
      </c>
      <c r="I230" t="s">
        <v>119</v>
      </c>
      <c r="J230">
        <v>0.56000000000000005</v>
      </c>
      <c r="K230" t="b">
        <f t="shared" si="9"/>
        <v>0</v>
      </c>
      <c r="L230" s="6">
        <v>0.56000000000000005</v>
      </c>
      <c r="M230" t="e">
        <f t="shared" si="10"/>
        <v>#N/A</v>
      </c>
      <c r="N230">
        <f t="shared" si="11"/>
        <v>152</v>
      </c>
    </row>
    <row r="231" spans="1:14" x14ac:dyDescent="0.35">
      <c r="A231" t="s">
        <v>44</v>
      </c>
      <c r="B231" t="str">
        <f>VLOOKUP($A231,forkortelser!$A$2:$B$98,2,FALSE)</f>
        <v>m_p-Xylener</v>
      </c>
      <c r="C231" t="s">
        <v>12</v>
      </c>
      <c r="D231" t="str">
        <f>VLOOKUP(A231,Kategorier!$A$2:$B$42,2,FALSE)</f>
        <v>org milj</v>
      </c>
      <c r="E231" t="str">
        <f>VLOOKUP(A231,Kategorier!$A$2:$C$42,3,FALSE)</f>
        <v>BTEX</v>
      </c>
      <c r="F231" t="e">
        <f>VLOOKUP($A231,grenseverdier!$A$2:$B$87,2,FALSE)</f>
        <v>#N/A</v>
      </c>
      <c r="G231" t="e">
        <f>VLOOKUP($A231,grenseverdier!$A$2:$C$87,3,FALSE)</f>
        <v>#N/A</v>
      </c>
      <c r="H231" s="1">
        <v>44907</v>
      </c>
      <c r="I231" t="s">
        <v>119</v>
      </c>
      <c r="J231">
        <v>0.69</v>
      </c>
      <c r="K231" t="b">
        <f t="shared" si="9"/>
        <v>0</v>
      </c>
      <c r="L231" s="6">
        <v>0.69</v>
      </c>
      <c r="M231" t="e">
        <f t="shared" si="10"/>
        <v>#N/A</v>
      </c>
      <c r="N231">
        <f t="shared" si="11"/>
        <v>152</v>
      </c>
    </row>
    <row r="232" spans="1:14" x14ac:dyDescent="0.35">
      <c r="A232" t="s">
        <v>44</v>
      </c>
      <c r="B232" t="str">
        <f>VLOOKUP($A232,forkortelser!$A$2:$B$98,2,FALSE)</f>
        <v>m_p-Xylener</v>
      </c>
      <c r="C232" t="s">
        <v>12</v>
      </c>
      <c r="D232" t="str">
        <f>VLOOKUP(A232,Kategorier!$A$2:$B$42,2,FALSE)</f>
        <v>org milj</v>
      </c>
      <c r="E232" t="str">
        <f>VLOOKUP(A232,Kategorier!$A$2:$C$42,3,FALSE)</f>
        <v>BTEX</v>
      </c>
      <c r="F232" t="e">
        <f>VLOOKUP($A232,grenseverdier!$A$2:$B$87,2,FALSE)</f>
        <v>#N/A</v>
      </c>
      <c r="G232" t="e">
        <f>VLOOKUP($A232,grenseverdier!$A$2:$C$87,3,FALSE)</f>
        <v>#N/A</v>
      </c>
      <c r="H232" s="1">
        <v>44970</v>
      </c>
      <c r="I232" t="s">
        <v>119</v>
      </c>
      <c r="J232">
        <v>2.57</v>
      </c>
      <c r="K232" t="b">
        <f t="shared" si="9"/>
        <v>0</v>
      </c>
      <c r="L232" s="6">
        <v>2.57</v>
      </c>
      <c r="M232" t="e">
        <f t="shared" si="10"/>
        <v>#N/A</v>
      </c>
      <c r="N232">
        <f t="shared" si="11"/>
        <v>152</v>
      </c>
    </row>
    <row r="233" spans="1:14" x14ac:dyDescent="0.35">
      <c r="A233" t="s">
        <v>44</v>
      </c>
      <c r="B233" t="str">
        <f>VLOOKUP($A233,forkortelser!$A$2:$B$98,2,FALSE)</f>
        <v>m_p-Xylener</v>
      </c>
      <c r="C233" t="s">
        <v>12</v>
      </c>
      <c r="D233" t="str">
        <f>VLOOKUP(A233,Kategorier!$A$2:$B$42,2,FALSE)</f>
        <v>org milj</v>
      </c>
      <c r="E233" t="str">
        <f>VLOOKUP(A233,Kategorier!$A$2:$C$42,3,FALSE)</f>
        <v>BTEX</v>
      </c>
      <c r="F233" t="e">
        <f>VLOOKUP($A233,grenseverdier!$A$2:$B$87,2,FALSE)</f>
        <v>#N/A</v>
      </c>
      <c r="G233" t="e">
        <f>VLOOKUP($A233,grenseverdier!$A$2:$C$87,3,FALSE)</f>
        <v>#N/A</v>
      </c>
      <c r="H233" s="1">
        <v>44984</v>
      </c>
      <c r="I233" t="s">
        <v>119</v>
      </c>
      <c r="J233">
        <v>0.7</v>
      </c>
      <c r="K233" t="b">
        <f t="shared" si="9"/>
        <v>0</v>
      </c>
      <c r="L233" s="6">
        <v>0.7</v>
      </c>
      <c r="M233" t="e">
        <f t="shared" si="10"/>
        <v>#N/A</v>
      </c>
      <c r="N233">
        <f t="shared" si="11"/>
        <v>152</v>
      </c>
    </row>
    <row r="234" spans="1:14" x14ac:dyDescent="0.35">
      <c r="A234" t="s">
        <v>44</v>
      </c>
      <c r="B234" t="str">
        <f>VLOOKUP($A234,forkortelser!$A$2:$B$98,2,FALSE)</f>
        <v>m_p-Xylener</v>
      </c>
      <c r="C234" t="s">
        <v>12</v>
      </c>
      <c r="D234" t="str">
        <f>VLOOKUP(A234,Kategorier!$A$2:$B$42,2,FALSE)</f>
        <v>org milj</v>
      </c>
      <c r="E234" t="str">
        <f>VLOOKUP(A234,Kategorier!$A$2:$C$42,3,FALSE)</f>
        <v>BTEX</v>
      </c>
      <c r="F234" t="e">
        <f>VLOOKUP($A234,grenseverdier!$A$2:$B$87,2,FALSE)</f>
        <v>#N/A</v>
      </c>
      <c r="G234" t="e">
        <f>VLOOKUP($A234,grenseverdier!$A$2:$C$87,3,FALSE)</f>
        <v>#N/A</v>
      </c>
      <c r="H234" s="1">
        <v>44858</v>
      </c>
      <c r="I234" t="s">
        <v>120</v>
      </c>
      <c r="J234">
        <v>0.25</v>
      </c>
      <c r="K234" t="b">
        <f t="shared" si="9"/>
        <v>0</v>
      </c>
      <c r="L234" s="6">
        <v>0.25</v>
      </c>
      <c r="M234" t="e">
        <f t="shared" si="10"/>
        <v>#N/A</v>
      </c>
      <c r="N234">
        <f t="shared" si="11"/>
        <v>151</v>
      </c>
    </row>
    <row r="235" spans="1:14" x14ac:dyDescent="0.35">
      <c r="A235" t="s">
        <v>44</v>
      </c>
      <c r="B235" t="str">
        <f>VLOOKUP($A235,forkortelser!$A$2:$B$98,2,FALSE)</f>
        <v>m_p-Xylener</v>
      </c>
      <c r="C235" t="s">
        <v>12</v>
      </c>
      <c r="D235" t="str">
        <f>VLOOKUP(A235,Kategorier!$A$2:$B$42,2,FALSE)</f>
        <v>org milj</v>
      </c>
      <c r="E235" t="str">
        <f>VLOOKUP(A235,Kategorier!$A$2:$C$42,3,FALSE)</f>
        <v>BTEX</v>
      </c>
      <c r="F235" t="e">
        <f>VLOOKUP($A235,grenseverdier!$A$2:$B$87,2,FALSE)</f>
        <v>#N/A</v>
      </c>
      <c r="G235" t="e">
        <f>VLOOKUP($A235,grenseverdier!$A$2:$C$87,3,FALSE)</f>
        <v>#N/A</v>
      </c>
      <c r="H235" s="1">
        <v>44865</v>
      </c>
      <c r="I235" t="s">
        <v>120</v>
      </c>
      <c r="J235">
        <v>0.61</v>
      </c>
      <c r="K235" t="b">
        <f t="shared" si="9"/>
        <v>0</v>
      </c>
      <c r="L235" s="6">
        <v>0.61</v>
      </c>
      <c r="M235" t="e">
        <f t="shared" si="10"/>
        <v>#N/A</v>
      </c>
      <c r="N235">
        <f t="shared" si="11"/>
        <v>151</v>
      </c>
    </row>
    <row r="236" spans="1:14" x14ac:dyDescent="0.35">
      <c r="A236" t="s">
        <v>44</v>
      </c>
      <c r="B236" t="str">
        <f>VLOOKUP($A236,forkortelser!$A$2:$B$98,2,FALSE)</f>
        <v>m_p-Xylener</v>
      </c>
      <c r="C236" t="s">
        <v>12</v>
      </c>
      <c r="D236" t="str">
        <f>VLOOKUP(A236,Kategorier!$A$2:$B$42,2,FALSE)</f>
        <v>org milj</v>
      </c>
      <c r="E236" t="str">
        <f>VLOOKUP(A236,Kategorier!$A$2:$C$42,3,FALSE)</f>
        <v>BTEX</v>
      </c>
      <c r="F236" t="e">
        <f>VLOOKUP($A236,grenseverdier!$A$2:$B$87,2,FALSE)</f>
        <v>#N/A</v>
      </c>
      <c r="G236" t="e">
        <f>VLOOKUP($A236,grenseverdier!$A$2:$C$87,3,FALSE)</f>
        <v>#N/A</v>
      </c>
      <c r="H236" s="1">
        <v>44872</v>
      </c>
      <c r="I236" t="s">
        <v>120</v>
      </c>
      <c r="K236" t="e">
        <f t="shared" si="9"/>
        <v>#N/A</v>
      </c>
      <c r="M236" t="e">
        <f t="shared" si="10"/>
        <v>#N/A</v>
      </c>
      <c r="N236">
        <f t="shared" si="11"/>
        <v>151</v>
      </c>
    </row>
    <row r="237" spans="1:14" x14ac:dyDescent="0.35">
      <c r="A237" t="s">
        <v>44</v>
      </c>
      <c r="B237" t="str">
        <f>VLOOKUP($A237,forkortelser!$A$2:$B$98,2,FALSE)</f>
        <v>m_p-Xylener</v>
      </c>
      <c r="C237" t="s">
        <v>12</v>
      </c>
      <c r="D237" t="str">
        <f>VLOOKUP(A237,Kategorier!$A$2:$B$42,2,FALSE)</f>
        <v>org milj</v>
      </c>
      <c r="E237" t="str">
        <f>VLOOKUP(A237,Kategorier!$A$2:$C$42,3,FALSE)</f>
        <v>BTEX</v>
      </c>
      <c r="F237" t="e">
        <f>VLOOKUP($A237,grenseverdier!$A$2:$B$87,2,FALSE)</f>
        <v>#N/A</v>
      </c>
      <c r="G237" t="e">
        <f>VLOOKUP($A237,grenseverdier!$A$2:$C$87,3,FALSE)</f>
        <v>#N/A</v>
      </c>
      <c r="H237" s="1">
        <v>44879</v>
      </c>
      <c r="I237" t="s">
        <v>120</v>
      </c>
      <c r="J237" t="s">
        <v>16</v>
      </c>
      <c r="K237" t="b">
        <f t="shared" si="9"/>
        <v>1</v>
      </c>
      <c r="L237" s="6">
        <v>0.2</v>
      </c>
      <c r="M237" t="e">
        <f t="shared" si="10"/>
        <v>#N/A</v>
      </c>
      <c r="N237">
        <f t="shared" si="11"/>
        <v>151</v>
      </c>
    </row>
    <row r="238" spans="1:14" x14ac:dyDescent="0.35">
      <c r="A238" t="s">
        <v>44</v>
      </c>
      <c r="B238" t="str">
        <f>VLOOKUP($A238,forkortelser!$A$2:$B$98,2,FALSE)</f>
        <v>m_p-Xylener</v>
      </c>
      <c r="C238" t="s">
        <v>12</v>
      </c>
      <c r="D238" t="str">
        <f>VLOOKUP(A238,Kategorier!$A$2:$B$42,2,FALSE)</f>
        <v>org milj</v>
      </c>
      <c r="E238" t="str">
        <f>VLOOKUP(A238,Kategorier!$A$2:$C$42,3,FALSE)</f>
        <v>BTEX</v>
      </c>
      <c r="F238" t="e">
        <f>VLOOKUP($A238,grenseverdier!$A$2:$B$87,2,FALSE)</f>
        <v>#N/A</v>
      </c>
      <c r="G238" t="e">
        <f>VLOOKUP($A238,grenseverdier!$A$2:$C$87,3,FALSE)</f>
        <v>#N/A</v>
      </c>
      <c r="H238" s="1">
        <v>44886</v>
      </c>
      <c r="I238" t="s">
        <v>120</v>
      </c>
      <c r="J238" t="s">
        <v>16</v>
      </c>
      <c r="K238" t="b">
        <f t="shared" si="9"/>
        <v>1</v>
      </c>
      <c r="L238" s="6">
        <v>0.2</v>
      </c>
      <c r="M238" t="e">
        <f t="shared" si="10"/>
        <v>#N/A</v>
      </c>
      <c r="N238">
        <f t="shared" si="11"/>
        <v>151</v>
      </c>
    </row>
    <row r="239" spans="1:14" x14ac:dyDescent="0.35">
      <c r="A239" t="s">
        <v>44</v>
      </c>
      <c r="B239" t="str">
        <f>VLOOKUP($A239,forkortelser!$A$2:$B$98,2,FALSE)</f>
        <v>m_p-Xylener</v>
      </c>
      <c r="C239" t="s">
        <v>12</v>
      </c>
      <c r="D239" t="str">
        <f>VLOOKUP(A239,Kategorier!$A$2:$B$42,2,FALSE)</f>
        <v>org milj</v>
      </c>
      <c r="E239" t="str">
        <f>VLOOKUP(A239,Kategorier!$A$2:$C$42,3,FALSE)</f>
        <v>BTEX</v>
      </c>
      <c r="F239" t="e">
        <f>VLOOKUP($A239,grenseverdier!$A$2:$B$87,2,FALSE)</f>
        <v>#N/A</v>
      </c>
      <c r="G239" t="e">
        <f>VLOOKUP($A239,grenseverdier!$A$2:$C$87,3,FALSE)</f>
        <v>#N/A</v>
      </c>
      <c r="H239" s="1">
        <v>44907</v>
      </c>
      <c r="I239" t="s">
        <v>120</v>
      </c>
      <c r="J239">
        <v>0.38</v>
      </c>
      <c r="K239" t="b">
        <f t="shared" si="9"/>
        <v>0</v>
      </c>
      <c r="L239" s="6">
        <v>0.38</v>
      </c>
      <c r="M239" t="e">
        <f t="shared" si="10"/>
        <v>#N/A</v>
      </c>
      <c r="N239">
        <f t="shared" si="11"/>
        <v>151</v>
      </c>
    </row>
    <row r="240" spans="1:14" x14ac:dyDescent="0.35">
      <c r="A240" t="s">
        <v>44</v>
      </c>
      <c r="B240" t="str">
        <f>VLOOKUP($A240,forkortelser!$A$2:$B$98,2,FALSE)</f>
        <v>m_p-Xylener</v>
      </c>
      <c r="C240" t="s">
        <v>12</v>
      </c>
      <c r="D240" t="str">
        <f>VLOOKUP(A240,Kategorier!$A$2:$B$42,2,FALSE)</f>
        <v>org milj</v>
      </c>
      <c r="E240" t="str">
        <f>VLOOKUP(A240,Kategorier!$A$2:$C$42,3,FALSE)</f>
        <v>BTEX</v>
      </c>
      <c r="F240" t="e">
        <f>VLOOKUP($A240,grenseverdier!$A$2:$B$87,2,FALSE)</f>
        <v>#N/A</v>
      </c>
      <c r="G240" t="e">
        <f>VLOOKUP($A240,grenseverdier!$A$2:$C$87,3,FALSE)</f>
        <v>#N/A</v>
      </c>
      <c r="H240" s="1">
        <v>44970</v>
      </c>
      <c r="I240" t="s">
        <v>120</v>
      </c>
      <c r="J240">
        <v>1.62</v>
      </c>
      <c r="K240" t="b">
        <f t="shared" si="9"/>
        <v>0</v>
      </c>
      <c r="L240" s="6">
        <v>1.62</v>
      </c>
      <c r="M240" t="e">
        <f t="shared" si="10"/>
        <v>#N/A</v>
      </c>
      <c r="N240">
        <f t="shared" si="11"/>
        <v>151</v>
      </c>
    </row>
    <row r="241" spans="1:14" x14ac:dyDescent="0.35">
      <c r="A241" t="s">
        <v>44</v>
      </c>
      <c r="B241" t="str">
        <f>VLOOKUP($A241,forkortelser!$A$2:$B$98,2,FALSE)</f>
        <v>m_p-Xylener</v>
      </c>
      <c r="C241" t="s">
        <v>12</v>
      </c>
      <c r="D241" t="str">
        <f>VLOOKUP(A241,Kategorier!$A$2:$B$42,2,FALSE)</f>
        <v>org milj</v>
      </c>
      <c r="E241" t="str">
        <f>VLOOKUP(A241,Kategorier!$A$2:$C$42,3,FALSE)</f>
        <v>BTEX</v>
      </c>
      <c r="F241" t="e">
        <f>VLOOKUP($A241,grenseverdier!$A$2:$B$87,2,FALSE)</f>
        <v>#N/A</v>
      </c>
      <c r="G241" t="e">
        <f>VLOOKUP($A241,grenseverdier!$A$2:$C$87,3,FALSE)</f>
        <v>#N/A</v>
      </c>
      <c r="H241" s="1">
        <v>44984</v>
      </c>
      <c r="I241" t="s">
        <v>120</v>
      </c>
      <c r="J241">
        <v>2.15</v>
      </c>
      <c r="K241" t="b">
        <f t="shared" si="9"/>
        <v>0</v>
      </c>
      <c r="L241" s="6">
        <v>2.15</v>
      </c>
      <c r="M241" t="e">
        <f t="shared" si="10"/>
        <v>#N/A</v>
      </c>
      <c r="N241">
        <f t="shared" si="11"/>
        <v>151</v>
      </c>
    </row>
    <row r="242" spans="1:14" x14ac:dyDescent="0.35">
      <c r="A242" t="s">
        <v>23</v>
      </c>
      <c r="B242" t="str">
        <f>VLOOKUP($A242,forkortelser!$A$2:$B$98,2,FALSE)</f>
        <v>Mn</v>
      </c>
      <c r="C242" t="s">
        <v>12</v>
      </c>
      <c r="D242" t="str">
        <f>VLOOKUP(A242,Kategorier!$A$2:$B$42,2,FALSE)</f>
        <v>metall</v>
      </c>
      <c r="E242" t="str">
        <f>VLOOKUP(A242,Kategorier!$A$2:$C$42,3,FALSE)</f>
        <v>tungmetall</v>
      </c>
      <c r="F242" t="e">
        <f>VLOOKUP($A242,grenseverdier!$A$2:$B$87,2,FALSE)</f>
        <v>#N/A</v>
      </c>
      <c r="G242" t="e">
        <f>VLOOKUP($A242,grenseverdier!$A$2:$C$87,3,FALSE)</f>
        <v>#N/A</v>
      </c>
      <c r="H242" s="1">
        <v>44858</v>
      </c>
      <c r="I242" t="s">
        <v>119</v>
      </c>
      <c r="J242">
        <v>1650</v>
      </c>
      <c r="K242" t="b">
        <f t="shared" si="9"/>
        <v>0</v>
      </c>
      <c r="L242" s="6">
        <v>1650</v>
      </c>
      <c r="M242" t="e">
        <f t="shared" si="10"/>
        <v>#N/A</v>
      </c>
      <c r="N242">
        <f t="shared" si="11"/>
        <v>152</v>
      </c>
    </row>
    <row r="243" spans="1:14" x14ac:dyDescent="0.35">
      <c r="A243" t="s">
        <v>23</v>
      </c>
      <c r="B243" t="str">
        <f>VLOOKUP($A243,forkortelser!$A$2:$B$98,2,FALSE)</f>
        <v>Mn</v>
      </c>
      <c r="C243" t="s">
        <v>12</v>
      </c>
      <c r="D243" t="str">
        <f>VLOOKUP(A243,Kategorier!$A$2:$B$42,2,FALSE)</f>
        <v>metall</v>
      </c>
      <c r="E243" t="str">
        <f>VLOOKUP(A243,Kategorier!$A$2:$C$42,3,FALSE)</f>
        <v>tungmetall</v>
      </c>
      <c r="F243" t="e">
        <f>VLOOKUP($A243,grenseverdier!$A$2:$B$87,2,FALSE)</f>
        <v>#N/A</v>
      </c>
      <c r="G243" t="e">
        <f>VLOOKUP($A243,grenseverdier!$A$2:$C$87,3,FALSE)</f>
        <v>#N/A</v>
      </c>
      <c r="H243" s="1">
        <v>44865</v>
      </c>
      <c r="I243" t="s">
        <v>119</v>
      </c>
      <c r="J243">
        <v>1680</v>
      </c>
      <c r="K243" t="b">
        <f t="shared" si="9"/>
        <v>0</v>
      </c>
      <c r="L243" s="6">
        <v>1680</v>
      </c>
      <c r="M243" t="e">
        <f t="shared" si="10"/>
        <v>#N/A</v>
      </c>
      <c r="N243">
        <f t="shared" si="11"/>
        <v>152</v>
      </c>
    </row>
    <row r="244" spans="1:14" x14ac:dyDescent="0.35">
      <c r="A244" t="s">
        <v>23</v>
      </c>
      <c r="B244" t="str">
        <f>VLOOKUP($A244,forkortelser!$A$2:$B$98,2,FALSE)</f>
        <v>Mn</v>
      </c>
      <c r="C244" t="s">
        <v>12</v>
      </c>
      <c r="D244" t="str">
        <f>VLOOKUP(A244,Kategorier!$A$2:$B$42,2,FALSE)</f>
        <v>metall</v>
      </c>
      <c r="E244" t="str">
        <f>VLOOKUP(A244,Kategorier!$A$2:$C$42,3,FALSE)</f>
        <v>tungmetall</v>
      </c>
      <c r="F244" t="e">
        <f>VLOOKUP($A244,grenseverdier!$A$2:$B$87,2,FALSE)</f>
        <v>#N/A</v>
      </c>
      <c r="G244" t="e">
        <f>VLOOKUP($A244,grenseverdier!$A$2:$C$87,3,FALSE)</f>
        <v>#N/A</v>
      </c>
      <c r="H244" s="1">
        <v>44872</v>
      </c>
      <c r="I244" t="s">
        <v>119</v>
      </c>
      <c r="J244">
        <v>1200</v>
      </c>
      <c r="K244" t="b">
        <f t="shared" si="9"/>
        <v>0</v>
      </c>
      <c r="L244" s="6">
        <v>1200</v>
      </c>
      <c r="M244" t="e">
        <f t="shared" si="10"/>
        <v>#N/A</v>
      </c>
      <c r="N244">
        <f t="shared" si="11"/>
        <v>152</v>
      </c>
    </row>
    <row r="245" spans="1:14" x14ac:dyDescent="0.35">
      <c r="A245" t="s">
        <v>23</v>
      </c>
      <c r="B245" t="str">
        <f>VLOOKUP($A245,forkortelser!$A$2:$B$98,2,FALSE)</f>
        <v>Mn</v>
      </c>
      <c r="C245" t="s">
        <v>12</v>
      </c>
      <c r="D245" t="str">
        <f>VLOOKUP(A245,Kategorier!$A$2:$B$42,2,FALSE)</f>
        <v>metall</v>
      </c>
      <c r="E245" t="str">
        <f>VLOOKUP(A245,Kategorier!$A$2:$C$42,3,FALSE)</f>
        <v>tungmetall</v>
      </c>
      <c r="F245" t="e">
        <f>VLOOKUP($A245,grenseverdier!$A$2:$B$87,2,FALSE)</f>
        <v>#N/A</v>
      </c>
      <c r="G245" t="e">
        <f>VLOOKUP($A245,grenseverdier!$A$2:$C$87,3,FALSE)</f>
        <v>#N/A</v>
      </c>
      <c r="H245" s="1">
        <v>44879</v>
      </c>
      <c r="I245" t="s">
        <v>119</v>
      </c>
      <c r="J245">
        <v>1630</v>
      </c>
      <c r="K245" t="b">
        <f t="shared" si="9"/>
        <v>0</v>
      </c>
      <c r="L245" s="6">
        <v>1630</v>
      </c>
      <c r="M245" t="e">
        <f t="shared" si="10"/>
        <v>#N/A</v>
      </c>
      <c r="N245">
        <f t="shared" si="11"/>
        <v>152</v>
      </c>
    </row>
    <row r="246" spans="1:14" x14ac:dyDescent="0.35">
      <c r="A246" t="s">
        <v>23</v>
      </c>
      <c r="B246" t="str">
        <f>VLOOKUP($A246,forkortelser!$A$2:$B$98,2,FALSE)</f>
        <v>Mn</v>
      </c>
      <c r="C246" t="s">
        <v>12</v>
      </c>
      <c r="D246" t="str">
        <f>VLOOKUP(A246,Kategorier!$A$2:$B$42,2,FALSE)</f>
        <v>metall</v>
      </c>
      <c r="E246" t="str">
        <f>VLOOKUP(A246,Kategorier!$A$2:$C$42,3,FALSE)</f>
        <v>tungmetall</v>
      </c>
      <c r="F246" t="e">
        <f>VLOOKUP($A246,grenseverdier!$A$2:$B$87,2,FALSE)</f>
        <v>#N/A</v>
      </c>
      <c r="G246" t="e">
        <f>VLOOKUP($A246,grenseverdier!$A$2:$C$87,3,FALSE)</f>
        <v>#N/A</v>
      </c>
      <c r="H246" s="1">
        <v>44886</v>
      </c>
      <c r="I246" t="s">
        <v>119</v>
      </c>
      <c r="J246">
        <v>1800</v>
      </c>
      <c r="K246" t="b">
        <f t="shared" si="9"/>
        <v>0</v>
      </c>
      <c r="L246" s="6">
        <v>1800</v>
      </c>
      <c r="M246" t="e">
        <f t="shared" si="10"/>
        <v>#N/A</v>
      </c>
      <c r="N246">
        <f t="shared" si="11"/>
        <v>152</v>
      </c>
    </row>
    <row r="247" spans="1:14" x14ac:dyDescent="0.35">
      <c r="A247" t="s">
        <v>23</v>
      </c>
      <c r="B247" t="str">
        <f>VLOOKUP($A247,forkortelser!$A$2:$B$98,2,FALSE)</f>
        <v>Mn</v>
      </c>
      <c r="C247" t="s">
        <v>12</v>
      </c>
      <c r="D247" t="str">
        <f>VLOOKUP(A247,Kategorier!$A$2:$B$42,2,FALSE)</f>
        <v>metall</v>
      </c>
      <c r="E247" t="str">
        <f>VLOOKUP(A247,Kategorier!$A$2:$C$42,3,FALSE)</f>
        <v>tungmetall</v>
      </c>
      <c r="F247" t="e">
        <f>VLOOKUP($A247,grenseverdier!$A$2:$B$87,2,FALSE)</f>
        <v>#N/A</v>
      </c>
      <c r="G247" t="e">
        <f>VLOOKUP($A247,grenseverdier!$A$2:$C$87,3,FALSE)</f>
        <v>#N/A</v>
      </c>
      <c r="H247" s="1">
        <v>44907</v>
      </c>
      <c r="I247" t="s">
        <v>119</v>
      </c>
      <c r="J247">
        <v>1750</v>
      </c>
      <c r="K247" t="b">
        <f t="shared" si="9"/>
        <v>0</v>
      </c>
      <c r="L247" s="6">
        <v>1750</v>
      </c>
      <c r="M247" t="e">
        <f t="shared" si="10"/>
        <v>#N/A</v>
      </c>
      <c r="N247">
        <f t="shared" si="11"/>
        <v>152</v>
      </c>
    </row>
    <row r="248" spans="1:14" x14ac:dyDescent="0.35">
      <c r="A248" t="s">
        <v>23</v>
      </c>
      <c r="B248" t="str">
        <f>VLOOKUP($A248,forkortelser!$A$2:$B$98,2,FALSE)</f>
        <v>Mn</v>
      </c>
      <c r="C248" t="s">
        <v>12</v>
      </c>
      <c r="D248" t="str">
        <f>VLOOKUP(A248,Kategorier!$A$2:$B$42,2,FALSE)</f>
        <v>metall</v>
      </c>
      <c r="E248" t="str">
        <f>VLOOKUP(A248,Kategorier!$A$2:$C$42,3,FALSE)</f>
        <v>tungmetall</v>
      </c>
      <c r="F248" t="e">
        <f>VLOOKUP($A248,grenseverdier!$A$2:$B$87,2,FALSE)</f>
        <v>#N/A</v>
      </c>
      <c r="G248" t="e">
        <f>VLOOKUP($A248,grenseverdier!$A$2:$C$87,3,FALSE)</f>
        <v>#N/A</v>
      </c>
      <c r="H248" s="1">
        <v>44970</v>
      </c>
      <c r="I248" t="s">
        <v>119</v>
      </c>
      <c r="J248">
        <v>1890</v>
      </c>
      <c r="K248" t="b">
        <f t="shared" si="9"/>
        <v>0</v>
      </c>
      <c r="L248" s="6">
        <v>1890</v>
      </c>
      <c r="M248" t="e">
        <f t="shared" si="10"/>
        <v>#N/A</v>
      </c>
      <c r="N248">
        <f t="shared" si="11"/>
        <v>152</v>
      </c>
    </row>
    <row r="249" spans="1:14" x14ac:dyDescent="0.35">
      <c r="A249" t="s">
        <v>23</v>
      </c>
      <c r="B249" t="str">
        <f>VLOOKUP($A249,forkortelser!$A$2:$B$98,2,FALSE)</f>
        <v>Mn</v>
      </c>
      <c r="C249" t="s">
        <v>12</v>
      </c>
      <c r="D249" t="str">
        <f>VLOOKUP(A249,Kategorier!$A$2:$B$42,2,FALSE)</f>
        <v>metall</v>
      </c>
      <c r="E249" t="str">
        <f>VLOOKUP(A249,Kategorier!$A$2:$C$42,3,FALSE)</f>
        <v>tungmetall</v>
      </c>
      <c r="F249" t="e">
        <f>VLOOKUP($A249,grenseverdier!$A$2:$B$87,2,FALSE)</f>
        <v>#N/A</v>
      </c>
      <c r="G249" t="e">
        <f>VLOOKUP($A249,grenseverdier!$A$2:$C$87,3,FALSE)</f>
        <v>#N/A</v>
      </c>
      <c r="H249" s="1">
        <v>44984</v>
      </c>
      <c r="I249" t="s">
        <v>119</v>
      </c>
      <c r="J249">
        <v>1720</v>
      </c>
      <c r="K249" t="b">
        <f t="shared" si="9"/>
        <v>0</v>
      </c>
      <c r="L249" s="6">
        <v>1720</v>
      </c>
      <c r="M249" t="e">
        <f t="shared" si="10"/>
        <v>#N/A</v>
      </c>
      <c r="N249">
        <f t="shared" si="11"/>
        <v>152</v>
      </c>
    </row>
    <row r="250" spans="1:14" x14ac:dyDescent="0.35">
      <c r="A250" t="s">
        <v>23</v>
      </c>
      <c r="B250" t="str">
        <f>VLOOKUP($A250,forkortelser!$A$2:$B$98,2,FALSE)</f>
        <v>Mn</v>
      </c>
      <c r="C250" t="s">
        <v>12</v>
      </c>
      <c r="D250" t="str">
        <f>VLOOKUP(A250,Kategorier!$A$2:$B$42,2,FALSE)</f>
        <v>metall</v>
      </c>
      <c r="E250" t="str">
        <f>VLOOKUP(A250,Kategorier!$A$2:$C$42,3,FALSE)</f>
        <v>tungmetall</v>
      </c>
      <c r="F250" t="e">
        <f>VLOOKUP($A250,grenseverdier!$A$2:$B$87,2,FALSE)</f>
        <v>#N/A</v>
      </c>
      <c r="G250" t="e">
        <f>VLOOKUP($A250,grenseverdier!$A$2:$C$87,3,FALSE)</f>
        <v>#N/A</v>
      </c>
      <c r="H250" s="1">
        <v>44858</v>
      </c>
      <c r="I250" t="s">
        <v>120</v>
      </c>
      <c r="J250">
        <v>324</v>
      </c>
      <c r="K250" t="b">
        <f t="shared" si="9"/>
        <v>0</v>
      </c>
      <c r="L250" s="6">
        <v>324</v>
      </c>
      <c r="M250" t="e">
        <f t="shared" si="10"/>
        <v>#N/A</v>
      </c>
      <c r="N250">
        <f t="shared" si="11"/>
        <v>151</v>
      </c>
    </row>
    <row r="251" spans="1:14" x14ac:dyDescent="0.35">
      <c r="A251" t="s">
        <v>23</v>
      </c>
      <c r="B251" t="str">
        <f>VLOOKUP($A251,forkortelser!$A$2:$B$98,2,FALSE)</f>
        <v>Mn</v>
      </c>
      <c r="C251" t="s">
        <v>12</v>
      </c>
      <c r="D251" t="str">
        <f>VLOOKUP(A251,Kategorier!$A$2:$B$42,2,FALSE)</f>
        <v>metall</v>
      </c>
      <c r="E251" t="str">
        <f>VLOOKUP(A251,Kategorier!$A$2:$C$42,3,FALSE)</f>
        <v>tungmetall</v>
      </c>
      <c r="F251" t="e">
        <f>VLOOKUP($A251,grenseverdier!$A$2:$B$87,2,FALSE)</f>
        <v>#N/A</v>
      </c>
      <c r="G251" t="e">
        <f>VLOOKUP($A251,grenseverdier!$A$2:$C$87,3,FALSE)</f>
        <v>#N/A</v>
      </c>
      <c r="H251" s="1">
        <v>44865</v>
      </c>
      <c r="I251" t="s">
        <v>120</v>
      </c>
      <c r="J251">
        <v>312</v>
      </c>
      <c r="K251" t="b">
        <f t="shared" si="9"/>
        <v>0</v>
      </c>
      <c r="L251" s="6">
        <v>312</v>
      </c>
      <c r="M251" t="e">
        <f t="shared" si="10"/>
        <v>#N/A</v>
      </c>
      <c r="N251">
        <f t="shared" si="11"/>
        <v>151</v>
      </c>
    </row>
    <row r="252" spans="1:14" x14ac:dyDescent="0.35">
      <c r="A252" t="s">
        <v>23</v>
      </c>
      <c r="B252" t="str">
        <f>VLOOKUP($A252,forkortelser!$A$2:$B$98,2,FALSE)</f>
        <v>Mn</v>
      </c>
      <c r="C252" t="s">
        <v>12</v>
      </c>
      <c r="D252" t="str">
        <f>VLOOKUP(A252,Kategorier!$A$2:$B$42,2,FALSE)</f>
        <v>metall</v>
      </c>
      <c r="E252" t="str">
        <f>VLOOKUP(A252,Kategorier!$A$2:$C$42,3,FALSE)</f>
        <v>tungmetall</v>
      </c>
      <c r="F252" t="e">
        <f>VLOOKUP($A252,grenseverdier!$A$2:$B$87,2,FALSE)</f>
        <v>#N/A</v>
      </c>
      <c r="G252" t="e">
        <f>VLOOKUP($A252,grenseverdier!$A$2:$C$87,3,FALSE)</f>
        <v>#N/A</v>
      </c>
      <c r="H252" s="1">
        <v>44872</v>
      </c>
      <c r="I252" t="s">
        <v>120</v>
      </c>
      <c r="J252">
        <v>154</v>
      </c>
      <c r="K252" t="b">
        <f t="shared" si="9"/>
        <v>0</v>
      </c>
      <c r="L252" s="6">
        <v>154</v>
      </c>
      <c r="M252" t="e">
        <f t="shared" si="10"/>
        <v>#N/A</v>
      </c>
      <c r="N252">
        <f t="shared" si="11"/>
        <v>151</v>
      </c>
    </row>
    <row r="253" spans="1:14" x14ac:dyDescent="0.35">
      <c r="A253" t="s">
        <v>23</v>
      </c>
      <c r="B253" t="str">
        <f>VLOOKUP($A253,forkortelser!$A$2:$B$98,2,FALSE)</f>
        <v>Mn</v>
      </c>
      <c r="C253" t="s">
        <v>12</v>
      </c>
      <c r="D253" t="str">
        <f>VLOOKUP(A253,Kategorier!$A$2:$B$42,2,FALSE)</f>
        <v>metall</v>
      </c>
      <c r="E253" t="str">
        <f>VLOOKUP(A253,Kategorier!$A$2:$C$42,3,FALSE)</f>
        <v>tungmetall</v>
      </c>
      <c r="F253" t="e">
        <f>VLOOKUP($A253,grenseverdier!$A$2:$B$87,2,FALSE)</f>
        <v>#N/A</v>
      </c>
      <c r="G253" t="e">
        <f>VLOOKUP($A253,grenseverdier!$A$2:$C$87,3,FALSE)</f>
        <v>#N/A</v>
      </c>
      <c r="H253" s="1">
        <v>44879</v>
      </c>
      <c r="I253" t="s">
        <v>120</v>
      </c>
      <c r="J253">
        <v>188</v>
      </c>
      <c r="K253" t="b">
        <f t="shared" si="9"/>
        <v>0</v>
      </c>
      <c r="L253" s="6">
        <v>188</v>
      </c>
      <c r="M253" t="e">
        <f t="shared" si="10"/>
        <v>#N/A</v>
      </c>
      <c r="N253">
        <f t="shared" si="11"/>
        <v>151</v>
      </c>
    </row>
    <row r="254" spans="1:14" x14ac:dyDescent="0.35">
      <c r="A254" t="s">
        <v>23</v>
      </c>
      <c r="B254" t="str">
        <f>VLOOKUP($A254,forkortelser!$A$2:$B$98,2,FALSE)</f>
        <v>Mn</v>
      </c>
      <c r="C254" t="s">
        <v>12</v>
      </c>
      <c r="D254" t="str">
        <f>VLOOKUP(A254,Kategorier!$A$2:$B$42,2,FALSE)</f>
        <v>metall</v>
      </c>
      <c r="E254" t="str">
        <f>VLOOKUP(A254,Kategorier!$A$2:$C$42,3,FALSE)</f>
        <v>tungmetall</v>
      </c>
      <c r="F254" t="e">
        <f>VLOOKUP($A254,grenseverdier!$A$2:$B$87,2,FALSE)</f>
        <v>#N/A</v>
      </c>
      <c r="G254" t="e">
        <f>VLOOKUP($A254,grenseverdier!$A$2:$C$87,3,FALSE)</f>
        <v>#N/A</v>
      </c>
      <c r="H254" s="1">
        <v>44886</v>
      </c>
      <c r="I254" t="s">
        <v>120</v>
      </c>
      <c r="J254">
        <v>212</v>
      </c>
      <c r="K254" t="b">
        <f t="shared" si="9"/>
        <v>0</v>
      </c>
      <c r="L254" s="6">
        <v>212</v>
      </c>
      <c r="M254" t="e">
        <f t="shared" si="10"/>
        <v>#N/A</v>
      </c>
      <c r="N254">
        <f t="shared" si="11"/>
        <v>151</v>
      </c>
    </row>
    <row r="255" spans="1:14" x14ac:dyDescent="0.35">
      <c r="A255" t="s">
        <v>23</v>
      </c>
      <c r="B255" t="str">
        <f>VLOOKUP($A255,forkortelser!$A$2:$B$98,2,FALSE)</f>
        <v>Mn</v>
      </c>
      <c r="C255" t="s">
        <v>12</v>
      </c>
      <c r="D255" t="str">
        <f>VLOOKUP(A255,Kategorier!$A$2:$B$42,2,FALSE)</f>
        <v>metall</v>
      </c>
      <c r="E255" t="str">
        <f>VLOOKUP(A255,Kategorier!$A$2:$C$42,3,FALSE)</f>
        <v>tungmetall</v>
      </c>
      <c r="F255" t="e">
        <f>VLOOKUP($A255,grenseverdier!$A$2:$B$87,2,FALSE)</f>
        <v>#N/A</v>
      </c>
      <c r="G255" t="e">
        <f>VLOOKUP($A255,grenseverdier!$A$2:$C$87,3,FALSE)</f>
        <v>#N/A</v>
      </c>
      <c r="H255" s="1">
        <v>44907</v>
      </c>
      <c r="I255" t="s">
        <v>120</v>
      </c>
      <c r="J255">
        <v>627</v>
      </c>
      <c r="K255" t="b">
        <f t="shared" si="9"/>
        <v>0</v>
      </c>
      <c r="L255" s="6">
        <v>627</v>
      </c>
      <c r="M255" t="e">
        <f t="shared" si="10"/>
        <v>#N/A</v>
      </c>
      <c r="N255">
        <f t="shared" si="11"/>
        <v>151</v>
      </c>
    </row>
    <row r="256" spans="1:14" x14ac:dyDescent="0.35">
      <c r="A256" t="s">
        <v>23</v>
      </c>
      <c r="B256" t="str">
        <f>VLOOKUP($A256,forkortelser!$A$2:$B$98,2,FALSE)</f>
        <v>Mn</v>
      </c>
      <c r="C256" t="s">
        <v>12</v>
      </c>
      <c r="D256" t="str">
        <f>VLOOKUP(A256,Kategorier!$A$2:$B$42,2,FALSE)</f>
        <v>metall</v>
      </c>
      <c r="E256" t="str">
        <f>VLOOKUP(A256,Kategorier!$A$2:$C$42,3,FALSE)</f>
        <v>tungmetall</v>
      </c>
      <c r="F256" t="e">
        <f>VLOOKUP($A256,grenseverdier!$A$2:$B$87,2,FALSE)</f>
        <v>#N/A</v>
      </c>
      <c r="G256" t="e">
        <f>VLOOKUP($A256,grenseverdier!$A$2:$C$87,3,FALSE)</f>
        <v>#N/A</v>
      </c>
      <c r="H256" s="1">
        <v>44970</v>
      </c>
      <c r="I256" t="s">
        <v>120</v>
      </c>
      <c r="J256">
        <v>796</v>
      </c>
      <c r="K256" t="b">
        <f t="shared" si="9"/>
        <v>0</v>
      </c>
      <c r="L256" s="6">
        <v>796</v>
      </c>
      <c r="M256" t="e">
        <f t="shared" si="10"/>
        <v>#N/A</v>
      </c>
      <c r="N256">
        <f t="shared" si="11"/>
        <v>151</v>
      </c>
    </row>
    <row r="257" spans="1:14" x14ac:dyDescent="0.35">
      <c r="A257" t="s">
        <v>23</v>
      </c>
      <c r="B257" t="str">
        <f>VLOOKUP($A257,forkortelser!$A$2:$B$98,2,FALSE)</f>
        <v>Mn</v>
      </c>
      <c r="C257" t="s">
        <v>12</v>
      </c>
      <c r="D257" t="str">
        <f>VLOOKUP(A257,Kategorier!$A$2:$B$42,2,FALSE)</f>
        <v>metall</v>
      </c>
      <c r="E257" t="str">
        <f>VLOOKUP(A257,Kategorier!$A$2:$C$42,3,FALSE)</f>
        <v>tungmetall</v>
      </c>
      <c r="F257" t="e">
        <f>VLOOKUP($A257,grenseverdier!$A$2:$B$87,2,FALSE)</f>
        <v>#N/A</v>
      </c>
      <c r="G257" t="e">
        <f>VLOOKUP($A257,grenseverdier!$A$2:$C$87,3,FALSE)</f>
        <v>#N/A</v>
      </c>
      <c r="H257" s="1">
        <v>44984</v>
      </c>
      <c r="I257" t="s">
        <v>120</v>
      </c>
      <c r="J257">
        <v>1150</v>
      </c>
      <c r="K257" t="b">
        <f t="shared" si="9"/>
        <v>0</v>
      </c>
      <c r="L257" s="6">
        <v>1150</v>
      </c>
      <c r="M257" t="e">
        <f t="shared" si="10"/>
        <v>#N/A</v>
      </c>
      <c r="N257">
        <f t="shared" si="11"/>
        <v>151</v>
      </c>
    </row>
    <row r="258" spans="1:14" x14ac:dyDescent="0.35">
      <c r="A258" t="s">
        <v>227</v>
      </c>
      <c r="B258" t="str">
        <f>VLOOKUP($A258,forkortelser!$A$2:$B$98,2,FALSE)</f>
        <v>NH4 + NH3</v>
      </c>
      <c r="C258" t="s">
        <v>5</v>
      </c>
      <c r="D258" t="str">
        <f>VLOOKUP(A258,Kategorier!$A$2:$B$42,2,FALSE)</f>
        <v>vannparameter</v>
      </c>
      <c r="E258" t="str">
        <f>VLOOKUP(A258,Kategorier!$A$2:$C$42,3,FALSE)</f>
        <v>nutrient</v>
      </c>
      <c r="F258" t="e">
        <f>VLOOKUP($A258,grenseverdier!$A$2:$B$87,2,FALSE)</f>
        <v>#N/A</v>
      </c>
      <c r="G258" t="e">
        <f>VLOOKUP($A258,grenseverdier!$A$2:$C$87,3,FALSE)</f>
        <v>#N/A</v>
      </c>
      <c r="H258" s="1">
        <v>44858</v>
      </c>
      <c r="I258" t="s">
        <v>119</v>
      </c>
      <c r="J258">
        <v>363</v>
      </c>
      <c r="K258" t="b">
        <f t="shared" si="9"/>
        <v>0</v>
      </c>
      <c r="L258" s="6">
        <v>363</v>
      </c>
      <c r="M258" t="e">
        <f t="shared" si="10"/>
        <v>#N/A</v>
      </c>
      <c r="N258">
        <f t="shared" si="11"/>
        <v>152</v>
      </c>
    </row>
    <row r="259" spans="1:14" x14ac:dyDescent="0.35">
      <c r="A259" t="s">
        <v>227</v>
      </c>
      <c r="B259" t="str">
        <f>VLOOKUP($A259,forkortelser!$A$2:$B$98,2,FALSE)</f>
        <v>NH4 + NH3</v>
      </c>
      <c r="C259" t="s">
        <v>5</v>
      </c>
      <c r="D259" t="str">
        <f>VLOOKUP(A259,Kategorier!$A$2:$B$42,2,FALSE)</f>
        <v>vannparameter</v>
      </c>
      <c r="E259" t="str">
        <f>VLOOKUP(A259,Kategorier!$A$2:$C$42,3,FALSE)</f>
        <v>nutrient</v>
      </c>
      <c r="F259" t="e">
        <f>VLOOKUP($A259,grenseverdier!$A$2:$B$87,2,FALSE)</f>
        <v>#N/A</v>
      </c>
      <c r="G259" t="e">
        <f>VLOOKUP($A259,grenseverdier!$A$2:$C$87,3,FALSE)</f>
        <v>#N/A</v>
      </c>
      <c r="H259" s="1">
        <v>44865</v>
      </c>
      <c r="I259" t="s">
        <v>119</v>
      </c>
      <c r="J259">
        <v>278</v>
      </c>
      <c r="K259" t="b">
        <f t="shared" ref="K259:K322" si="12">IF(ISBLANK(J259),#N/A,IF(ISNUMBER(J259),FALSE,TRUE))</f>
        <v>0</v>
      </c>
      <c r="L259" s="6">
        <v>278</v>
      </c>
      <c r="M259" t="e">
        <f t="shared" ref="M259:M322" si="13">IF(ISBLANK(L259),#N/A,IF(L259&gt;F259,TRUE,IF(L259&lt;F259,FALSE,#N/A)))</f>
        <v>#N/A</v>
      </c>
      <c r="N259">
        <f t="shared" ref="N259:N322" si="14">IF(I259="inn",152,IF(I259="ut",151,IF(I259="slamtank",153)))</f>
        <v>152</v>
      </c>
    </row>
    <row r="260" spans="1:14" x14ac:dyDescent="0.35">
      <c r="A260" t="s">
        <v>227</v>
      </c>
      <c r="B260" t="str">
        <f>VLOOKUP($A260,forkortelser!$A$2:$B$98,2,FALSE)</f>
        <v>NH4 + NH3</v>
      </c>
      <c r="C260" t="s">
        <v>5</v>
      </c>
      <c r="D260" t="str">
        <f>VLOOKUP(A260,Kategorier!$A$2:$B$42,2,FALSE)</f>
        <v>vannparameter</v>
      </c>
      <c r="E260" t="str">
        <f>VLOOKUP(A260,Kategorier!$A$2:$C$42,3,FALSE)</f>
        <v>nutrient</v>
      </c>
      <c r="F260" t="e">
        <f>VLOOKUP($A260,grenseverdier!$A$2:$B$87,2,FALSE)</f>
        <v>#N/A</v>
      </c>
      <c r="G260" t="e">
        <f>VLOOKUP($A260,grenseverdier!$A$2:$C$87,3,FALSE)</f>
        <v>#N/A</v>
      </c>
      <c r="H260" s="1">
        <v>44872</v>
      </c>
      <c r="I260" t="s">
        <v>119</v>
      </c>
      <c r="J260">
        <v>194</v>
      </c>
      <c r="K260" t="b">
        <f t="shared" si="12"/>
        <v>0</v>
      </c>
      <c r="L260" s="6">
        <v>194</v>
      </c>
      <c r="M260" t="e">
        <f t="shared" si="13"/>
        <v>#N/A</v>
      </c>
      <c r="N260">
        <f t="shared" si="14"/>
        <v>152</v>
      </c>
    </row>
    <row r="261" spans="1:14" x14ac:dyDescent="0.35">
      <c r="A261" t="s">
        <v>227</v>
      </c>
      <c r="B261" t="str">
        <f>VLOOKUP($A261,forkortelser!$A$2:$B$98,2,FALSE)</f>
        <v>NH4 + NH3</v>
      </c>
      <c r="C261" t="s">
        <v>5</v>
      </c>
      <c r="D261" t="str">
        <f>VLOOKUP(A261,Kategorier!$A$2:$B$42,2,FALSE)</f>
        <v>vannparameter</v>
      </c>
      <c r="E261" t="str">
        <f>VLOOKUP(A261,Kategorier!$A$2:$C$42,3,FALSE)</f>
        <v>nutrient</v>
      </c>
      <c r="F261" t="e">
        <f>VLOOKUP($A261,grenseverdier!$A$2:$B$87,2,FALSE)</f>
        <v>#N/A</v>
      </c>
      <c r="G261" t="e">
        <f>VLOOKUP($A261,grenseverdier!$A$2:$C$87,3,FALSE)</f>
        <v>#N/A</v>
      </c>
      <c r="H261" s="1">
        <v>44879</v>
      </c>
      <c r="I261" t="s">
        <v>119</v>
      </c>
      <c r="J261">
        <v>110</v>
      </c>
      <c r="K261" t="b">
        <f t="shared" si="12"/>
        <v>0</v>
      </c>
      <c r="L261" s="6">
        <v>110</v>
      </c>
      <c r="M261" t="e">
        <f t="shared" si="13"/>
        <v>#N/A</v>
      </c>
      <c r="N261">
        <f t="shared" si="14"/>
        <v>152</v>
      </c>
    </row>
    <row r="262" spans="1:14" x14ac:dyDescent="0.35">
      <c r="A262" t="s">
        <v>227</v>
      </c>
      <c r="B262" t="str">
        <f>VLOOKUP($A262,forkortelser!$A$2:$B$98,2,FALSE)</f>
        <v>NH4 + NH3</v>
      </c>
      <c r="C262" t="s">
        <v>5</v>
      </c>
      <c r="D262" t="str">
        <f>VLOOKUP(A262,Kategorier!$A$2:$B$42,2,FALSE)</f>
        <v>vannparameter</v>
      </c>
      <c r="E262" t="str">
        <f>VLOOKUP(A262,Kategorier!$A$2:$C$42,3,FALSE)</f>
        <v>nutrient</v>
      </c>
      <c r="F262" t="e">
        <f>VLOOKUP($A262,grenseverdier!$A$2:$B$87,2,FALSE)</f>
        <v>#N/A</v>
      </c>
      <c r="G262" t="e">
        <f>VLOOKUP($A262,grenseverdier!$A$2:$C$87,3,FALSE)</f>
        <v>#N/A</v>
      </c>
      <c r="H262" s="1">
        <v>44886</v>
      </c>
      <c r="I262" t="s">
        <v>119</v>
      </c>
      <c r="J262">
        <v>287</v>
      </c>
      <c r="K262" t="b">
        <f t="shared" si="12"/>
        <v>0</v>
      </c>
      <c r="L262" s="6">
        <v>287</v>
      </c>
      <c r="M262" t="e">
        <f t="shared" si="13"/>
        <v>#N/A</v>
      </c>
      <c r="N262">
        <f t="shared" si="14"/>
        <v>152</v>
      </c>
    </row>
    <row r="263" spans="1:14" x14ac:dyDescent="0.35">
      <c r="A263" t="s">
        <v>227</v>
      </c>
      <c r="B263" t="str">
        <f>VLOOKUP($A263,forkortelser!$A$2:$B$98,2,FALSE)</f>
        <v>NH4 + NH3</v>
      </c>
      <c r="C263" t="s">
        <v>5</v>
      </c>
      <c r="D263" t="str">
        <f>VLOOKUP(A263,Kategorier!$A$2:$B$42,2,FALSE)</f>
        <v>vannparameter</v>
      </c>
      <c r="E263" t="str">
        <f>VLOOKUP(A263,Kategorier!$A$2:$C$42,3,FALSE)</f>
        <v>nutrient</v>
      </c>
      <c r="F263" t="e">
        <f>VLOOKUP($A263,grenseverdier!$A$2:$B$87,2,FALSE)</f>
        <v>#N/A</v>
      </c>
      <c r="G263" t="e">
        <f>VLOOKUP($A263,grenseverdier!$A$2:$C$87,3,FALSE)</f>
        <v>#N/A</v>
      </c>
      <c r="H263" s="1">
        <v>44907</v>
      </c>
      <c r="I263" t="s">
        <v>119</v>
      </c>
      <c r="J263">
        <v>285</v>
      </c>
      <c r="K263" t="b">
        <f t="shared" si="12"/>
        <v>0</v>
      </c>
      <c r="L263" s="6">
        <v>285</v>
      </c>
      <c r="M263" t="e">
        <f t="shared" si="13"/>
        <v>#N/A</v>
      </c>
      <c r="N263">
        <f t="shared" si="14"/>
        <v>152</v>
      </c>
    </row>
    <row r="264" spans="1:14" x14ac:dyDescent="0.35">
      <c r="A264" t="s">
        <v>227</v>
      </c>
      <c r="B264" t="str">
        <f>VLOOKUP($A264,forkortelser!$A$2:$B$98,2,FALSE)</f>
        <v>NH4 + NH3</v>
      </c>
      <c r="C264" t="s">
        <v>5</v>
      </c>
      <c r="D264" t="str">
        <f>VLOOKUP(A264,Kategorier!$A$2:$B$42,2,FALSE)</f>
        <v>vannparameter</v>
      </c>
      <c r="E264" t="str">
        <f>VLOOKUP(A264,Kategorier!$A$2:$C$42,3,FALSE)</f>
        <v>nutrient</v>
      </c>
      <c r="F264" t="e">
        <f>VLOOKUP($A264,grenseverdier!$A$2:$B$87,2,FALSE)</f>
        <v>#N/A</v>
      </c>
      <c r="G264" t="e">
        <f>VLOOKUP($A264,grenseverdier!$A$2:$C$87,3,FALSE)</f>
        <v>#N/A</v>
      </c>
      <c r="H264" s="1">
        <v>44970</v>
      </c>
      <c r="I264" t="s">
        <v>119</v>
      </c>
      <c r="J264">
        <v>416</v>
      </c>
      <c r="K264" t="b">
        <f t="shared" si="12"/>
        <v>0</v>
      </c>
      <c r="L264" s="6">
        <v>416</v>
      </c>
      <c r="M264" t="e">
        <f t="shared" si="13"/>
        <v>#N/A</v>
      </c>
      <c r="N264">
        <f t="shared" si="14"/>
        <v>152</v>
      </c>
    </row>
    <row r="265" spans="1:14" x14ac:dyDescent="0.35">
      <c r="A265" t="s">
        <v>227</v>
      </c>
      <c r="B265" t="str">
        <f>VLOOKUP($A265,forkortelser!$A$2:$B$98,2,FALSE)</f>
        <v>NH4 + NH3</v>
      </c>
      <c r="C265" t="s">
        <v>5</v>
      </c>
      <c r="D265" t="str">
        <f>VLOOKUP(A265,Kategorier!$A$2:$B$42,2,FALSE)</f>
        <v>vannparameter</v>
      </c>
      <c r="E265" t="str">
        <f>VLOOKUP(A265,Kategorier!$A$2:$C$42,3,FALSE)</f>
        <v>nutrient</v>
      </c>
      <c r="F265" t="e">
        <f>VLOOKUP($A265,grenseverdier!$A$2:$B$87,2,FALSE)</f>
        <v>#N/A</v>
      </c>
      <c r="G265" t="e">
        <f>VLOOKUP($A265,grenseverdier!$A$2:$C$87,3,FALSE)</f>
        <v>#N/A</v>
      </c>
      <c r="H265" s="1">
        <v>44984</v>
      </c>
      <c r="I265" t="s">
        <v>119</v>
      </c>
      <c r="J265">
        <v>296</v>
      </c>
      <c r="K265" t="b">
        <f t="shared" si="12"/>
        <v>0</v>
      </c>
      <c r="L265" s="6">
        <v>296</v>
      </c>
      <c r="M265" t="e">
        <f t="shared" si="13"/>
        <v>#N/A</v>
      </c>
      <c r="N265">
        <f t="shared" si="14"/>
        <v>152</v>
      </c>
    </row>
    <row r="266" spans="1:14" x14ac:dyDescent="0.35">
      <c r="A266" t="s">
        <v>227</v>
      </c>
      <c r="B266" t="str">
        <f>VLOOKUP($A266,forkortelser!$A$2:$B$98,2,FALSE)</f>
        <v>NH4 + NH3</v>
      </c>
      <c r="C266" t="s">
        <v>5</v>
      </c>
      <c r="D266" t="str">
        <f>VLOOKUP(A266,Kategorier!$A$2:$B$42,2,FALSE)</f>
        <v>vannparameter</v>
      </c>
      <c r="E266" t="str">
        <f>VLOOKUP(A266,Kategorier!$A$2:$C$42,3,FALSE)</f>
        <v>nutrient</v>
      </c>
      <c r="F266" t="e">
        <f>VLOOKUP($A266,grenseverdier!$A$2:$B$87,2,FALSE)</f>
        <v>#N/A</v>
      </c>
      <c r="G266" t="e">
        <f>VLOOKUP($A266,grenseverdier!$A$2:$C$87,3,FALSE)</f>
        <v>#N/A</v>
      </c>
      <c r="H266" s="1">
        <v>44858</v>
      </c>
      <c r="I266" t="s">
        <v>120</v>
      </c>
      <c r="J266">
        <v>370</v>
      </c>
      <c r="K266" t="b">
        <f t="shared" si="12"/>
        <v>0</v>
      </c>
      <c r="L266" s="6">
        <v>370</v>
      </c>
      <c r="M266" t="e">
        <f t="shared" si="13"/>
        <v>#N/A</v>
      </c>
      <c r="N266">
        <f t="shared" si="14"/>
        <v>151</v>
      </c>
    </row>
    <row r="267" spans="1:14" x14ac:dyDescent="0.35">
      <c r="A267" t="s">
        <v>227</v>
      </c>
      <c r="B267" t="str">
        <f>VLOOKUP($A267,forkortelser!$A$2:$B$98,2,FALSE)</f>
        <v>NH4 + NH3</v>
      </c>
      <c r="C267" t="s">
        <v>5</v>
      </c>
      <c r="D267" t="str">
        <f>VLOOKUP(A267,Kategorier!$A$2:$B$42,2,FALSE)</f>
        <v>vannparameter</v>
      </c>
      <c r="E267" t="str">
        <f>VLOOKUP(A267,Kategorier!$A$2:$C$42,3,FALSE)</f>
        <v>nutrient</v>
      </c>
      <c r="F267" t="e">
        <f>VLOOKUP($A267,grenseverdier!$A$2:$B$87,2,FALSE)</f>
        <v>#N/A</v>
      </c>
      <c r="G267" t="e">
        <f>VLOOKUP($A267,grenseverdier!$A$2:$C$87,3,FALSE)</f>
        <v>#N/A</v>
      </c>
      <c r="H267" s="1">
        <v>44865</v>
      </c>
      <c r="I267" t="s">
        <v>120</v>
      </c>
      <c r="J267">
        <v>282</v>
      </c>
      <c r="K267" t="b">
        <f t="shared" si="12"/>
        <v>0</v>
      </c>
      <c r="L267" s="6">
        <v>282</v>
      </c>
      <c r="M267" t="e">
        <f t="shared" si="13"/>
        <v>#N/A</v>
      </c>
      <c r="N267">
        <f t="shared" si="14"/>
        <v>151</v>
      </c>
    </row>
    <row r="268" spans="1:14" x14ac:dyDescent="0.35">
      <c r="A268" t="s">
        <v>227</v>
      </c>
      <c r="B268" t="str">
        <f>VLOOKUP($A268,forkortelser!$A$2:$B$98,2,FALSE)</f>
        <v>NH4 + NH3</v>
      </c>
      <c r="C268" t="s">
        <v>5</v>
      </c>
      <c r="D268" t="str">
        <f>VLOOKUP(A268,Kategorier!$A$2:$B$42,2,FALSE)</f>
        <v>vannparameter</v>
      </c>
      <c r="E268" t="str">
        <f>VLOOKUP(A268,Kategorier!$A$2:$C$42,3,FALSE)</f>
        <v>nutrient</v>
      </c>
      <c r="F268" t="e">
        <f>VLOOKUP($A268,grenseverdier!$A$2:$B$87,2,FALSE)</f>
        <v>#N/A</v>
      </c>
      <c r="G268" t="e">
        <f>VLOOKUP($A268,grenseverdier!$A$2:$C$87,3,FALSE)</f>
        <v>#N/A</v>
      </c>
      <c r="H268" s="1">
        <v>44872</v>
      </c>
      <c r="I268" t="s">
        <v>120</v>
      </c>
      <c r="J268">
        <v>211</v>
      </c>
      <c r="K268" t="b">
        <f t="shared" si="12"/>
        <v>0</v>
      </c>
      <c r="L268" s="6">
        <v>211</v>
      </c>
      <c r="M268" t="e">
        <f t="shared" si="13"/>
        <v>#N/A</v>
      </c>
      <c r="N268">
        <f t="shared" si="14"/>
        <v>151</v>
      </c>
    </row>
    <row r="269" spans="1:14" x14ac:dyDescent="0.35">
      <c r="A269" t="s">
        <v>227</v>
      </c>
      <c r="B269" t="str">
        <f>VLOOKUP($A269,forkortelser!$A$2:$B$98,2,FALSE)</f>
        <v>NH4 + NH3</v>
      </c>
      <c r="C269" t="s">
        <v>5</v>
      </c>
      <c r="D269" t="str">
        <f>VLOOKUP(A269,Kategorier!$A$2:$B$42,2,FALSE)</f>
        <v>vannparameter</v>
      </c>
      <c r="E269" t="str">
        <f>VLOOKUP(A269,Kategorier!$A$2:$C$42,3,FALSE)</f>
        <v>nutrient</v>
      </c>
      <c r="F269" t="e">
        <f>VLOOKUP($A269,grenseverdier!$A$2:$B$87,2,FALSE)</f>
        <v>#N/A</v>
      </c>
      <c r="G269" t="e">
        <f>VLOOKUP($A269,grenseverdier!$A$2:$C$87,3,FALSE)</f>
        <v>#N/A</v>
      </c>
      <c r="H269" s="1">
        <v>44879</v>
      </c>
      <c r="I269" t="s">
        <v>120</v>
      </c>
      <c r="J269">
        <v>257</v>
      </c>
      <c r="K269" t="b">
        <f t="shared" si="12"/>
        <v>0</v>
      </c>
      <c r="L269" s="6">
        <v>257</v>
      </c>
      <c r="M269" t="e">
        <f t="shared" si="13"/>
        <v>#N/A</v>
      </c>
      <c r="N269">
        <f t="shared" si="14"/>
        <v>151</v>
      </c>
    </row>
    <row r="270" spans="1:14" x14ac:dyDescent="0.35">
      <c r="A270" t="s">
        <v>227</v>
      </c>
      <c r="B270" t="str">
        <f>VLOOKUP($A270,forkortelser!$A$2:$B$98,2,FALSE)</f>
        <v>NH4 + NH3</v>
      </c>
      <c r="C270" t="s">
        <v>5</v>
      </c>
      <c r="D270" t="str">
        <f>VLOOKUP(A270,Kategorier!$A$2:$B$42,2,FALSE)</f>
        <v>vannparameter</v>
      </c>
      <c r="E270" t="str">
        <f>VLOOKUP(A270,Kategorier!$A$2:$C$42,3,FALSE)</f>
        <v>nutrient</v>
      </c>
      <c r="F270" t="e">
        <f>VLOOKUP($A270,grenseverdier!$A$2:$B$87,2,FALSE)</f>
        <v>#N/A</v>
      </c>
      <c r="G270" t="e">
        <f>VLOOKUP($A270,grenseverdier!$A$2:$C$87,3,FALSE)</f>
        <v>#N/A</v>
      </c>
      <c r="H270" s="1">
        <v>44886</v>
      </c>
      <c r="I270" t="s">
        <v>120</v>
      </c>
      <c r="J270">
        <v>309</v>
      </c>
      <c r="K270" t="b">
        <f t="shared" si="12"/>
        <v>0</v>
      </c>
      <c r="L270" s="6">
        <v>309</v>
      </c>
      <c r="M270" t="e">
        <f t="shared" si="13"/>
        <v>#N/A</v>
      </c>
      <c r="N270">
        <f t="shared" si="14"/>
        <v>151</v>
      </c>
    </row>
    <row r="271" spans="1:14" x14ac:dyDescent="0.35">
      <c r="A271" t="s">
        <v>227</v>
      </c>
      <c r="B271" t="str">
        <f>VLOOKUP($A271,forkortelser!$A$2:$B$98,2,FALSE)</f>
        <v>NH4 + NH3</v>
      </c>
      <c r="C271" t="s">
        <v>5</v>
      </c>
      <c r="D271" t="str">
        <f>VLOOKUP(A271,Kategorier!$A$2:$B$42,2,FALSE)</f>
        <v>vannparameter</v>
      </c>
      <c r="E271" t="str">
        <f>VLOOKUP(A271,Kategorier!$A$2:$C$42,3,FALSE)</f>
        <v>nutrient</v>
      </c>
      <c r="F271" t="e">
        <f>VLOOKUP($A271,grenseverdier!$A$2:$B$87,2,FALSE)</f>
        <v>#N/A</v>
      </c>
      <c r="G271" t="e">
        <f>VLOOKUP($A271,grenseverdier!$A$2:$C$87,3,FALSE)</f>
        <v>#N/A</v>
      </c>
      <c r="H271" s="1">
        <v>44907</v>
      </c>
      <c r="I271" t="s">
        <v>120</v>
      </c>
      <c r="J271">
        <v>340</v>
      </c>
      <c r="K271" t="b">
        <f t="shared" si="12"/>
        <v>0</v>
      </c>
      <c r="L271" s="6">
        <v>340</v>
      </c>
      <c r="M271" t="e">
        <f t="shared" si="13"/>
        <v>#N/A</v>
      </c>
      <c r="N271">
        <f t="shared" si="14"/>
        <v>151</v>
      </c>
    </row>
    <row r="272" spans="1:14" x14ac:dyDescent="0.35">
      <c r="A272" t="s">
        <v>227</v>
      </c>
      <c r="B272" t="str">
        <f>VLOOKUP($A272,forkortelser!$A$2:$B$98,2,FALSE)</f>
        <v>NH4 + NH3</v>
      </c>
      <c r="C272" t="s">
        <v>5</v>
      </c>
      <c r="D272" t="str">
        <f>VLOOKUP(A272,Kategorier!$A$2:$B$42,2,FALSE)</f>
        <v>vannparameter</v>
      </c>
      <c r="E272" t="str">
        <f>VLOOKUP(A272,Kategorier!$A$2:$C$42,3,FALSE)</f>
        <v>nutrient</v>
      </c>
      <c r="F272" t="e">
        <f>VLOOKUP($A272,grenseverdier!$A$2:$B$87,2,FALSE)</f>
        <v>#N/A</v>
      </c>
      <c r="G272" t="e">
        <f>VLOOKUP($A272,grenseverdier!$A$2:$C$87,3,FALSE)</f>
        <v>#N/A</v>
      </c>
      <c r="H272" s="1">
        <v>44970</v>
      </c>
      <c r="I272" t="s">
        <v>120</v>
      </c>
      <c r="J272">
        <v>410</v>
      </c>
      <c r="K272" t="b">
        <f t="shared" si="12"/>
        <v>0</v>
      </c>
      <c r="L272" s="6">
        <v>410</v>
      </c>
      <c r="M272" t="e">
        <f t="shared" si="13"/>
        <v>#N/A</v>
      </c>
      <c r="N272">
        <f t="shared" si="14"/>
        <v>151</v>
      </c>
    </row>
    <row r="273" spans="1:14" x14ac:dyDescent="0.35">
      <c r="A273" t="s">
        <v>227</v>
      </c>
      <c r="B273" t="str">
        <f>VLOOKUP($A273,forkortelser!$A$2:$B$98,2,FALSE)</f>
        <v>NH4 + NH3</v>
      </c>
      <c r="C273" t="s">
        <v>5</v>
      </c>
      <c r="D273" t="str">
        <f>VLOOKUP(A273,Kategorier!$A$2:$B$42,2,FALSE)</f>
        <v>vannparameter</v>
      </c>
      <c r="E273" t="str">
        <f>VLOOKUP(A273,Kategorier!$A$2:$C$42,3,FALSE)</f>
        <v>nutrient</v>
      </c>
      <c r="F273" t="e">
        <f>VLOOKUP($A273,grenseverdier!$A$2:$B$87,2,FALSE)</f>
        <v>#N/A</v>
      </c>
      <c r="G273" t="e">
        <f>VLOOKUP($A273,grenseverdier!$A$2:$C$87,3,FALSE)</f>
        <v>#N/A</v>
      </c>
      <c r="H273" s="1">
        <v>44984</v>
      </c>
      <c r="I273" t="s">
        <v>120</v>
      </c>
      <c r="J273">
        <v>300</v>
      </c>
      <c r="K273" t="b">
        <f t="shared" si="12"/>
        <v>0</v>
      </c>
      <c r="L273" s="6">
        <v>300</v>
      </c>
      <c r="M273" t="e">
        <f t="shared" si="13"/>
        <v>#N/A</v>
      </c>
      <c r="N273">
        <f t="shared" si="14"/>
        <v>151</v>
      </c>
    </row>
    <row r="274" spans="1:14" x14ac:dyDescent="0.35">
      <c r="A274" t="s">
        <v>20</v>
      </c>
      <c r="B274" t="str">
        <f>VLOOKUP($A274,forkortelser!$A$2:$B$98,2,FALSE)</f>
        <v>Ni</v>
      </c>
      <c r="C274" t="s">
        <v>12</v>
      </c>
      <c r="D274" t="str">
        <f>VLOOKUP(A274,Kategorier!$A$2:$B$42,2,FALSE)</f>
        <v>metall</v>
      </c>
      <c r="E274" t="str">
        <f>VLOOKUP(A274,Kategorier!$A$2:$C$42,3,FALSE)</f>
        <v>tungmetall</v>
      </c>
      <c r="F274">
        <f>VLOOKUP($A274,grenseverdier!$A$2:$B$87,2,FALSE)</f>
        <v>50</v>
      </c>
      <c r="G274">
        <f>VLOOKUP($A274,grenseverdier!$A$2:$C$87,3,FALSE)</f>
        <v>0</v>
      </c>
      <c r="H274" s="1">
        <v>44858</v>
      </c>
      <c r="I274" t="s">
        <v>119</v>
      </c>
      <c r="J274">
        <v>29.7</v>
      </c>
      <c r="K274" t="b">
        <f t="shared" si="12"/>
        <v>0</v>
      </c>
      <c r="L274" s="6">
        <v>29.7</v>
      </c>
      <c r="M274" t="b">
        <f t="shared" si="13"/>
        <v>0</v>
      </c>
      <c r="N274">
        <f t="shared" si="14"/>
        <v>152</v>
      </c>
    </row>
    <row r="275" spans="1:14" x14ac:dyDescent="0.35">
      <c r="A275" t="s">
        <v>20</v>
      </c>
      <c r="B275" t="str">
        <f>VLOOKUP($A275,forkortelser!$A$2:$B$98,2,FALSE)</f>
        <v>Ni</v>
      </c>
      <c r="C275" t="s">
        <v>12</v>
      </c>
      <c r="D275" t="str">
        <f>VLOOKUP(A275,Kategorier!$A$2:$B$42,2,FALSE)</f>
        <v>metall</v>
      </c>
      <c r="E275" t="str">
        <f>VLOOKUP(A275,Kategorier!$A$2:$C$42,3,FALSE)</f>
        <v>tungmetall</v>
      </c>
      <c r="F275">
        <f>VLOOKUP($A275,grenseverdier!$A$2:$B$87,2,FALSE)</f>
        <v>50</v>
      </c>
      <c r="G275">
        <f>VLOOKUP($A275,grenseverdier!$A$2:$C$87,3,FALSE)</f>
        <v>0</v>
      </c>
      <c r="H275" s="1">
        <v>44865</v>
      </c>
      <c r="I275" t="s">
        <v>119</v>
      </c>
      <c r="J275">
        <v>35.200000000000003</v>
      </c>
      <c r="K275" t="b">
        <f t="shared" si="12"/>
        <v>0</v>
      </c>
      <c r="L275" s="6">
        <v>35.200000000000003</v>
      </c>
      <c r="M275" t="b">
        <f t="shared" si="13"/>
        <v>0</v>
      </c>
      <c r="N275">
        <f t="shared" si="14"/>
        <v>152</v>
      </c>
    </row>
    <row r="276" spans="1:14" x14ac:dyDescent="0.35">
      <c r="A276" t="s">
        <v>20</v>
      </c>
      <c r="B276" t="str">
        <f>VLOOKUP($A276,forkortelser!$A$2:$B$98,2,FALSE)</f>
        <v>Ni</v>
      </c>
      <c r="C276" t="s">
        <v>12</v>
      </c>
      <c r="D276" t="str">
        <f>VLOOKUP(A276,Kategorier!$A$2:$B$42,2,FALSE)</f>
        <v>metall</v>
      </c>
      <c r="E276" t="str">
        <f>VLOOKUP(A276,Kategorier!$A$2:$C$42,3,FALSE)</f>
        <v>tungmetall</v>
      </c>
      <c r="F276">
        <f>VLOOKUP($A276,grenseverdier!$A$2:$B$87,2,FALSE)</f>
        <v>50</v>
      </c>
      <c r="G276">
        <f>VLOOKUP($A276,grenseverdier!$A$2:$C$87,3,FALSE)</f>
        <v>0</v>
      </c>
      <c r="H276" s="1">
        <v>44872</v>
      </c>
      <c r="I276" t="s">
        <v>119</v>
      </c>
      <c r="J276">
        <v>30.1</v>
      </c>
      <c r="K276" t="b">
        <f t="shared" si="12"/>
        <v>0</v>
      </c>
      <c r="L276" s="6">
        <v>30.1</v>
      </c>
      <c r="M276" t="b">
        <f t="shared" si="13"/>
        <v>0</v>
      </c>
      <c r="N276">
        <f t="shared" si="14"/>
        <v>152</v>
      </c>
    </row>
    <row r="277" spans="1:14" ht="15" customHeight="1" x14ac:dyDescent="0.35">
      <c r="A277" t="s">
        <v>20</v>
      </c>
      <c r="B277" t="str">
        <f>VLOOKUP($A277,forkortelser!$A$2:$B$98,2,FALSE)</f>
        <v>Ni</v>
      </c>
      <c r="C277" t="s">
        <v>12</v>
      </c>
      <c r="D277" t="str">
        <f>VLOOKUP(A277,Kategorier!$A$2:$B$42,2,FALSE)</f>
        <v>metall</v>
      </c>
      <c r="E277" t="str">
        <f>VLOOKUP(A277,Kategorier!$A$2:$C$42,3,FALSE)</f>
        <v>tungmetall</v>
      </c>
      <c r="F277">
        <f>VLOOKUP($A277,grenseverdier!$A$2:$B$87,2,FALSE)</f>
        <v>50</v>
      </c>
      <c r="G277">
        <f>VLOOKUP($A277,grenseverdier!$A$2:$C$87,3,FALSE)</f>
        <v>0</v>
      </c>
      <c r="H277" s="1">
        <v>44879</v>
      </c>
      <c r="I277" t="s">
        <v>119</v>
      </c>
      <c r="J277">
        <v>39.4</v>
      </c>
      <c r="K277" t="b">
        <f t="shared" si="12"/>
        <v>0</v>
      </c>
      <c r="L277" s="6">
        <v>39.4</v>
      </c>
      <c r="M277" t="b">
        <f t="shared" si="13"/>
        <v>0</v>
      </c>
      <c r="N277">
        <f t="shared" si="14"/>
        <v>152</v>
      </c>
    </row>
    <row r="278" spans="1:14" x14ac:dyDescent="0.35">
      <c r="A278" t="s">
        <v>20</v>
      </c>
      <c r="B278" t="str">
        <f>VLOOKUP($A278,forkortelser!$A$2:$B$98,2,FALSE)</f>
        <v>Ni</v>
      </c>
      <c r="C278" t="s">
        <v>12</v>
      </c>
      <c r="D278" t="str">
        <f>VLOOKUP(A278,Kategorier!$A$2:$B$42,2,FALSE)</f>
        <v>metall</v>
      </c>
      <c r="E278" t="str">
        <f>VLOOKUP(A278,Kategorier!$A$2:$C$42,3,FALSE)</f>
        <v>tungmetall</v>
      </c>
      <c r="F278">
        <f>VLOOKUP($A278,grenseverdier!$A$2:$B$87,2,FALSE)</f>
        <v>50</v>
      </c>
      <c r="G278">
        <f>VLOOKUP($A278,grenseverdier!$A$2:$C$87,3,FALSE)</f>
        <v>0</v>
      </c>
      <c r="H278" s="1">
        <v>44886</v>
      </c>
      <c r="I278" t="s">
        <v>119</v>
      </c>
      <c r="J278">
        <v>49.4</v>
      </c>
      <c r="K278" t="b">
        <f t="shared" si="12"/>
        <v>0</v>
      </c>
      <c r="L278" s="6">
        <v>49.4</v>
      </c>
      <c r="M278" t="b">
        <f t="shared" si="13"/>
        <v>0</v>
      </c>
      <c r="N278">
        <f t="shared" si="14"/>
        <v>152</v>
      </c>
    </row>
    <row r="279" spans="1:14" x14ac:dyDescent="0.35">
      <c r="A279" t="s">
        <v>20</v>
      </c>
      <c r="B279" t="str">
        <f>VLOOKUP($A279,forkortelser!$A$2:$B$98,2,FALSE)</f>
        <v>Ni</v>
      </c>
      <c r="C279" t="s">
        <v>12</v>
      </c>
      <c r="D279" t="str">
        <f>VLOOKUP(A279,Kategorier!$A$2:$B$42,2,FALSE)</f>
        <v>metall</v>
      </c>
      <c r="E279" t="str">
        <f>VLOOKUP(A279,Kategorier!$A$2:$C$42,3,FALSE)</f>
        <v>tungmetall</v>
      </c>
      <c r="F279">
        <f>VLOOKUP($A279,grenseverdier!$A$2:$B$87,2,FALSE)</f>
        <v>50</v>
      </c>
      <c r="G279">
        <f>VLOOKUP($A279,grenseverdier!$A$2:$C$87,3,FALSE)</f>
        <v>0</v>
      </c>
      <c r="H279" s="1">
        <v>44907</v>
      </c>
      <c r="I279" t="s">
        <v>119</v>
      </c>
      <c r="J279">
        <v>32.200000000000003</v>
      </c>
      <c r="K279" t="b">
        <f t="shared" si="12"/>
        <v>0</v>
      </c>
      <c r="L279" s="6">
        <v>32.200000000000003</v>
      </c>
      <c r="M279" t="b">
        <f t="shared" si="13"/>
        <v>0</v>
      </c>
      <c r="N279">
        <f t="shared" si="14"/>
        <v>152</v>
      </c>
    </row>
    <row r="280" spans="1:14" x14ac:dyDescent="0.35">
      <c r="A280" t="s">
        <v>20</v>
      </c>
      <c r="B280" t="str">
        <f>VLOOKUP($A280,forkortelser!$A$2:$B$98,2,FALSE)</f>
        <v>Ni</v>
      </c>
      <c r="C280" t="s">
        <v>12</v>
      </c>
      <c r="D280" t="str">
        <f>VLOOKUP(A280,Kategorier!$A$2:$B$42,2,FALSE)</f>
        <v>metall</v>
      </c>
      <c r="E280" t="str">
        <f>VLOOKUP(A280,Kategorier!$A$2:$C$42,3,FALSE)</f>
        <v>tungmetall</v>
      </c>
      <c r="F280">
        <f>VLOOKUP($A280,grenseverdier!$A$2:$B$87,2,FALSE)</f>
        <v>50</v>
      </c>
      <c r="G280">
        <f>VLOOKUP($A280,grenseverdier!$A$2:$C$87,3,FALSE)</f>
        <v>0</v>
      </c>
      <c r="H280" s="1">
        <v>44970</v>
      </c>
      <c r="I280" t="s">
        <v>119</v>
      </c>
      <c r="J280">
        <v>46.5</v>
      </c>
      <c r="K280" t="b">
        <f t="shared" si="12"/>
        <v>0</v>
      </c>
      <c r="L280" s="6">
        <v>46.5</v>
      </c>
      <c r="M280" t="b">
        <f t="shared" si="13"/>
        <v>0</v>
      </c>
      <c r="N280">
        <f t="shared" si="14"/>
        <v>152</v>
      </c>
    </row>
    <row r="281" spans="1:14" x14ac:dyDescent="0.35">
      <c r="A281" t="s">
        <v>20</v>
      </c>
      <c r="B281" t="str">
        <f>VLOOKUP($A281,forkortelser!$A$2:$B$98,2,FALSE)</f>
        <v>Ni</v>
      </c>
      <c r="C281" t="s">
        <v>12</v>
      </c>
      <c r="D281" t="str">
        <f>VLOOKUP(A281,Kategorier!$A$2:$B$42,2,FALSE)</f>
        <v>metall</v>
      </c>
      <c r="E281" t="str">
        <f>VLOOKUP(A281,Kategorier!$A$2:$C$42,3,FALSE)</f>
        <v>tungmetall</v>
      </c>
      <c r="F281">
        <f>VLOOKUP($A281,grenseverdier!$A$2:$B$87,2,FALSE)</f>
        <v>50</v>
      </c>
      <c r="G281">
        <f>VLOOKUP($A281,grenseverdier!$A$2:$C$87,3,FALSE)</f>
        <v>0</v>
      </c>
      <c r="H281" s="1">
        <v>44984</v>
      </c>
      <c r="I281" t="s">
        <v>119</v>
      </c>
      <c r="J281">
        <v>40.4</v>
      </c>
      <c r="K281" t="b">
        <f t="shared" si="12"/>
        <v>0</v>
      </c>
      <c r="L281" s="6">
        <v>40.4</v>
      </c>
      <c r="M281" t="b">
        <f t="shared" si="13"/>
        <v>0</v>
      </c>
      <c r="N281">
        <f t="shared" si="14"/>
        <v>152</v>
      </c>
    </row>
    <row r="282" spans="1:14" x14ac:dyDescent="0.35">
      <c r="A282" t="s">
        <v>20</v>
      </c>
      <c r="B282" t="str">
        <f>VLOOKUP($A282,forkortelser!$A$2:$B$98,2,FALSE)</f>
        <v>Ni</v>
      </c>
      <c r="C282" t="s">
        <v>12</v>
      </c>
      <c r="D282" t="str">
        <f>VLOOKUP(A282,Kategorier!$A$2:$B$42,2,FALSE)</f>
        <v>metall</v>
      </c>
      <c r="E282" t="str">
        <f>VLOOKUP(A282,Kategorier!$A$2:$C$42,3,FALSE)</f>
        <v>tungmetall</v>
      </c>
      <c r="F282">
        <f>VLOOKUP($A282,grenseverdier!$A$2:$B$87,2,FALSE)</f>
        <v>50</v>
      </c>
      <c r="G282">
        <f>VLOOKUP($A282,grenseverdier!$A$2:$C$87,3,FALSE)</f>
        <v>0</v>
      </c>
      <c r="H282" s="1">
        <v>44858</v>
      </c>
      <c r="I282" t="s">
        <v>120</v>
      </c>
      <c r="J282">
        <v>27.5</v>
      </c>
      <c r="K282" t="b">
        <f t="shared" si="12"/>
        <v>0</v>
      </c>
      <c r="L282" s="6">
        <v>27.5</v>
      </c>
      <c r="M282" t="b">
        <f t="shared" si="13"/>
        <v>0</v>
      </c>
      <c r="N282">
        <f t="shared" si="14"/>
        <v>151</v>
      </c>
    </row>
    <row r="283" spans="1:14" x14ac:dyDescent="0.35">
      <c r="A283" t="s">
        <v>20</v>
      </c>
      <c r="B283" t="str">
        <f>VLOOKUP($A283,forkortelser!$A$2:$B$98,2,FALSE)</f>
        <v>Ni</v>
      </c>
      <c r="C283" t="s">
        <v>12</v>
      </c>
      <c r="D283" t="str">
        <f>VLOOKUP(A283,Kategorier!$A$2:$B$42,2,FALSE)</f>
        <v>metall</v>
      </c>
      <c r="E283" t="str">
        <f>VLOOKUP(A283,Kategorier!$A$2:$C$42,3,FALSE)</f>
        <v>tungmetall</v>
      </c>
      <c r="F283">
        <f>VLOOKUP($A283,grenseverdier!$A$2:$B$87,2,FALSE)</f>
        <v>50</v>
      </c>
      <c r="G283">
        <f>VLOOKUP($A283,grenseverdier!$A$2:$C$87,3,FALSE)</f>
        <v>0</v>
      </c>
      <c r="H283" s="1">
        <v>44865</v>
      </c>
      <c r="I283" t="s">
        <v>120</v>
      </c>
      <c r="J283">
        <v>28.9</v>
      </c>
      <c r="K283" t="b">
        <f t="shared" si="12"/>
        <v>0</v>
      </c>
      <c r="L283" s="6">
        <v>28.9</v>
      </c>
      <c r="M283" t="b">
        <f t="shared" si="13"/>
        <v>0</v>
      </c>
      <c r="N283">
        <f t="shared" si="14"/>
        <v>151</v>
      </c>
    </row>
    <row r="284" spans="1:14" x14ac:dyDescent="0.35">
      <c r="A284" t="s">
        <v>20</v>
      </c>
      <c r="B284" t="str">
        <f>VLOOKUP($A284,forkortelser!$A$2:$B$98,2,FALSE)</f>
        <v>Ni</v>
      </c>
      <c r="C284" t="s">
        <v>12</v>
      </c>
      <c r="D284" t="str">
        <f>VLOOKUP(A284,Kategorier!$A$2:$B$42,2,FALSE)</f>
        <v>metall</v>
      </c>
      <c r="E284" t="str">
        <f>VLOOKUP(A284,Kategorier!$A$2:$C$42,3,FALSE)</f>
        <v>tungmetall</v>
      </c>
      <c r="F284">
        <f>VLOOKUP($A284,grenseverdier!$A$2:$B$87,2,FALSE)</f>
        <v>50</v>
      </c>
      <c r="G284">
        <f>VLOOKUP($A284,grenseverdier!$A$2:$C$87,3,FALSE)</f>
        <v>0</v>
      </c>
      <c r="H284" s="1">
        <v>44872</v>
      </c>
      <c r="I284" t="s">
        <v>120</v>
      </c>
      <c r="J284">
        <v>26.4</v>
      </c>
      <c r="K284" t="b">
        <f t="shared" si="12"/>
        <v>0</v>
      </c>
      <c r="L284" s="6">
        <v>26.4</v>
      </c>
      <c r="M284" t="b">
        <f t="shared" si="13"/>
        <v>0</v>
      </c>
      <c r="N284">
        <f t="shared" si="14"/>
        <v>151</v>
      </c>
    </row>
    <row r="285" spans="1:14" x14ac:dyDescent="0.35">
      <c r="A285" t="s">
        <v>20</v>
      </c>
      <c r="B285" t="str">
        <f>VLOOKUP($A285,forkortelser!$A$2:$B$98,2,FALSE)</f>
        <v>Ni</v>
      </c>
      <c r="C285" t="s">
        <v>12</v>
      </c>
      <c r="D285" t="str">
        <f>VLOOKUP(A285,Kategorier!$A$2:$B$42,2,FALSE)</f>
        <v>metall</v>
      </c>
      <c r="E285" t="str">
        <f>VLOOKUP(A285,Kategorier!$A$2:$C$42,3,FALSE)</f>
        <v>tungmetall</v>
      </c>
      <c r="F285">
        <f>VLOOKUP($A285,grenseverdier!$A$2:$B$87,2,FALSE)</f>
        <v>50</v>
      </c>
      <c r="G285">
        <f>VLOOKUP($A285,grenseverdier!$A$2:$C$87,3,FALSE)</f>
        <v>0</v>
      </c>
      <c r="H285" s="1">
        <v>44879</v>
      </c>
      <c r="I285" t="s">
        <v>120</v>
      </c>
      <c r="J285">
        <v>31.8</v>
      </c>
      <c r="K285" t="b">
        <f t="shared" si="12"/>
        <v>0</v>
      </c>
      <c r="L285" s="6">
        <v>31.8</v>
      </c>
      <c r="M285" t="b">
        <f t="shared" si="13"/>
        <v>0</v>
      </c>
      <c r="N285">
        <f t="shared" si="14"/>
        <v>151</v>
      </c>
    </row>
    <row r="286" spans="1:14" x14ac:dyDescent="0.35">
      <c r="A286" t="s">
        <v>20</v>
      </c>
      <c r="B286" t="str">
        <f>VLOOKUP($A286,forkortelser!$A$2:$B$98,2,FALSE)</f>
        <v>Ni</v>
      </c>
      <c r="C286" t="s">
        <v>12</v>
      </c>
      <c r="D286" t="str">
        <f>VLOOKUP(A286,Kategorier!$A$2:$B$42,2,FALSE)</f>
        <v>metall</v>
      </c>
      <c r="E286" t="str">
        <f>VLOOKUP(A286,Kategorier!$A$2:$C$42,3,FALSE)</f>
        <v>tungmetall</v>
      </c>
      <c r="F286">
        <f>VLOOKUP($A286,grenseverdier!$A$2:$B$87,2,FALSE)</f>
        <v>50</v>
      </c>
      <c r="G286">
        <f>VLOOKUP($A286,grenseverdier!$A$2:$C$87,3,FALSE)</f>
        <v>0</v>
      </c>
      <c r="H286" s="1">
        <v>44886</v>
      </c>
      <c r="I286" t="s">
        <v>120</v>
      </c>
      <c r="J286">
        <v>35</v>
      </c>
      <c r="K286" t="b">
        <f t="shared" si="12"/>
        <v>0</v>
      </c>
      <c r="L286" s="6">
        <v>35</v>
      </c>
      <c r="M286" t="b">
        <f t="shared" si="13"/>
        <v>0</v>
      </c>
      <c r="N286">
        <f t="shared" si="14"/>
        <v>151</v>
      </c>
    </row>
    <row r="287" spans="1:14" x14ac:dyDescent="0.35">
      <c r="A287" t="s">
        <v>20</v>
      </c>
      <c r="B287" t="str">
        <f>VLOOKUP($A287,forkortelser!$A$2:$B$98,2,FALSE)</f>
        <v>Ni</v>
      </c>
      <c r="C287" t="s">
        <v>12</v>
      </c>
      <c r="D287" t="str">
        <f>VLOOKUP(A287,Kategorier!$A$2:$B$42,2,FALSE)</f>
        <v>metall</v>
      </c>
      <c r="E287" t="str">
        <f>VLOOKUP(A287,Kategorier!$A$2:$C$42,3,FALSE)</f>
        <v>tungmetall</v>
      </c>
      <c r="F287">
        <f>VLOOKUP($A287,grenseverdier!$A$2:$B$87,2,FALSE)</f>
        <v>50</v>
      </c>
      <c r="G287">
        <f>VLOOKUP($A287,grenseverdier!$A$2:$C$87,3,FALSE)</f>
        <v>0</v>
      </c>
      <c r="H287" s="1">
        <v>44907</v>
      </c>
      <c r="I287" t="s">
        <v>120</v>
      </c>
      <c r="J287">
        <v>32.5</v>
      </c>
      <c r="K287" t="b">
        <f t="shared" si="12"/>
        <v>0</v>
      </c>
      <c r="L287" s="6">
        <v>32.5</v>
      </c>
      <c r="M287" t="b">
        <f t="shared" si="13"/>
        <v>0</v>
      </c>
      <c r="N287">
        <f t="shared" si="14"/>
        <v>151</v>
      </c>
    </row>
    <row r="288" spans="1:14" x14ac:dyDescent="0.35">
      <c r="A288" t="s">
        <v>20</v>
      </c>
      <c r="B288" t="str">
        <f>VLOOKUP($A288,forkortelser!$A$2:$B$98,2,FALSE)</f>
        <v>Ni</v>
      </c>
      <c r="C288" t="s">
        <v>12</v>
      </c>
      <c r="D288" t="str">
        <f>VLOOKUP(A288,Kategorier!$A$2:$B$42,2,FALSE)</f>
        <v>metall</v>
      </c>
      <c r="E288" t="str">
        <f>VLOOKUP(A288,Kategorier!$A$2:$C$42,3,FALSE)</f>
        <v>tungmetall</v>
      </c>
      <c r="F288">
        <f>VLOOKUP($A288,grenseverdier!$A$2:$B$87,2,FALSE)</f>
        <v>50</v>
      </c>
      <c r="G288">
        <f>VLOOKUP($A288,grenseverdier!$A$2:$C$87,3,FALSE)</f>
        <v>0</v>
      </c>
      <c r="H288" s="1">
        <v>44970</v>
      </c>
      <c r="I288" t="s">
        <v>120</v>
      </c>
      <c r="J288">
        <v>36.1</v>
      </c>
      <c r="K288" t="b">
        <f t="shared" si="12"/>
        <v>0</v>
      </c>
      <c r="L288" s="6">
        <v>36.1</v>
      </c>
      <c r="M288" t="b">
        <f t="shared" si="13"/>
        <v>0</v>
      </c>
      <c r="N288">
        <f t="shared" si="14"/>
        <v>151</v>
      </c>
    </row>
    <row r="289" spans="1:14" x14ac:dyDescent="0.35">
      <c r="A289" t="s">
        <v>20</v>
      </c>
      <c r="B289" t="str">
        <f>VLOOKUP($A289,forkortelser!$A$2:$B$98,2,FALSE)</f>
        <v>Ni</v>
      </c>
      <c r="C289" t="s">
        <v>12</v>
      </c>
      <c r="D289" t="str">
        <f>VLOOKUP(A289,Kategorier!$A$2:$B$42,2,FALSE)</f>
        <v>metall</v>
      </c>
      <c r="E289" t="str">
        <f>VLOOKUP(A289,Kategorier!$A$2:$C$42,3,FALSE)</f>
        <v>tungmetall</v>
      </c>
      <c r="F289">
        <f>VLOOKUP($A289,grenseverdier!$A$2:$B$87,2,FALSE)</f>
        <v>50</v>
      </c>
      <c r="G289">
        <f>VLOOKUP($A289,grenseverdier!$A$2:$C$87,3,FALSE)</f>
        <v>0</v>
      </c>
      <c r="H289" s="1">
        <v>44984</v>
      </c>
      <c r="I289" t="s">
        <v>120</v>
      </c>
      <c r="J289">
        <v>29.8</v>
      </c>
      <c r="K289" t="b">
        <f t="shared" si="12"/>
        <v>0</v>
      </c>
      <c r="L289" s="6">
        <v>29.8</v>
      </c>
      <c r="M289" t="b">
        <f t="shared" si="13"/>
        <v>0</v>
      </c>
      <c r="N289">
        <f t="shared" si="14"/>
        <v>151</v>
      </c>
    </row>
    <row r="290" spans="1:14" x14ac:dyDescent="0.35">
      <c r="A290" t="s">
        <v>45</v>
      </c>
      <c r="B290" t="str">
        <f>VLOOKUP($A290,forkortelser!$A$2:$B$98,2,FALSE)</f>
        <v>o-Xylen</v>
      </c>
      <c r="C290" t="s">
        <v>12</v>
      </c>
      <c r="D290" t="str">
        <f>VLOOKUP(A290,Kategorier!$A$2:$B$42,2,FALSE)</f>
        <v>org milj</v>
      </c>
      <c r="E290" t="str">
        <f>VLOOKUP(A290,Kategorier!$A$2:$C$42,3,FALSE)</f>
        <v>BTEX</v>
      </c>
      <c r="F290" t="e">
        <f>VLOOKUP($A290,grenseverdier!$A$2:$B$87,2,FALSE)</f>
        <v>#N/A</v>
      </c>
      <c r="G290" t="e">
        <f>VLOOKUP($A290,grenseverdier!$A$2:$C$87,3,FALSE)</f>
        <v>#N/A</v>
      </c>
      <c r="H290" s="1">
        <v>44858</v>
      </c>
      <c r="I290" t="s">
        <v>119</v>
      </c>
      <c r="J290">
        <v>1.58</v>
      </c>
      <c r="K290" t="b">
        <f t="shared" si="12"/>
        <v>0</v>
      </c>
      <c r="L290" s="6">
        <v>1.58</v>
      </c>
      <c r="M290" t="e">
        <f t="shared" si="13"/>
        <v>#N/A</v>
      </c>
      <c r="N290">
        <f t="shared" si="14"/>
        <v>152</v>
      </c>
    </row>
    <row r="291" spans="1:14" x14ac:dyDescent="0.35">
      <c r="A291" t="s">
        <v>45</v>
      </c>
      <c r="B291" t="str">
        <f>VLOOKUP($A291,forkortelser!$A$2:$B$98,2,FALSE)</f>
        <v>o-Xylen</v>
      </c>
      <c r="C291" t="s">
        <v>12</v>
      </c>
      <c r="D291" t="str">
        <f>VLOOKUP(A291,Kategorier!$A$2:$B$42,2,FALSE)</f>
        <v>org milj</v>
      </c>
      <c r="E291" t="str">
        <f>VLOOKUP(A291,Kategorier!$A$2:$C$42,3,FALSE)</f>
        <v>BTEX</v>
      </c>
      <c r="F291" t="e">
        <f>VLOOKUP($A291,grenseverdier!$A$2:$B$87,2,FALSE)</f>
        <v>#N/A</v>
      </c>
      <c r="G291" t="e">
        <f>VLOOKUP($A291,grenseverdier!$A$2:$C$87,3,FALSE)</f>
        <v>#N/A</v>
      </c>
      <c r="H291" s="1">
        <v>44865</v>
      </c>
      <c r="I291" t="s">
        <v>119</v>
      </c>
      <c r="J291">
        <v>0.61</v>
      </c>
      <c r="K291" t="b">
        <f t="shared" si="12"/>
        <v>0</v>
      </c>
      <c r="L291" s="6">
        <v>0.61</v>
      </c>
      <c r="M291" t="e">
        <f t="shared" si="13"/>
        <v>#N/A</v>
      </c>
      <c r="N291">
        <f t="shared" si="14"/>
        <v>152</v>
      </c>
    </row>
    <row r="292" spans="1:14" x14ac:dyDescent="0.35">
      <c r="A292" t="s">
        <v>45</v>
      </c>
      <c r="B292" t="str">
        <f>VLOOKUP($A292,forkortelser!$A$2:$B$98,2,FALSE)</f>
        <v>o-Xylen</v>
      </c>
      <c r="C292" t="s">
        <v>12</v>
      </c>
      <c r="D292" t="str">
        <f>VLOOKUP(A292,Kategorier!$A$2:$B$42,2,FALSE)</f>
        <v>org milj</v>
      </c>
      <c r="E292" t="str">
        <f>VLOOKUP(A292,Kategorier!$A$2:$C$42,3,FALSE)</f>
        <v>BTEX</v>
      </c>
      <c r="F292" t="e">
        <f>VLOOKUP($A292,grenseverdier!$A$2:$B$87,2,FALSE)</f>
        <v>#N/A</v>
      </c>
      <c r="G292" t="e">
        <f>VLOOKUP($A292,grenseverdier!$A$2:$C$87,3,FALSE)</f>
        <v>#N/A</v>
      </c>
      <c r="H292" s="1">
        <v>44872</v>
      </c>
      <c r="I292" t="s">
        <v>119</v>
      </c>
      <c r="J292">
        <v>0.24</v>
      </c>
      <c r="K292" t="b">
        <f t="shared" si="12"/>
        <v>0</v>
      </c>
      <c r="L292" s="6">
        <v>0.24</v>
      </c>
      <c r="M292" t="e">
        <f t="shared" si="13"/>
        <v>#N/A</v>
      </c>
      <c r="N292">
        <f t="shared" si="14"/>
        <v>152</v>
      </c>
    </row>
    <row r="293" spans="1:14" x14ac:dyDescent="0.35">
      <c r="A293" t="s">
        <v>45</v>
      </c>
      <c r="B293" t="str">
        <f>VLOOKUP($A293,forkortelser!$A$2:$B$98,2,FALSE)</f>
        <v>o-Xylen</v>
      </c>
      <c r="C293" t="s">
        <v>12</v>
      </c>
      <c r="D293" t="str">
        <f>VLOOKUP(A293,Kategorier!$A$2:$B$42,2,FALSE)</f>
        <v>org milj</v>
      </c>
      <c r="E293" t="str">
        <f>VLOOKUP(A293,Kategorier!$A$2:$C$42,3,FALSE)</f>
        <v>BTEX</v>
      </c>
      <c r="F293" t="e">
        <f>VLOOKUP($A293,grenseverdier!$A$2:$B$87,2,FALSE)</f>
        <v>#N/A</v>
      </c>
      <c r="G293" t="e">
        <f>VLOOKUP($A293,grenseverdier!$A$2:$C$87,3,FALSE)</f>
        <v>#N/A</v>
      </c>
      <c r="H293" s="1">
        <v>44879</v>
      </c>
      <c r="I293" t="s">
        <v>119</v>
      </c>
      <c r="J293">
        <v>0.82</v>
      </c>
      <c r="K293" t="b">
        <f t="shared" si="12"/>
        <v>0</v>
      </c>
      <c r="L293" s="6">
        <v>0.82</v>
      </c>
      <c r="M293" t="e">
        <f t="shared" si="13"/>
        <v>#N/A</v>
      </c>
      <c r="N293">
        <f t="shared" si="14"/>
        <v>152</v>
      </c>
    </row>
    <row r="294" spans="1:14" x14ac:dyDescent="0.35">
      <c r="A294" t="s">
        <v>45</v>
      </c>
      <c r="B294" t="str">
        <f>VLOOKUP($A294,forkortelser!$A$2:$B$98,2,FALSE)</f>
        <v>o-Xylen</v>
      </c>
      <c r="C294" t="s">
        <v>12</v>
      </c>
      <c r="D294" t="str">
        <f>VLOOKUP(A294,Kategorier!$A$2:$B$42,2,FALSE)</f>
        <v>org milj</v>
      </c>
      <c r="E294" t="str">
        <f>VLOOKUP(A294,Kategorier!$A$2:$C$42,3,FALSE)</f>
        <v>BTEX</v>
      </c>
      <c r="F294" t="e">
        <f>VLOOKUP($A294,grenseverdier!$A$2:$B$87,2,FALSE)</f>
        <v>#N/A</v>
      </c>
      <c r="G294" t="e">
        <f>VLOOKUP($A294,grenseverdier!$A$2:$C$87,3,FALSE)</f>
        <v>#N/A</v>
      </c>
      <c r="H294" s="1">
        <v>44886</v>
      </c>
      <c r="I294" t="s">
        <v>119</v>
      </c>
      <c r="J294">
        <v>0.42</v>
      </c>
      <c r="K294" t="b">
        <f t="shared" si="12"/>
        <v>0</v>
      </c>
      <c r="L294" s="6">
        <v>0.42</v>
      </c>
      <c r="M294" t="e">
        <f t="shared" si="13"/>
        <v>#N/A</v>
      </c>
      <c r="N294">
        <f t="shared" si="14"/>
        <v>152</v>
      </c>
    </row>
    <row r="295" spans="1:14" x14ac:dyDescent="0.35">
      <c r="A295" t="s">
        <v>45</v>
      </c>
      <c r="B295" t="str">
        <f>VLOOKUP($A295,forkortelser!$A$2:$B$98,2,FALSE)</f>
        <v>o-Xylen</v>
      </c>
      <c r="C295" t="s">
        <v>12</v>
      </c>
      <c r="D295" t="str">
        <f>VLOOKUP(A295,Kategorier!$A$2:$B$42,2,FALSE)</f>
        <v>org milj</v>
      </c>
      <c r="E295" t="str">
        <f>VLOOKUP(A295,Kategorier!$A$2:$C$42,3,FALSE)</f>
        <v>BTEX</v>
      </c>
      <c r="F295" t="e">
        <f>VLOOKUP($A295,grenseverdier!$A$2:$B$87,2,FALSE)</f>
        <v>#N/A</v>
      </c>
      <c r="G295" t="e">
        <f>VLOOKUP($A295,grenseverdier!$A$2:$C$87,3,FALSE)</f>
        <v>#N/A</v>
      </c>
      <c r="H295" s="1">
        <v>44907</v>
      </c>
      <c r="I295" t="s">
        <v>119</v>
      </c>
      <c r="J295">
        <v>0.3</v>
      </c>
      <c r="K295" t="b">
        <f t="shared" si="12"/>
        <v>0</v>
      </c>
      <c r="L295" s="6">
        <v>0.3</v>
      </c>
      <c r="M295" t="e">
        <f t="shared" si="13"/>
        <v>#N/A</v>
      </c>
      <c r="N295">
        <f t="shared" si="14"/>
        <v>152</v>
      </c>
    </row>
    <row r="296" spans="1:14" x14ac:dyDescent="0.35">
      <c r="A296" t="s">
        <v>45</v>
      </c>
      <c r="B296" t="str">
        <f>VLOOKUP($A296,forkortelser!$A$2:$B$98,2,FALSE)</f>
        <v>o-Xylen</v>
      </c>
      <c r="C296" t="s">
        <v>12</v>
      </c>
      <c r="D296" t="str">
        <f>VLOOKUP(A296,Kategorier!$A$2:$B$42,2,FALSE)</f>
        <v>org milj</v>
      </c>
      <c r="E296" t="str">
        <f>VLOOKUP(A296,Kategorier!$A$2:$C$42,3,FALSE)</f>
        <v>BTEX</v>
      </c>
      <c r="F296" t="e">
        <f>VLOOKUP($A296,grenseverdier!$A$2:$B$87,2,FALSE)</f>
        <v>#N/A</v>
      </c>
      <c r="G296" t="e">
        <f>VLOOKUP($A296,grenseverdier!$A$2:$C$87,3,FALSE)</f>
        <v>#N/A</v>
      </c>
      <c r="H296" s="1">
        <v>44970</v>
      </c>
      <c r="I296" t="s">
        <v>119</v>
      </c>
      <c r="J296">
        <v>1.19</v>
      </c>
      <c r="K296" t="b">
        <f t="shared" si="12"/>
        <v>0</v>
      </c>
      <c r="L296" s="6">
        <v>1.19</v>
      </c>
      <c r="M296" t="e">
        <f t="shared" si="13"/>
        <v>#N/A</v>
      </c>
      <c r="N296">
        <f t="shared" si="14"/>
        <v>152</v>
      </c>
    </row>
    <row r="297" spans="1:14" x14ac:dyDescent="0.35">
      <c r="A297" t="s">
        <v>45</v>
      </c>
      <c r="B297" t="str">
        <f>VLOOKUP($A297,forkortelser!$A$2:$B$98,2,FALSE)</f>
        <v>o-Xylen</v>
      </c>
      <c r="C297" t="s">
        <v>12</v>
      </c>
      <c r="D297" t="str">
        <f>VLOOKUP(A297,Kategorier!$A$2:$B$42,2,FALSE)</f>
        <v>org milj</v>
      </c>
      <c r="E297" t="str">
        <f>VLOOKUP(A297,Kategorier!$A$2:$C$42,3,FALSE)</f>
        <v>BTEX</v>
      </c>
      <c r="F297" t="e">
        <f>VLOOKUP($A297,grenseverdier!$A$2:$B$87,2,FALSE)</f>
        <v>#N/A</v>
      </c>
      <c r="G297" t="e">
        <f>VLOOKUP($A297,grenseverdier!$A$2:$C$87,3,FALSE)</f>
        <v>#N/A</v>
      </c>
      <c r="H297" s="1">
        <v>44984</v>
      </c>
      <c r="I297" t="s">
        <v>119</v>
      </c>
      <c r="J297">
        <v>0.31</v>
      </c>
      <c r="K297" t="b">
        <f t="shared" si="12"/>
        <v>0</v>
      </c>
      <c r="L297" s="6">
        <v>0.31</v>
      </c>
      <c r="M297" t="e">
        <f t="shared" si="13"/>
        <v>#N/A</v>
      </c>
      <c r="N297">
        <f t="shared" si="14"/>
        <v>152</v>
      </c>
    </row>
    <row r="298" spans="1:14" x14ac:dyDescent="0.35">
      <c r="A298" t="s">
        <v>45</v>
      </c>
      <c r="B298" t="str">
        <f>VLOOKUP($A298,forkortelser!$A$2:$B$98,2,FALSE)</f>
        <v>o-Xylen</v>
      </c>
      <c r="C298" t="s">
        <v>12</v>
      </c>
      <c r="D298" t="str">
        <f>VLOOKUP(A298,Kategorier!$A$2:$B$42,2,FALSE)</f>
        <v>org milj</v>
      </c>
      <c r="E298" t="str">
        <f>VLOOKUP(A298,Kategorier!$A$2:$C$42,3,FALSE)</f>
        <v>BTEX</v>
      </c>
      <c r="F298" t="e">
        <f>VLOOKUP($A298,grenseverdier!$A$2:$B$87,2,FALSE)</f>
        <v>#N/A</v>
      </c>
      <c r="G298" t="e">
        <f>VLOOKUP($A298,grenseverdier!$A$2:$C$87,3,FALSE)</f>
        <v>#N/A</v>
      </c>
      <c r="H298" s="1">
        <v>44858</v>
      </c>
      <c r="I298" t="s">
        <v>120</v>
      </c>
      <c r="J298">
        <v>0.23</v>
      </c>
      <c r="K298" t="b">
        <f t="shared" si="12"/>
        <v>0</v>
      </c>
      <c r="L298" s="6">
        <v>0.23</v>
      </c>
      <c r="M298" t="e">
        <f t="shared" si="13"/>
        <v>#N/A</v>
      </c>
      <c r="N298">
        <f t="shared" si="14"/>
        <v>151</v>
      </c>
    </row>
    <row r="299" spans="1:14" x14ac:dyDescent="0.35">
      <c r="A299" t="s">
        <v>45</v>
      </c>
      <c r="B299" t="str">
        <f>VLOOKUP($A299,forkortelser!$A$2:$B$98,2,FALSE)</f>
        <v>o-Xylen</v>
      </c>
      <c r="C299" t="s">
        <v>12</v>
      </c>
      <c r="D299" t="str">
        <f>VLOOKUP(A299,Kategorier!$A$2:$B$42,2,FALSE)</f>
        <v>org milj</v>
      </c>
      <c r="E299" t="str">
        <f>VLOOKUP(A299,Kategorier!$A$2:$C$42,3,FALSE)</f>
        <v>BTEX</v>
      </c>
      <c r="F299" t="e">
        <f>VLOOKUP($A299,grenseverdier!$A$2:$B$87,2,FALSE)</f>
        <v>#N/A</v>
      </c>
      <c r="G299" t="e">
        <f>VLOOKUP($A299,grenseverdier!$A$2:$C$87,3,FALSE)</f>
        <v>#N/A</v>
      </c>
      <c r="H299" s="1">
        <v>44865</v>
      </c>
      <c r="I299" t="s">
        <v>120</v>
      </c>
      <c r="J299">
        <v>0.5</v>
      </c>
      <c r="K299" t="b">
        <f t="shared" si="12"/>
        <v>0</v>
      </c>
      <c r="L299" s="6">
        <v>0.5</v>
      </c>
      <c r="M299" t="e">
        <f t="shared" si="13"/>
        <v>#N/A</v>
      </c>
      <c r="N299">
        <f t="shared" si="14"/>
        <v>151</v>
      </c>
    </row>
    <row r="300" spans="1:14" x14ac:dyDescent="0.35">
      <c r="A300" t="s">
        <v>45</v>
      </c>
      <c r="B300" t="str">
        <f>VLOOKUP($A300,forkortelser!$A$2:$B$98,2,FALSE)</f>
        <v>o-Xylen</v>
      </c>
      <c r="C300" t="s">
        <v>12</v>
      </c>
      <c r="D300" t="str">
        <f>VLOOKUP(A300,Kategorier!$A$2:$B$42,2,FALSE)</f>
        <v>org milj</v>
      </c>
      <c r="E300" t="str">
        <f>VLOOKUP(A300,Kategorier!$A$2:$C$42,3,FALSE)</f>
        <v>BTEX</v>
      </c>
      <c r="F300" t="e">
        <f>VLOOKUP($A300,grenseverdier!$A$2:$B$87,2,FALSE)</f>
        <v>#N/A</v>
      </c>
      <c r="G300" t="e">
        <f>VLOOKUP($A300,grenseverdier!$A$2:$C$87,3,FALSE)</f>
        <v>#N/A</v>
      </c>
      <c r="H300" s="1">
        <v>44872</v>
      </c>
      <c r="I300" t="s">
        <v>120</v>
      </c>
      <c r="J300">
        <v>0.15</v>
      </c>
      <c r="K300" t="b">
        <f t="shared" si="12"/>
        <v>0</v>
      </c>
      <c r="L300" s="6">
        <v>0.15</v>
      </c>
      <c r="M300" t="e">
        <f t="shared" si="13"/>
        <v>#N/A</v>
      </c>
      <c r="N300">
        <f t="shared" si="14"/>
        <v>151</v>
      </c>
    </row>
    <row r="301" spans="1:14" x14ac:dyDescent="0.35">
      <c r="A301" t="s">
        <v>45</v>
      </c>
      <c r="B301" t="str">
        <f>VLOOKUP($A301,forkortelser!$A$2:$B$98,2,FALSE)</f>
        <v>o-Xylen</v>
      </c>
      <c r="C301" t="s">
        <v>12</v>
      </c>
      <c r="D301" t="str">
        <f>VLOOKUP(A301,Kategorier!$A$2:$B$42,2,FALSE)</f>
        <v>org milj</v>
      </c>
      <c r="E301" t="str">
        <f>VLOOKUP(A301,Kategorier!$A$2:$C$42,3,FALSE)</f>
        <v>BTEX</v>
      </c>
      <c r="F301" t="e">
        <f>VLOOKUP($A301,grenseverdier!$A$2:$B$87,2,FALSE)</f>
        <v>#N/A</v>
      </c>
      <c r="G301" t="e">
        <f>VLOOKUP($A301,grenseverdier!$A$2:$C$87,3,FALSE)</f>
        <v>#N/A</v>
      </c>
      <c r="H301" s="1">
        <v>44879</v>
      </c>
      <c r="I301" t="s">
        <v>120</v>
      </c>
      <c r="J301" t="s">
        <v>43</v>
      </c>
      <c r="K301" t="b">
        <f t="shared" si="12"/>
        <v>1</v>
      </c>
      <c r="L301" s="6">
        <v>0.1</v>
      </c>
      <c r="M301" t="e">
        <f t="shared" si="13"/>
        <v>#N/A</v>
      </c>
      <c r="N301">
        <f t="shared" si="14"/>
        <v>151</v>
      </c>
    </row>
    <row r="302" spans="1:14" x14ac:dyDescent="0.35">
      <c r="A302" t="s">
        <v>45</v>
      </c>
      <c r="B302" t="str">
        <f>VLOOKUP($A302,forkortelser!$A$2:$B$98,2,FALSE)</f>
        <v>o-Xylen</v>
      </c>
      <c r="C302" t="s">
        <v>12</v>
      </c>
      <c r="D302" t="str">
        <f>VLOOKUP(A302,Kategorier!$A$2:$B$42,2,FALSE)</f>
        <v>org milj</v>
      </c>
      <c r="E302" t="str">
        <f>VLOOKUP(A302,Kategorier!$A$2:$C$42,3,FALSE)</f>
        <v>BTEX</v>
      </c>
      <c r="F302" t="e">
        <f>VLOOKUP($A302,grenseverdier!$A$2:$B$87,2,FALSE)</f>
        <v>#N/A</v>
      </c>
      <c r="G302" t="e">
        <f>VLOOKUP($A302,grenseverdier!$A$2:$C$87,3,FALSE)</f>
        <v>#N/A</v>
      </c>
      <c r="H302" s="1">
        <v>44886</v>
      </c>
      <c r="I302" t="s">
        <v>120</v>
      </c>
      <c r="J302">
        <v>0.17</v>
      </c>
      <c r="K302" t="b">
        <f t="shared" si="12"/>
        <v>0</v>
      </c>
      <c r="L302" s="6">
        <v>0.17</v>
      </c>
      <c r="M302" t="e">
        <f t="shared" si="13"/>
        <v>#N/A</v>
      </c>
      <c r="N302">
        <f t="shared" si="14"/>
        <v>151</v>
      </c>
    </row>
    <row r="303" spans="1:14" x14ac:dyDescent="0.35">
      <c r="A303" t="s">
        <v>45</v>
      </c>
      <c r="B303" t="str">
        <f>VLOOKUP($A303,forkortelser!$A$2:$B$98,2,FALSE)</f>
        <v>o-Xylen</v>
      </c>
      <c r="C303" t="s">
        <v>12</v>
      </c>
      <c r="D303" t="str">
        <f>VLOOKUP(A303,Kategorier!$A$2:$B$42,2,FALSE)</f>
        <v>org milj</v>
      </c>
      <c r="E303" t="str">
        <f>VLOOKUP(A303,Kategorier!$A$2:$C$42,3,FALSE)</f>
        <v>BTEX</v>
      </c>
      <c r="F303" t="e">
        <f>VLOOKUP($A303,grenseverdier!$A$2:$B$87,2,FALSE)</f>
        <v>#N/A</v>
      </c>
      <c r="G303" t="e">
        <f>VLOOKUP($A303,grenseverdier!$A$2:$C$87,3,FALSE)</f>
        <v>#N/A</v>
      </c>
      <c r="H303" s="1">
        <v>44907</v>
      </c>
      <c r="I303" t="s">
        <v>120</v>
      </c>
      <c r="J303">
        <v>0.33</v>
      </c>
      <c r="K303" t="b">
        <f t="shared" si="12"/>
        <v>0</v>
      </c>
      <c r="L303" s="6">
        <v>0.33</v>
      </c>
      <c r="M303" t="e">
        <f t="shared" si="13"/>
        <v>#N/A</v>
      </c>
      <c r="N303">
        <f t="shared" si="14"/>
        <v>151</v>
      </c>
    </row>
    <row r="304" spans="1:14" x14ac:dyDescent="0.35">
      <c r="A304" t="s">
        <v>45</v>
      </c>
      <c r="B304" t="str">
        <f>VLOOKUP($A304,forkortelser!$A$2:$B$98,2,FALSE)</f>
        <v>o-Xylen</v>
      </c>
      <c r="C304" t="s">
        <v>12</v>
      </c>
      <c r="D304" t="str">
        <f>VLOOKUP(A304,Kategorier!$A$2:$B$42,2,FALSE)</f>
        <v>org milj</v>
      </c>
      <c r="E304" t="str">
        <f>VLOOKUP(A304,Kategorier!$A$2:$C$42,3,FALSE)</f>
        <v>BTEX</v>
      </c>
      <c r="F304" t="e">
        <f>VLOOKUP($A304,grenseverdier!$A$2:$B$87,2,FALSE)</f>
        <v>#N/A</v>
      </c>
      <c r="G304" t="e">
        <f>VLOOKUP($A304,grenseverdier!$A$2:$C$87,3,FALSE)</f>
        <v>#N/A</v>
      </c>
      <c r="H304" s="1">
        <v>44970</v>
      </c>
      <c r="I304" t="s">
        <v>120</v>
      </c>
      <c r="J304">
        <v>0.66</v>
      </c>
      <c r="K304" t="b">
        <f t="shared" si="12"/>
        <v>0</v>
      </c>
      <c r="L304" s="6">
        <v>0.66</v>
      </c>
      <c r="M304" t="e">
        <f t="shared" si="13"/>
        <v>#N/A</v>
      </c>
      <c r="N304">
        <f t="shared" si="14"/>
        <v>151</v>
      </c>
    </row>
    <row r="305" spans="1:14" x14ac:dyDescent="0.35">
      <c r="A305" t="s">
        <v>45</v>
      </c>
      <c r="B305" t="str">
        <f>VLOOKUP($A305,forkortelser!$A$2:$B$98,2,FALSE)</f>
        <v>o-Xylen</v>
      </c>
      <c r="C305" t="s">
        <v>12</v>
      </c>
      <c r="D305" t="str">
        <f>VLOOKUP(A305,Kategorier!$A$2:$B$42,2,FALSE)</f>
        <v>org milj</v>
      </c>
      <c r="E305" t="str">
        <f>VLOOKUP(A305,Kategorier!$A$2:$C$42,3,FALSE)</f>
        <v>BTEX</v>
      </c>
      <c r="F305" t="e">
        <f>VLOOKUP($A305,grenseverdier!$A$2:$B$87,2,FALSE)</f>
        <v>#N/A</v>
      </c>
      <c r="G305" t="e">
        <f>VLOOKUP($A305,grenseverdier!$A$2:$C$87,3,FALSE)</f>
        <v>#N/A</v>
      </c>
      <c r="H305" s="1">
        <v>44984</v>
      </c>
      <c r="I305" t="s">
        <v>120</v>
      </c>
      <c r="J305">
        <v>0.61</v>
      </c>
      <c r="K305" t="b">
        <f t="shared" si="12"/>
        <v>0</v>
      </c>
      <c r="L305" s="6">
        <v>0.61</v>
      </c>
      <c r="M305" t="e">
        <f t="shared" si="13"/>
        <v>#N/A</v>
      </c>
      <c r="N305">
        <f t="shared" si="14"/>
        <v>151</v>
      </c>
    </row>
    <row r="306" spans="1:14" x14ac:dyDescent="0.35">
      <c r="A306" t="s">
        <v>218</v>
      </c>
      <c r="B306" t="str">
        <f>VLOOKUP($A306,forkortelser!$A$2:$B$98,2,FALSE)</f>
        <v>Sum PAH-16</v>
      </c>
      <c r="C306" t="s">
        <v>12</v>
      </c>
      <c r="D306" t="str">
        <f>VLOOKUP(A306,Kategorier!$A$2:$B$42,2,FALSE)</f>
        <v>org milj</v>
      </c>
      <c r="E306" t="str">
        <f>VLOOKUP(A306,Kategorier!$A$2:$C$42,3,FALSE)</f>
        <v>PAH</v>
      </c>
      <c r="F306">
        <f>VLOOKUP($A306,grenseverdier!$A$2:$B$87,2,FALSE)</f>
        <v>0</v>
      </c>
      <c r="G306" t="str">
        <f>VLOOKUP($A306,grenseverdier!$A$2:$C$87,3,FALSE)</f>
        <v>målekrav</v>
      </c>
      <c r="H306" s="1">
        <v>44858</v>
      </c>
      <c r="I306" t="s">
        <v>119</v>
      </c>
      <c r="J306">
        <v>10.8</v>
      </c>
      <c r="K306" t="b">
        <f t="shared" si="12"/>
        <v>0</v>
      </c>
      <c r="L306" s="6">
        <v>10.8</v>
      </c>
      <c r="M306" t="b">
        <f t="shared" si="13"/>
        <v>1</v>
      </c>
      <c r="N306">
        <f t="shared" si="14"/>
        <v>152</v>
      </c>
    </row>
    <row r="307" spans="1:14" x14ac:dyDescent="0.35">
      <c r="A307" t="s">
        <v>218</v>
      </c>
      <c r="B307" t="str">
        <f>VLOOKUP($A307,forkortelser!$A$2:$B$98,2,FALSE)</f>
        <v>Sum PAH-16</v>
      </c>
      <c r="C307" t="s">
        <v>12</v>
      </c>
      <c r="D307" t="str">
        <f>VLOOKUP(A307,Kategorier!$A$2:$B$42,2,FALSE)</f>
        <v>org milj</v>
      </c>
      <c r="E307" t="str">
        <f>VLOOKUP(A307,Kategorier!$A$2:$C$42,3,FALSE)</f>
        <v>PAH</v>
      </c>
      <c r="F307">
        <f>VLOOKUP($A307,grenseverdier!$A$2:$B$87,2,FALSE)</f>
        <v>0</v>
      </c>
      <c r="G307" t="str">
        <f>VLOOKUP($A307,grenseverdier!$A$2:$C$87,3,FALSE)</f>
        <v>målekrav</v>
      </c>
      <c r="H307" s="1">
        <v>44865</v>
      </c>
      <c r="I307" t="s">
        <v>119</v>
      </c>
      <c r="J307">
        <v>7.13</v>
      </c>
      <c r="K307" t="b">
        <f t="shared" si="12"/>
        <v>0</v>
      </c>
      <c r="L307" s="6">
        <v>7.13</v>
      </c>
      <c r="M307" t="b">
        <f t="shared" si="13"/>
        <v>1</v>
      </c>
      <c r="N307">
        <f t="shared" si="14"/>
        <v>152</v>
      </c>
    </row>
    <row r="308" spans="1:14" x14ac:dyDescent="0.35">
      <c r="A308" t="s">
        <v>218</v>
      </c>
      <c r="B308" t="str">
        <f>VLOOKUP($A308,forkortelser!$A$2:$B$98,2,FALSE)</f>
        <v>Sum PAH-16</v>
      </c>
      <c r="C308" t="s">
        <v>12</v>
      </c>
      <c r="D308" t="str">
        <f>VLOOKUP(A308,Kategorier!$A$2:$B$42,2,FALSE)</f>
        <v>org milj</v>
      </c>
      <c r="E308" t="str">
        <f>VLOOKUP(A308,Kategorier!$A$2:$C$42,3,FALSE)</f>
        <v>PAH</v>
      </c>
      <c r="F308">
        <f>VLOOKUP($A308,grenseverdier!$A$2:$B$87,2,FALSE)</f>
        <v>0</v>
      </c>
      <c r="G308" t="str">
        <f>VLOOKUP($A308,grenseverdier!$A$2:$C$87,3,FALSE)</f>
        <v>målekrav</v>
      </c>
      <c r="H308" s="1">
        <v>44872</v>
      </c>
      <c r="I308" t="s">
        <v>119</v>
      </c>
      <c r="J308">
        <v>7.08</v>
      </c>
      <c r="K308" t="b">
        <f t="shared" si="12"/>
        <v>0</v>
      </c>
      <c r="L308" s="6">
        <v>7.08</v>
      </c>
      <c r="M308" t="b">
        <f t="shared" si="13"/>
        <v>1</v>
      </c>
      <c r="N308">
        <f t="shared" si="14"/>
        <v>152</v>
      </c>
    </row>
    <row r="309" spans="1:14" x14ac:dyDescent="0.35">
      <c r="A309" t="s">
        <v>218</v>
      </c>
      <c r="B309" t="str">
        <f>VLOOKUP($A309,forkortelser!$A$2:$B$98,2,FALSE)</f>
        <v>Sum PAH-16</v>
      </c>
      <c r="C309" t="s">
        <v>12</v>
      </c>
      <c r="D309" t="str">
        <f>VLOOKUP(A309,Kategorier!$A$2:$B$42,2,FALSE)</f>
        <v>org milj</v>
      </c>
      <c r="E309" t="str">
        <f>VLOOKUP(A309,Kategorier!$A$2:$C$42,3,FALSE)</f>
        <v>PAH</v>
      </c>
      <c r="F309">
        <f>VLOOKUP($A309,grenseverdier!$A$2:$B$87,2,FALSE)</f>
        <v>0</v>
      </c>
      <c r="G309" t="str">
        <f>VLOOKUP($A309,grenseverdier!$A$2:$C$87,3,FALSE)</f>
        <v>målekrav</v>
      </c>
      <c r="H309" s="1">
        <v>44879</v>
      </c>
      <c r="I309" t="s">
        <v>119</v>
      </c>
      <c r="J309">
        <v>4.7699999999999996</v>
      </c>
      <c r="K309" t="b">
        <f t="shared" si="12"/>
        <v>0</v>
      </c>
      <c r="L309" s="6">
        <v>4.7699999999999996</v>
      </c>
      <c r="M309" t="b">
        <f t="shared" si="13"/>
        <v>1</v>
      </c>
      <c r="N309">
        <f t="shared" si="14"/>
        <v>152</v>
      </c>
    </row>
    <row r="310" spans="1:14" x14ac:dyDescent="0.35">
      <c r="A310" t="s">
        <v>218</v>
      </c>
      <c r="B310" t="str">
        <f>VLOOKUP($A310,forkortelser!$A$2:$B$98,2,FALSE)</f>
        <v>Sum PAH-16</v>
      </c>
      <c r="C310" t="s">
        <v>12</v>
      </c>
      <c r="D310" t="str">
        <f>VLOOKUP(A310,Kategorier!$A$2:$B$42,2,FALSE)</f>
        <v>org milj</v>
      </c>
      <c r="E310" t="str">
        <f>VLOOKUP(A310,Kategorier!$A$2:$C$42,3,FALSE)</f>
        <v>PAH</v>
      </c>
      <c r="F310">
        <f>VLOOKUP($A310,grenseverdier!$A$2:$B$87,2,FALSE)</f>
        <v>0</v>
      </c>
      <c r="G310" t="str">
        <f>VLOOKUP($A310,grenseverdier!$A$2:$C$87,3,FALSE)</f>
        <v>målekrav</v>
      </c>
      <c r="H310" s="1">
        <v>44886</v>
      </c>
      <c r="I310" t="s">
        <v>119</v>
      </c>
      <c r="J310">
        <v>6.92</v>
      </c>
      <c r="K310" t="b">
        <f t="shared" si="12"/>
        <v>0</v>
      </c>
      <c r="L310" s="6">
        <v>6.92</v>
      </c>
      <c r="M310" t="b">
        <f t="shared" si="13"/>
        <v>1</v>
      </c>
      <c r="N310">
        <f t="shared" si="14"/>
        <v>152</v>
      </c>
    </row>
    <row r="311" spans="1:14" x14ac:dyDescent="0.35">
      <c r="A311" t="s">
        <v>218</v>
      </c>
      <c r="B311" t="str">
        <f>VLOOKUP($A311,forkortelser!$A$2:$B$98,2,FALSE)</f>
        <v>Sum PAH-16</v>
      </c>
      <c r="C311" t="s">
        <v>12</v>
      </c>
      <c r="D311" t="str">
        <f>VLOOKUP(A311,Kategorier!$A$2:$B$42,2,FALSE)</f>
        <v>org milj</v>
      </c>
      <c r="E311" t="str">
        <f>VLOOKUP(A311,Kategorier!$A$2:$C$42,3,FALSE)</f>
        <v>PAH</v>
      </c>
      <c r="F311">
        <f>VLOOKUP($A311,grenseverdier!$A$2:$B$87,2,FALSE)</f>
        <v>0</v>
      </c>
      <c r="G311" t="str">
        <f>VLOOKUP($A311,grenseverdier!$A$2:$C$87,3,FALSE)</f>
        <v>målekrav</v>
      </c>
      <c r="H311" s="1">
        <v>44907</v>
      </c>
      <c r="I311" t="s">
        <v>119</v>
      </c>
      <c r="K311" t="e">
        <f t="shared" si="12"/>
        <v>#N/A</v>
      </c>
      <c r="M311" t="e">
        <f t="shared" si="13"/>
        <v>#N/A</v>
      </c>
      <c r="N311">
        <f t="shared" si="14"/>
        <v>152</v>
      </c>
    </row>
    <row r="312" spans="1:14" x14ac:dyDescent="0.35">
      <c r="A312" t="s">
        <v>218</v>
      </c>
      <c r="B312" t="str">
        <f>VLOOKUP($A312,forkortelser!$A$2:$B$98,2,FALSE)</f>
        <v>Sum PAH-16</v>
      </c>
      <c r="C312" t="s">
        <v>12</v>
      </c>
      <c r="D312" t="str">
        <f>VLOOKUP(A312,Kategorier!$A$2:$B$42,2,FALSE)</f>
        <v>org milj</v>
      </c>
      <c r="E312" t="str">
        <f>VLOOKUP(A312,Kategorier!$A$2:$C$42,3,FALSE)</f>
        <v>PAH</v>
      </c>
      <c r="F312">
        <f>VLOOKUP($A312,grenseverdier!$A$2:$B$87,2,FALSE)</f>
        <v>0</v>
      </c>
      <c r="G312" t="str">
        <f>VLOOKUP($A312,grenseverdier!$A$2:$C$87,3,FALSE)</f>
        <v>målekrav</v>
      </c>
      <c r="H312" s="1">
        <v>44970</v>
      </c>
      <c r="I312" t="s">
        <v>119</v>
      </c>
      <c r="J312">
        <v>8.51</v>
      </c>
      <c r="K312" t="b">
        <f t="shared" si="12"/>
        <v>0</v>
      </c>
      <c r="L312" s="6">
        <v>8.51</v>
      </c>
      <c r="M312" t="b">
        <f t="shared" si="13"/>
        <v>1</v>
      </c>
      <c r="N312">
        <f t="shared" si="14"/>
        <v>152</v>
      </c>
    </row>
    <row r="313" spans="1:14" x14ac:dyDescent="0.35">
      <c r="A313" t="s">
        <v>218</v>
      </c>
      <c r="B313" t="str">
        <f>VLOOKUP($A313,forkortelser!$A$2:$B$98,2,FALSE)</f>
        <v>Sum PAH-16</v>
      </c>
      <c r="C313" t="s">
        <v>12</v>
      </c>
      <c r="D313" t="str">
        <f>VLOOKUP(A313,Kategorier!$A$2:$B$42,2,FALSE)</f>
        <v>org milj</v>
      </c>
      <c r="E313" t="str">
        <f>VLOOKUP(A313,Kategorier!$A$2:$C$42,3,FALSE)</f>
        <v>PAH</v>
      </c>
      <c r="F313">
        <f>VLOOKUP($A313,grenseverdier!$A$2:$B$87,2,FALSE)</f>
        <v>0</v>
      </c>
      <c r="G313" t="str">
        <f>VLOOKUP($A313,grenseverdier!$A$2:$C$87,3,FALSE)</f>
        <v>målekrav</v>
      </c>
      <c r="H313" s="1">
        <v>44984</v>
      </c>
      <c r="I313" t="s">
        <v>119</v>
      </c>
      <c r="J313">
        <v>11</v>
      </c>
      <c r="K313" t="b">
        <f t="shared" si="12"/>
        <v>0</v>
      </c>
      <c r="L313" s="6">
        <v>11</v>
      </c>
      <c r="M313" t="b">
        <f t="shared" si="13"/>
        <v>1</v>
      </c>
      <c r="N313">
        <f t="shared" si="14"/>
        <v>152</v>
      </c>
    </row>
    <row r="314" spans="1:14" x14ac:dyDescent="0.35">
      <c r="A314" t="s">
        <v>218</v>
      </c>
      <c r="B314" t="str">
        <f>VLOOKUP($A314,forkortelser!$A$2:$B$98,2,FALSE)</f>
        <v>Sum PAH-16</v>
      </c>
      <c r="C314" t="s">
        <v>12</v>
      </c>
      <c r="D314" t="str">
        <f>VLOOKUP(A314,Kategorier!$A$2:$B$42,2,FALSE)</f>
        <v>org milj</v>
      </c>
      <c r="E314" t="str">
        <f>VLOOKUP(A314,Kategorier!$A$2:$C$42,3,FALSE)</f>
        <v>PAH</v>
      </c>
      <c r="F314">
        <f>VLOOKUP($A314,grenseverdier!$A$2:$B$87,2,FALSE)</f>
        <v>0</v>
      </c>
      <c r="G314" t="str">
        <f>VLOOKUP($A314,grenseverdier!$A$2:$C$87,3,FALSE)</f>
        <v>målekrav</v>
      </c>
      <c r="H314" s="1">
        <v>44858</v>
      </c>
      <c r="I314" t="s">
        <v>120</v>
      </c>
      <c r="J314">
        <v>4.67</v>
      </c>
      <c r="K314" t="b">
        <f t="shared" si="12"/>
        <v>0</v>
      </c>
      <c r="L314" s="6">
        <v>4.67</v>
      </c>
      <c r="M314" t="b">
        <f t="shared" si="13"/>
        <v>1</v>
      </c>
      <c r="N314">
        <f t="shared" si="14"/>
        <v>151</v>
      </c>
    </row>
    <row r="315" spans="1:14" x14ac:dyDescent="0.35">
      <c r="A315" t="s">
        <v>218</v>
      </c>
      <c r="B315" t="str">
        <f>VLOOKUP($A315,forkortelser!$A$2:$B$98,2,FALSE)</f>
        <v>Sum PAH-16</v>
      </c>
      <c r="C315" t="s">
        <v>12</v>
      </c>
      <c r="D315" t="str">
        <f>VLOOKUP(A315,Kategorier!$A$2:$B$42,2,FALSE)</f>
        <v>org milj</v>
      </c>
      <c r="E315" t="str">
        <f>VLOOKUP(A315,Kategorier!$A$2:$C$42,3,FALSE)</f>
        <v>PAH</v>
      </c>
      <c r="F315">
        <f>VLOOKUP($A315,grenseverdier!$A$2:$B$87,2,FALSE)</f>
        <v>0</v>
      </c>
      <c r="G315" t="str">
        <f>VLOOKUP($A315,grenseverdier!$A$2:$C$87,3,FALSE)</f>
        <v>målekrav</v>
      </c>
      <c r="H315" s="1">
        <v>44865</v>
      </c>
      <c r="I315" t="s">
        <v>120</v>
      </c>
      <c r="J315">
        <v>4.1100000000000003</v>
      </c>
      <c r="K315" t="b">
        <f t="shared" si="12"/>
        <v>0</v>
      </c>
      <c r="L315" s="6">
        <v>4.1100000000000003</v>
      </c>
      <c r="M315" t="b">
        <f t="shared" si="13"/>
        <v>1</v>
      </c>
      <c r="N315">
        <f t="shared" si="14"/>
        <v>151</v>
      </c>
    </row>
    <row r="316" spans="1:14" x14ac:dyDescent="0.35">
      <c r="A316" t="s">
        <v>218</v>
      </c>
      <c r="B316" t="str">
        <f>VLOOKUP($A316,forkortelser!$A$2:$B$98,2,FALSE)</f>
        <v>Sum PAH-16</v>
      </c>
      <c r="C316" t="s">
        <v>12</v>
      </c>
      <c r="D316" t="str">
        <f>VLOOKUP(A316,Kategorier!$A$2:$B$42,2,FALSE)</f>
        <v>org milj</v>
      </c>
      <c r="E316" t="str">
        <f>VLOOKUP(A316,Kategorier!$A$2:$C$42,3,FALSE)</f>
        <v>PAH</v>
      </c>
      <c r="F316">
        <f>VLOOKUP($A316,grenseverdier!$A$2:$B$87,2,FALSE)</f>
        <v>0</v>
      </c>
      <c r="G316" t="str">
        <f>VLOOKUP($A316,grenseverdier!$A$2:$C$87,3,FALSE)</f>
        <v>målekrav</v>
      </c>
      <c r="H316" s="1">
        <v>44872</v>
      </c>
      <c r="I316" t="s">
        <v>120</v>
      </c>
      <c r="J316">
        <v>2.58</v>
      </c>
      <c r="K316" t="b">
        <f t="shared" si="12"/>
        <v>0</v>
      </c>
      <c r="L316" s="6">
        <v>2.58</v>
      </c>
      <c r="M316" t="b">
        <f t="shared" si="13"/>
        <v>1</v>
      </c>
      <c r="N316">
        <f t="shared" si="14"/>
        <v>151</v>
      </c>
    </row>
    <row r="317" spans="1:14" x14ac:dyDescent="0.35">
      <c r="A317" t="s">
        <v>218</v>
      </c>
      <c r="B317" t="str">
        <f>VLOOKUP($A317,forkortelser!$A$2:$B$98,2,FALSE)</f>
        <v>Sum PAH-16</v>
      </c>
      <c r="C317" t="s">
        <v>12</v>
      </c>
      <c r="D317" t="str">
        <f>VLOOKUP(A317,Kategorier!$A$2:$B$42,2,FALSE)</f>
        <v>org milj</v>
      </c>
      <c r="E317" t="str">
        <f>VLOOKUP(A317,Kategorier!$A$2:$C$42,3,FALSE)</f>
        <v>PAH</v>
      </c>
      <c r="F317">
        <f>VLOOKUP($A317,grenseverdier!$A$2:$B$87,2,FALSE)</f>
        <v>0</v>
      </c>
      <c r="G317" t="str">
        <f>VLOOKUP($A317,grenseverdier!$A$2:$C$87,3,FALSE)</f>
        <v>målekrav</v>
      </c>
      <c r="H317" s="1">
        <v>44879</v>
      </c>
      <c r="I317" t="s">
        <v>120</v>
      </c>
      <c r="J317">
        <v>0.93</v>
      </c>
      <c r="K317" t="b">
        <f t="shared" si="12"/>
        <v>0</v>
      </c>
      <c r="L317" s="6">
        <v>0.93</v>
      </c>
      <c r="M317" t="b">
        <f t="shared" si="13"/>
        <v>1</v>
      </c>
      <c r="N317">
        <f t="shared" si="14"/>
        <v>151</v>
      </c>
    </row>
    <row r="318" spans="1:14" x14ac:dyDescent="0.35">
      <c r="A318" t="s">
        <v>218</v>
      </c>
      <c r="B318" t="str">
        <f>VLOOKUP($A318,forkortelser!$A$2:$B$98,2,FALSE)</f>
        <v>Sum PAH-16</v>
      </c>
      <c r="C318" t="s">
        <v>12</v>
      </c>
      <c r="D318" t="str">
        <f>VLOOKUP(A318,Kategorier!$A$2:$B$42,2,FALSE)</f>
        <v>org milj</v>
      </c>
      <c r="E318" t="str">
        <f>VLOOKUP(A318,Kategorier!$A$2:$C$42,3,FALSE)</f>
        <v>PAH</v>
      </c>
      <c r="F318">
        <f>VLOOKUP($A318,grenseverdier!$A$2:$B$87,2,FALSE)</f>
        <v>0</v>
      </c>
      <c r="G318" t="str">
        <f>VLOOKUP($A318,grenseverdier!$A$2:$C$87,3,FALSE)</f>
        <v>målekrav</v>
      </c>
      <c r="H318" s="1">
        <v>44886</v>
      </c>
      <c r="I318" t="s">
        <v>120</v>
      </c>
      <c r="J318">
        <v>2.61</v>
      </c>
      <c r="K318" t="b">
        <f t="shared" si="12"/>
        <v>0</v>
      </c>
      <c r="L318" s="6">
        <v>2.61</v>
      </c>
      <c r="M318" t="b">
        <f t="shared" si="13"/>
        <v>1</v>
      </c>
      <c r="N318">
        <f t="shared" si="14"/>
        <v>151</v>
      </c>
    </row>
    <row r="319" spans="1:14" x14ac:dyDescent="0.35">
      <c r="A319" t="s">
        <v>218</v>
      </c>
      <c r="B319" t="str">
        <f>VLOOKUP($A319,forkortelser!$A$2:$B$98,2,FALSE)</f>
        <v>Sum PAH-16</v>
      </c>
      <c r="C319" t="s">
        <v>12</v>
      </c>
      <c r="D319" t="str">
        <f>VLOOKUP(A319,Kategorier!$A$2:$B$42,2,FALSE)</f>
        <v>org milj</v>
      </c>
      <c r="E319" t="str">
        <f>VLOOKUP(A319,Kategorier!$A$2:$C$42,3,FALSE)</f>
        <v>PAH</v>
      </c>
      <c r="F319">
        <f>VLOOKUP($A319,grenseverdier!$A$2:$B$87,2,FALSE)</f>
        <v>0</v>
      </c>
      <c r="G319" t="str">
        <f>VLOOKUP($A319,grenseverdier!$A$2:$C$87,3,FALSE)</f>
        <v>målekrav</v>
      </c>
      <c r="H319" s="1">
        <v>44907</v>
      </c>
      <c r="I319" t="s">
        <v>120</v>
      </c>
      <c r="J319">
        <v>2.64</v>
      </c>
      <c r="K319" t="b">
        <f t="shared" si="12"/>
        <v>0</v>
      </c>
      <c r="L319" s="6">
        <v>2.64</v>
      </c>
      <c r="M319" t="b">
        <f t="shared" si="13"/>
        <v>1</v>
      </c>
      <c r="N319">
        <f t="shared" si="14"/>
        <v>151</v>
      </c>
    </row>
    <row r="320" spans="1:14" x14ac:dyDescent="0.35">
      <c r="A320" t="s">
        <v>218</v>
      </c>
      <c r="B320" t="str">
        <f>VLOOKUP($A320,forkortelser!$A$2:$B$98,2,FALSE)</f>
        <v>Sum PAH-16</v>
      </c>
      <c r="C320" t="s">
        <v>12</v>
      </c>
      <c r="D320" t="str">
        <f>VLOOKUP(A320,Kategorier!$A$2:$B$42,2,FALSE)</f>
        <v>org milj</v>
      </c>
      <c r="E320" t="str">
        <f>VLOOKUP(A320,Kategorier!$A$2:$C$42,3,FALSE)</f>
        <v>PAH</v>
      </c>
      <c r="F320">
        <f>VLOOKUP($A320,grenseverdier!$A$2:$B$87,2,FALSE)</f>
        <v>0</v>
      </c>
      <c r="G320" t="str">
        <f>VLOOKUP($A320,grenseverdier!$A$2:$C$87,3,FALSE)</f>
        <v>målekrav</v>
      </c>
      <c r="H320" s="1">
        <v>44970</v>
      </c>
      <c r="I320" t="s">
        <v>120</v>
      </c>
      <c r="J320">
        <v>3.33</v>
      </c>
      <c r="K320" t="b">
        <f t="shared" si="12"/>
        <v>0</v>
      </c>
      <c r="L320" s="6">
        <v>3.33</v>
      </c>
      <c r="M320" t="b">
        <f t="shared" si="13"/>
        <v>1</v>
      </c>
      <c r="N320">
        <f t="shared" si="14"/>
        <v>151</v>
      </c>
    </row>
    <row r="321" spans="1:14" x14ac:dyDescent="0.35">
      <c r="A321" t="s">
        <v>218</v>
      </c>
      <c r="B321" t="str">
        <f>VLOOKUP($A321,forkortelser!$A$2:$B$98,2,FALSE)</f>
        <v>Sum PAH-16</v>
      </c>
      <c r="C321" t="s">
        <v>12</v>
      </c>
      <c r="D321" t="str">
        <f>VLOOKUP(A321,Kategorier!$A$2:$B$42,2,FALSE)</f>
        <v>org milj</v>
      </c>
      <c r="E321" t="str">
        <f>VLOOKUP(A321,Kategorier!$A$2:$C$42,3,FALSE)</f>
        <v>PAH</v>
      </c>
      <c r="F321">
        <f>VLOOKUP($A321,grenseverdier!$A$2:$B$87,2,FALSE)</f>
        <v>0</v>
      </c>
      <c r="G321" t="str">
        <f>VLOOKUP($A321,grenseverdier!$A$2:$C$87,3,FALSE)</f>
        <v>målekrav</v>
      </c>
      <c r="H321" s="1">
        <v>44984</v>
      </c>
      <c r="I321" t="s">
        <v>120</v>
      </c>
      <c r="J321">
        <v>3.66</v>
      </c>
      <c r="K321" t="b">
        <f t="shared" si="12"/>
        <v>0</v>
      </c>
      <c r="L321" s="6">
        <v>3.66</v>
      </c>
      <c r="M321" t="b">
        <f t="shared" si="13"/>
        <v>1</v>
      </c>
      <c r="N321">
        <f t="shared" si="14"/>
        <v>151</v>
      </c>
    </row>
    <row r="322" spans="1:14" x14ac:dyDescent="0.35">
      <c r="A322" t="s">
        <v>201</v>
      </c>
      <c r="B322" t="str">
        <f>VLOOKUP($A322,forkortelser!$A$2:$B$98,2,FALSE)</f>
        <v>Sum PAH carc</v>
      </c>
      <c r="C322" t="s">
        <v>12</v>
      </c>
      <c r="D322" t="e">
        <f>VLOOKUP(A322,Kategorier!$A$2:$B$42,2,FALSE)</f>
        <v>#N/A</v>
      </c>
      <c r="E322" t="e">
        <f>VLOOKUP(A322,Kategorier!$A$2:$C$42,3,FALSE)</f>
        <v>#N/A</v>
      </c>
      <c r="F322" t="e">
        <f>VLOOKUP($A322,grenseverdier!$A$2:$B$87,2,FALSE)</f>
        <v>#N/A</v>
      </c>
      <c r="G322" t="e">
        <f>VLOOKUP($A322,grenseverdier!$A$2:$C$87,3,FALSE)</f>
        <v>#N/A</v>
      </c>
      <c r="H322" s="1">
        <v>44858</v>
      </c>
      <c r="I322" t="s">
        <v>119</v>
      </c>
      <c r="J322">
        <v>0.60599999999999998</v>
      </c>
      <c r="K322" t="b">
        <f t="shared" si="12"/>
        <v>0</v>
      </c>
      <c r="L322" s="6">
        <v>0.60599999999999998</v>
      </c>
      <c r="M322" t="e">
        <f t="shared" si="13"/>
        <v>#N/A</v>
      </c>
      <c r="N322">
        <f t="shared" si="14"/>
        <v>152</v>
      </c>
    </row>
    <row r="323" spans="1:14" x14ac:dyDescent="0.35">
      <c r="A323" t="s">
        <v>201</v>
      </c>
      <c r="B323" t="str">
        <f>VLOOKUP($A323,forkortelser!$A$2:$B$98,2,FALSE)</f>
        <v>Sum PAH carc</v>
      </c>
      <c r="C323" t="s">
        <v>12</v>
      </c>
      <c r="D323" t="e">
        <f>VLOOKUP(A323,Kategorier!$A$2:$B$42,2,FALSE)</f>
        <v>#N/A</v>
      </c>
      <c r="E323" t="e">
        <f>VLOOKUP(A323,Kategorier!$A$2:$C$42,3,FALSE)</f>
        <v>#N/A</v>
      </c>
      <c r="F323" t="e">
        <f>VLOOKUP($A323,grenseverdier!$A$2:$B$87,2,FALSE)</f>
        <v>#N/A</v>
      </c>
      <c r="G323" t="e">
        <f>VLOOKUP($A323,grenseverdier!$A$2:$C$87,3,FALSE)</f>
        <v>#N/A</v>
      </c>
      <c r="H323" s="1">
        <v>44865</v>
      </c>
      <c r="I323" t="s">
        <v>119</v>
      </c>
      <c r="J323">
        <v>0.43</v>
      </c>
      <c r="K323" t="b">
        <f t="shared" ref="K323:K386" si="15">IF(ISBLANK(J323),#N/A,IF(ISNUMBER(J323),FALSE,TRUE))</f>
        <v>0</v>
      </c>
      <c r="L323" s="6">
        <v>0.43</v>
      </c>
      <c r="M323" t="e">
        <f t="shared" ref="M323:M386" si="16">IF(ISBLANK(L323),#N/A,IF(L323&gt;F323,TRUE,IF(L323&lt;F323,FALSE,#N/A)))</f>
        <v>#N/A</v>
      </c>
      <c r="N323">
        <f t="shared" ref="N323:N386" si="17">IF(I323="inn",152,IF(I323="ut",151,IF(I323="slamtank",153)))</f>
        <v>152</v>
      </c>
    </row>
    <row r="324" spans="1:14" x14ac:dyDescent="0.35">
      <c r="A324" t="s">
        <v>201</v>
      </c>
      <c r="B324" t="str">
        <f>VLOOKUP($A324,forkortelser!$A$2:$B$98,2,FALSE)</f>
        <v>Sum PAH carc</v>
      </c>
      <c r="C324" t="s">
        <v>12</v>
      </c>
      <c r="D324" t="e">
        <f>VLOOKUP(A324,Kategorier!$A$2:$B$42,2,FALSE)</f>
        <v>#N/A</v>
      </c>
      <c r="E324" t="e">
        <f>VLOOKUP(A324,Kategorier!$A$2:$C$42,3,FALSE)</f>
        <v>#N/A</v>
      </c>
      <c r="F324" t="e">
        <f>VLOOKUP($A324,grenseverdier!$A$2:$B$87,2,FALSE)</f>
        <v>#N/A</v>
      </c>
      <c r="G324" t="e">
        <f>VLOOKUP($A324,grenseverdier!$A$2:$C$87,3,FALSE)</f>
        <v>#N/A</v>
      </c>
      <c r="H324" s="1">
        <v>44872</v>
      </c>
      <c r="I324" t="s">
        <v>119</v>
      </c>
      <c r="J324">
        <v>0.45700000000000002</v>
      </c>
      <c r="K324" t="b">
        <f t="shared" si="15"/>
        <v>0</v>
      </c>
      <c r="L324" s="6">
        <v>0.45700000000000002</v>
      </c>
      <c r="M324" t="e">
        <f t="shared" si="16"/>
        <v>#N/A</v>
      </c>
      <c r="N324">
        <f t="shared" si="17"/>
        <v>152</v>
      </c>
    </row>
    <row r="325" spans="1:14" x14ac:dyDescent="0.35">
      <c r="A325" t="s">
        <v>201</v>
      </c>
      <c r="B325" t="str">
        <f>VLOOKUP($A325,forkortelser!$A$2:$B$98,2,FALSE)</f>
        <v>Sum PAH carc</v>
      </c>
      <c r="C325" t="s">
        <v>12</v>
      </c>
      <c r="D325" t="e">
        <f>VLOOKUP(A325,Kategorier!$A$2:$B$42,2,FALSE)</f>
        <v>#N/A</v>
      </c>
      <c r="E325" t="e">
        <f>VLOOKUP(A325,Kategorier!$A$2:$C$42,3,FALSE)</f>
        <v>#N/A</v>
      </c>
      <c r="F325" t="e">
        <f>VLOOKUP($A325,grenseverdier!$A$2:$B$87,2,FALSE)</f>
        <v>#N/A</v>
      </c>
      <c r="G325" t="e">
        <f>VLOOKUP($A325,grenseverdier!$A$2:$C$87,3,FALSE)</f>
        <v>#N/A</v>
      </c>
      <c r="H325" s="1">
        <v>44879</v>
      </c>
      <c r="I325" t="s">
        <v>119</v>
      </c>
      <c r="J325">
        <v>0.80500000000000005</v>
      </c>
      <c r="K325" t="b">
        <f t="shared" si="15"/>
        <v>0</v>
      </c>
      <c r="L325" s="6">
        <v>0.80500000000000005</v>
      </c>
      <c r="M325" t="e">
        <f t="shared" si="16"/>
        <v>#N/A</v>
      </c>
      <c r="N325">
        <f t="shared" si="17"/>
        <v>152</v>
      </c>
    </row>
    <row r="326" spans="1:14" x14ac:dyDescent="0.35">
      <c r="A326" t="s">
        <v>201</v>
      </c>
      <c r="B326" t="str">
        <f>VLOOKUP($A326,forkortelser!$A$2:$B$98,2,FALSE)</f>
        <v>Sum PAH carc</v>
      </c>
      <c r="C326" t="s">
        <v>12</v>
      </c>
      <c r="D326" t="e">
        <f>VLOOKUP(A326,Kategorier!$A$2:$B$42,2,FALSE)</f>
        <v>#N/A</v>
      </c>
      <c r="E326" t="e">
        <f>VLOOKUP(A326,Kategorier!$A$2:$C$42,3,FALSE)</f>
        <v>#N/A</v>
      </c>
      <c r="F326" t="e">
        <f>VLOOKUP($A326,grenseverdier!$A$2:$B$87,2,FALSE)</f>
        <v>#N/A</v>
      </c>
      <c r="G326" t="e">
        <f>VLOOKUP($A326,grenseverdier!$A$2:$C$87,3,FALSE)</f>
        <v>#N/A</v>
      </c>
      <c r="H326" s="1">
        <v>44886</v>
      </c>
      <c r="I326" t="s">
        <v>119</v>
      </c>
      <c r="J326">
        <v>0.33900000000000002</v>
      </c>
      <c r="K326" t="b">
        <f t="shared" si="15"/>
        <v>0</v>
      </c>
      <c r="L326" s="6">
        <v>0.33900000000000002</v>
      </c>
      <c r="M326" t="e">
        <f t="shared" si="16"/>
        <v>#N/A</v>
      </c>
      <c r="N326">
        <f t="shared" si="17"/>
        <v>152</v>
      </c>
    </row>
    <row r="327" spans="1:14" x14ac:dyDescent="0.35">
      <c r="A327" t="s">
        <v>201</v>
      </c>
      <c r="B327" t="str">
        <f>VLOOKUP($A327,forkortelser!$A$2:$B$98,2,FALSE)</f>
        <v>Sum PAH carc</v>
      </c>
      <c r="C327" t="s">
        <v>12</v>
      </c>
      <c r="D327" t="e">
        <f>VLOOKUP(A327,Kategorier!$A$2:$B$42,2,FALSE)</f>
        <v>#N/A</v>
      </c>
      <c r="E327" t="e">
        <f>VLOOKUP(A327,Kategorier!$A$2:$C$42,3,FALSE)</f>
        <v>#N/A</v>
      </c>
      <c r="F327" t="e">
        <f>VLOOKUP($A327,grenseverdier!$A$2:$B$87,2,FALSE)</f>
        <v>#N/A</v>
      </c>
      <c r="G327" t="e">
        <f>VLOOKUP($A327,grenseverdier!$A$2:$C$87,3,FALSE)</f>
        <v>#N/A</v>
      </c>
      <c r="H327" s="1">
        <v>44907</v>
      </c>
      <c r="I327" t="s">
        <v>119</v>
      </c>
      <c r="K327" t="e">
        <f t="shared" si="15"/>
        <v>#N/A</v>
      </c>
      <c r="M327" t="e">
        <f t="shared" si="16"/>
        <v>#N/A</v>
      </c>
      <c r="N327">
        <f t="shared" si="17"/>
        <v>152</v>
      </c>
    </row>
    <row r="328" spans="1:14" x14ac:dyDescent="0.35">
      <c r="A328" t="s">
        <v>201</v>
      </c>
      <c r="B328" t="str">
        <f>VLOOKUP($A328,forkortelser!$A$2:$B$98,2,FALSE)</f>
        <v>Sum PAH carc</v>
      </c>
      <c r="C328" t="s">
        <v>12</v>
      </c>
      <c r="D328" t="e">
        <f>VLOOKUP(A328,Kategorier!$A$2:$B$42,2,FALSE)</f>
        <v>#N/A</v>
      </c>
      <c r="E328" t="e">
        <f>VLOOKUP(A328,Kategorier!$A$2:$C$42,3,FALSE)</f>
        <v>#N/A</v>
      </c>
      <c r="F328" t="e">
        <f>VLOOKUP($A328,grenseverdier!$A$2:$B$87,2,FALSE)</f>
        <v>#N/A</v>
      </c>
      <c r="G328" t="e">
        <f>VLOOKUP($A328,grenseverdier!$A$2:$C$87,3,FALSE)</f>
        <v>#N/A</v>
      </c>
      <c r="H328" s="1">
        <v>44970</v>
      </c>
      <c r="I328" t="s">
        <v>119</v>
      </c>
      <c r="J328">
        <v>0.57199999999999995</v>
      </c>
      <c r="K328" t="b">
        <f t="shared" si="15"/>
        <v>0</v>
      </c>
      <c r="L328" s="6">
        <v>0.57199999999999995</v>
      </c>
      <c r="M328" t="e">
        <f t="shared" si="16"/>
        <v>#N/A</v>
      </c>
      <c r="N328">
        <f t="shared" si="17"/>
        <v>152</v>
      </c>
    </row>
    <row r="329" spans="1:14" x14ac:dyDescent="0.35">
      <c r="A329" t="s">
        <v>201</v>
      </c>
      <c r="B329" t="str">
        <f>VLOOKUP($A329,forkortelser!$A$2:$B$98,2,FALSE)</f>
        <v>Sum PAH carc</v>
      </c>
      <c r="C329" t="s">
        <v>12</v>
      </c>
      <c r="D329" t="e">
        <f>VLOOKUP(A329,Kategorier!$A$2:$B$42,2,FALSE)</f>
        <v>#N/A</v>
      </c>
      <c r="E329" t="e">
        <f>VLOOKUP(A329,Kategorier!$A$2:$C$42,3,FALSE)</f>
        <v>#N/A</v>
      </c>
      <c r="F329" t="e">
        <f>VLOOKUP($A329,grenseverdier!$A$2:$B$87,2,FALSE)</f>
        <v>#N/A</v>
      </c>
      <c r="G329" t="e">
        <f>VLOOKUP($A329,grenseverdier!$A$2:$C$87,3,FALSE)</f>
        <v>#N/A</v>
      </c>
      <c r="H329" s="1">
        <v>44984</v>
      </c>
      <c r="I329" t="s">
        <v>119</v>
      </c>
      <c r="J329">
        <v>0.56799999999999995</v>
      </c>
      <c r="K329" t="b">
        <f t="shared" si="15"/>
        <v>0</v>
      </c>
      <c r="L329" s="6">
        <v>0.56799999999999995</v>
      </c>
      <c r="M329" t="e">
        <f t="shared" si="16"/>
        <v>#N/A</v>
      </c>
      <c r="N329">
        <f t="shared" si="17"/>
        <v>152</v>
      </c>
    </row>
    <row r="330" spans="1:14" x14ac:dyDescent="0.35">
      <c r="A330" t="s">
        <v>201</v>
      </c>
      <c r="B330" t="str">
        <f>VLOOKUP($A330,forkortelser!$A$2:$B$98,2,FALSE)</f>
        <v>Sum PAH carc</v>
      </c>
      <c r="C330" t="s">
        <v>12</v>
      </c>
      <c r="D330" t="e">
        <f>VLOOKUP(A330,Kategorier!$A$2:$B$42,2,FALSE)</f>
        <v>#N/A</v>
      </c>
      <c r="E330" t="e">
        <f>VLOOKUP(A330,Kategorier!$A$2:$C$42,3,FALSE)</f>
        <v>#N/A</v>
      </c>
      <c r="F330" t="e">
        <f>VLOOKUP($A330,grenseverdier!$A$2:$B$87,2,FALSE)</f>
        <v>#N/A</v>
      </c>
      <c r="G330" t="e">
        <f>VLOOKUP($A330,grenseverdier!$A$2:$C$87,3,FALSE)</f>
        <v>#N/A</v>
      </c>
      <c r="H330" s="1">
        <v>44858</v>
      </c>
      <c r="I330" t="s">
        <v>120</v>
      </c>
      <c r="J330">
        <v>0.13800000000000001</v>
      </c>
      <c r="K330" t="b">
        <f t="shared" si="15"/>
        <v>0</v>
      </c>
      <c r="L330" s="6">
        <v>0.13800000000000001</v>
      </c>
      <c r="M330" t="e">
        <f t="shared" si="16"/>
        <v>#N/A</v>
      </c>
      <c r="N330">
        <f t="shared" si="17"/>
        <v>151</v>
      </c>
    </row>
    <row r="331" spans="1:14" x14ac:dyDescent="0.35">
      <c r="A331" t="s">
        <v>201</v>
      </c>
      <c r="B331" t="str">
        <f>VLOOKUP($A331,forkortelser!$A$2:$B$98,2,FALSE)</f>
        <v>Sum PAH carc</v>
      </c>
      <c r="C331" t="s">
        <v>12</v>
      </c>
      <c r="D331" t="e">
        <f>VLOOKUP(A331,Kategorier!$A$2:$B$42,2,FALSE)</f>
        <v>#N/A</v>
      </c>
      <c r="E331" t="e">
        <f>VLOOKUP(A331,Kategorier!$A$2:$C$42,3,FALSE)</f>
        <v>#N/A</v>
      </c>
      <c r="F331" t="e">
        <f>VLOOKUP($A331,grenseverdier!$A$2:$B$87,2,FALSE)</f>
        <v>#N/A</v>
      </c>
      <c r="G331" t="e">
        <f>VLOOKUP($A331,grenseverdier!$A$2:$C$87,3,FALSE)</f>
        <v>#N/A</v>
      </c>
      <c r="H331" s="1">
        <v>44865</v>
      </c>
      <c r="I331" t="s">
        <v>120</v>
      </c>
      <c r="J331">
        <v>0.17499999999999999</v>
      </c>
      <c r="K331" t="b">
        <f t="shared" si="15"/>
        <v>0</v>
      </c>
      <c r="L331" s="6">
        <v>0.17499999999999999</v>
      </c>
      <c r="M331" t="e">
        <f t="shared" si="16"/>
        <v>#N/A</v>
      </c>
      <c r="N331">
        <f t="shared" si="17"/>
        <v>151</v>
      </c>
    </row>
    <row r="332" spans="1:14" x14ac:dyDescent="0.35">
      <c r="A332" t="s">
        <v>201</v>
      </c>
      <c r="B332" t="str">
        <f>VLOOKUP($A332,forkortelser!$A$2:$B$98,2,FALSE)</f>
        <v>Sum PAH carc</v>
      </c>
      <c r="C332" t="s">
        <v>12</v>
      </c>
      <c r="D332" t="e">
        <f>VLOOKUP(A332,Kategorier!$A$2:$B$42,2,FALSE)</f>
        <v>#N/A</v>
      </c>
      <c r="E332" t="e">
        <f>VLOOKUP(A332,Kategorier!$A$2:$C$42,3,FALSE)</f>
        <v>#N/A</v>
      </c>
      <c r="F332" t="e">
        <f>VLOOKUP($A332,grenseverdier!$A$2:$B$87,2,FALSE)</f>
        <v>#N/A</v>
      </c>
      <c r="G332" t="e">
        <f>VLOOKUP($A332,grenseverdier!$A$2:$C$87,3,FALSE)</f>
        <v>#N/A</v>
      </c>
      <c r="H332" s="1">
        <v>44872</v>
      </c>
      <c r="I332" t="s">
        <v>120</v>
      </c>
      <c r="J332">
        <v>0.159</v>
      </c>
      <c r="K332" t="b">
        <f t="shared" si="15"/>
        <v>0</v>
      </c>
      <c r="L332" s="6">
        <v>0.159</v>
      </c>
      <c r="M332" t="e">
        <f t="shared" si="16"/>
        <v>#N/A</v>
      </c>
      <c r="N332">
        <f t="shared" si="17"/>
        <v>151</v>
      </c>
    </row>
    <row r="333" spans="1:14" x14ac:dyDescent="0.35">
      <c r="A333" t="s">
        <v>201</v>
      </c>
      <c r="B333" t="str">
        <f>VLOOKUP($A333,forkortelser!$A$2:$B$98,2,FALSE)</f>
        <v>Sum PAH carc</v>
      </c>
      <c r="C333" t="s">
        <v>12</v>
      </c>
      <c r="D333" t="e">
        <f>VLOOKUP(A333,Kategorier!$A$2:$B$42,2,FALSE)</f>
        <v>#N/A</v>
      </c>
      <c r="E333" t="e">
        <f>VLOOKUP(A333,Kategorier!$A$2:$C$42,3,FALSE)</f>
        <v>#N/A</v>
      </c>
      <c r="F333" t="e">
        <f>VLOOKUP($A333,grenseverdier!$A$2:$B$87,2,FALSE)</f>
        <v>#N/A</v>
      </c>
      <c r="G333" t="e">
        <f>VLOOKUP($A333,grenseverdier!$A$2:$C$87,3,FALSE)</f>
        <v>#N/A</v>
      </c>
      <c r="H333" s="1">
        <v>44879</v>
      </c>
      <c r="I333" t="s">
        <v>120</v>
      </c>
      <c r="J333">
        <v>2.4E-2</v>
      </c>
      <c r="K333" t="b">
        <f t="shared" si="15"/>
        <v>0</v>
      </c>
      <c r="L333" s="6">
        <v>2.4E-2</v>
      </c>
      <c r="M333" t="e">
        <f t="shared" si="16"/>
        <v>#N/A</v>
      </c>
      <c r="N333">
        <f t="shared" si="17"/>
        <v>151</v>
      </c>
    </row>
    <row r="334" spans="1:14" x14ac:dyDescent="0.35">
      <c r="A334" t="s">
        <v>201</v>
      </c>
      <c r="B334" t="str">
        <f>VLOOKUP($A334,forkortelser!$A$2:$B$98,2,FALSE)</f>
        <v>Sum PAH carc</v>
      </c>
      <c r="C334" t="s">
        <v>12</v>
      </c>
      <c r="D334" t="e">
        <f>VLOOKUP(A334,Kategorier!$A$2:$B$42,2,FALSE)</f>
        <v>#N/A</v>
      </c>
      <c r="E334" t="e">
        <f>VLOOKUP(A334,Kategorier!$A$2:$C$42,3,FALSE)</f>
        <v>#N/A</v>
      </c>
      <c r="F334" t="e">
        <f>VLOOKUP($A334,grenseverdier!$A$2:$B$87,2,FALSE)</f>
        <v>#N/A</v>
      </c>
      <c r="G334" t="e">
        <f>VLOOKUP($A334,grenseverdier!$A$2:$C$87,3,FALSE)</f>
        <v>#N/A</v>
      </c>
      <c r="H334" s="1">
        <v>44886</v>
      </c>
      <c r="I334" t="s">
        <v>120</v>
      </c>
      <c r="J334">
        <v>6.3100000000000003E-2</v>
      </c>
      <c r="K334" t="b">
        <f t="shared" si="15"/>
        <v>0</v>
      </c>
      <c r="L334" s="6">
        <v>6.3100000000000003E-2</v>
      </c>
      <c r="M334" t="e">
        <f t="shared" si="16"/>
        <v>#N/A</v>
      </c>
      <c r="N334">
        <f t="shared" si="17"/>
        <v>151</v>
      </c>
    </row>
    <row r="335" spans="1:14" x14ac:dyDescent="0.35">
      <c r="A335" t="s">
        <v>201</v>
      </c>
      <c r="B335" t="str">
        <f>VLOOKUP($A335,forkortelser!$A$2:$B$98,2,FALSE)</f>
        <v>Sum PAH carc</v>
      </c>
      <c r="C335" t="s">
        <v>12</v>
      </c>
      <c r="D335" t="e">
        <f>VLOOKUP(A335,Kategorier!$A$2:$B$42,2,FALSE)</f>
        <v>#N/A</v>
      </c>
      <c r="E335" t="e">
        <f>VLOOKUP(A335,Kategorier!$A$2:$C$42,3,FALSE)</f>
        <v>#N/A</v>
      </c>
      <c r="F335" t="e">
        <f>VLOOKUP($A335,grenseverdier!$A$2:$B$87,2,FALSE)</f>
        <v>#N/A</v>
      </c>
      <c r="G335" t="e">
        <f>VLOOKUP($A335,grenseverdier!$A$2:$C$87,3,FALSE)</f>
        <v>#N/A</v>
      </c>
      <c r="H335" s="1">
        <v>44907</v>
      </c>
      <c r="I335" t="s">
        <v>120</v>
      </c>
      <c r="J335">
        <v>0.109</v>
      </c>
      <c r="K335" t="b">
        <f t="shared" si="15"/>
        <v>0</v>
      </c>
      <c r="L335" s="6">
        <v>0.109</v>
      </c>
      <c r="M335" t="e">
        <f t="shared" si="16"/>
        <v>#N/A</v>
      </c>
      <c r="N335">
        <f t="shared" si="17"/>
        <v>151</v>
      </c>
    </row>
    <row r="336" spans="1:14" x14ac:dyDescent="0.35">
      <c r="A336" t="s">
        <v>201</v>
      </c>
      <c r="B336" t="str">
        <f>VLOOKUP($A336,forkortelser!$A$2:$B$98,2,FALSE)</f>
        <v>Sum PAH carc</v>
      </c>
      <c r="C336" t="s">
        <v>12</v>
      </c>
      <c r="D336" t="e">
        <f>VLOOKUP(A336,Kategorier!$A$2:$B$42,2,FALSE)</f>
        <v>#N/A</v>
      </c>
      <c r="E336" t="e">
        <f>VLOOKUP(A336,Kategorier!$A$2:$C$42,3,FALSE)</f>
        <v>#N/A</v>
      </c>
      <c r="F336" t="e">
        <f>VLOOKUP($A336,grenseverdier!$A$2:$B$87,2,FALSE)</f>
        <v>#N/A</v>
      </c>
      <c r="G336" t="e">
        <f>VLOOKUP($A336,grenseverdier!$A$2:$C$87,3,FALSE)</f>
        <v>#N/A</v>
      </c>
      <c r="H336" s="1">
        <v>44970</v>
      </c>
      <c r="I336" t="s">
        <v>120</v>
      </c>
      <c r="J336">
        <v>9.1200000000000003E-2</v>
      </c>
      <c r="K336" t="b">
        <f t="shared" si="15"/>
        <v>0</v>
      </c>
      <c r="L336" s="6">
        <v>9.1200000000000003E-2</v>
      </c>
      <c r="M336" t="e">
        <f t="shared" si="16"/>
        <v>#N/A</v>
      </c>
      <c r="N336">
        <f t="shared" si="17"/>
        <v>151</v>
      </c>
    </row>
    <row r="337" spans="1:14" x14ac:dyDescent="0.35">
      <c r="A337" t="s">
        <v>201</v>
      </c>
      <c r="B337" t="str">
        <f>VLOOKUP($A337,forkortelser!$A$2:$B$98,2,FALSE)</f>
        <v>Sum PAH carc</v>
      </c>
      <c r="C337" t="s">
        <v>12</v>
      </c>
      <c r="D337" t="e">
        <f>VLOOKUP(A337,Kategorier!$A$2:$B$42,2,FALSE)</f>
        <v>#N/A</v>
      </c>
      <c r="E337" t="e">
        <f>VLOOKUP(A337,Kategorier!$A$2:$C$42,3,FALSE)</f>
        <v>#N/A</v>
      </c>
      <c r="F337" t="e">
        <f>VLOOKUP($A337,grenseverdier!$A$2:$B$87,2,FALSE)</f>
        <v>#N/A</v>
      </c>
      <c r="G337" t="e">
        <f>VLOOKUP($A337,grenseverdier!$A$2:$C$87,3,FALSE)</f>
        <v>#N/A</v>
      </c>
      <c r="H337" s="1">
        <v>44984</v>
      </c>
      <c r="I337" t="s">
        <v>120</v>
      </c>
      <c r="J337" t="s">
        <v>29</v>
      </c>
      <c r="K337" t="b">
        <f t="shared" si="15"/>
        <v>1</v>
      </c>
      <c r="L337" s="6">
        <v>3.5000000000000003E-2</v>
      </c>
      <c r="M337" t="e">
        <f t="shared" si="16"/>
        <v>#N/A</v>
      </c>
      <c r="N337">
        <f t="shared" si="17"/>
        <v>151</v>
      </c>
    </row>
    <row r="338" spans="1:14" x14ac:dyDescent="0.35">
      <c r="A338" t="s">
        <v>13</v>
      </c>
      <c r="B338" t="str">
        <f>VLOOKUP($A338,forkortelser!$A$2:$B$98,2,FALSE)</f>
        <v>Pb</v>
      </c>
      <c r="C338" t="s">
        <v>12</v>
      </c>
      <c r="D338" t="str">
        <f>VLOOKUP(A338,Kategorier!$A$2:$B$42,2,FALSE)</f>
        <v>metall</v>
      </c>
      <c r="E338" t="str">
        <f>VLOOKUP(A338,Kategorier!$A$2:$C$42,3,FALSE)</f>
        <v>tungmetall</v>
      </c>
      <c r="F338">
        <f>VLOOKUP($A338,grenseverdier!$A$2:$B$87,2,FALSE)</f>
        <v>50</v>
      </c>
      <c r="G338">
        <f>VLOOKUP($A338,grenseverdier!$A$2:$C$87,3,FALSE)</f>
        <v>0</v>
      </c>
      <c r="H338" s="1">
        <v>44858</v>
      </c>
      <c r="I338" t="s">
        <v>119</v>
      </c>
      <c r="J338">
        <v>8.5</v>
      </c>
      <c r="K338" t="b">
        <f t="shared" si="15"/>
        <v>0</v>
      </c>
      <c r="L338" s="6">
        <v>8.5</v>
      </c>
      <c r="M338" t="b">
        <f t="shared" si="16"/>
        <v>0</v>
      </c>
      <c r="N338">
        <f t="shared" si="17"/>
        <v>152</v>
      </c>
    </row>
    <row r="339" spans="1:14" x14ac:dyDescent="0.35">
      <c r="A339" t="s">
        <v>13</v>
      </c>
      <c r="B339" t="str">
        <f>VLOOKUP($A339,forkortelser!$A$2:$B$98,2,FALSE)</f>
        <v>Pb</v>
      </c>
      <c r="C339" t="s">
        <v>12</v>
      </c>
      <c r="D339" t="str">
        <f>VLOOKUP(A339,Kategorier!$A$2:$B$42,2,FALSE)</f>
        <v>metall</v>
      </c>
      <c r="E339" t="str">
        <f>VLOOKUP(A339,Kategorier!$A$2:$C$42,3,FALSE)</f>
        <v>tungmetall</v>
      </c>
      <c r="F339">
        <f>VLOOKUP($A339,grenseverdier!$A$2:$B$87,2,FALSE)</f>
        <v>50</v>
      </c>
      <c r="G339">
        <f>VLOOKUP($A339,grenseverdier!$A$2:$C$87,3,FALSE)</f>
        <v>0</v>
      </c>
      <c r="H339" s="1">
        <v>44865</v>
      </c>
      <c r="I339" t="s">
        <v>119</v>
      </c>
      <c r="J339">
        <v>36.1</v>
      </c>
      <c r="K339" t="b">
        <f t="shared" si="15"/>
        <v>0</v>
      </c>
      <c r="L339" s="6">
        <v>36.1</v>
      </c>
      <c r="M339" t="b">
        <f t="shared" si="16"/>
        <v>0</v>
      </c>
      <c r="N339">
        <f t="shared" si="17"/>
        <v>152</v>
      </c>
    </row>
    <row r="340" spans="1:14" x14ac:dyDescent="0.35">
      <c r="A340" t="s">
        <v>13</v>
      </c>
      <c r="B340" t="str">
        <f>VLOOKUP($A340,forkortelser!$A$2:$B$98,2,FALSE)</f>
        <v>Pb</v>
      </c>
      <c r="C340" t="s">
        <v>12</v>
      </c>
      <c r="D340" t="str">
        <f>VLOOKUP(A340,Kategorier!$A$2:$B$42,2,FALSE)</f>
        <v>metall</v>
      </c>
      <c r="E340" t="str">
        <f>VLOOKUP(A340,Kategorier!$A$2:$C$42,3,FALSE)</f>
        <v>tungmetall</v>
      </c>
      <c r="F340">
        <f>VLOOKUP($A340,grenseverdier!$A$2:$B$87,2,FALSE)</f>
        <v>50</v>
      </c>
      <c r="G340">
        <f>VLOOKUP($A340,grenseverdier!$A$2:$C$87,3,FALSE)</f>
        <v>0</v>
      </c>
      <c r="H340" s="1">
        <v>44872</v>
      </c>
      <c r="I340" t="s">
        <v>119</v>
      </c>
      <c r="J340">
        <v>17.3</v>
      </c>
      <c r="K340" t="b">
        <f t="shared" si="15"/>
        <v>0</v>
      </c>
      <c r="L340" s="6">
        <v>17.3</v>
      </c>
      <c r="M340" t="b">
        <f t="shared" si="16"/>
        <v>0</v>
      </c>
      <c r="N340">
        <f t="shared" si="17"/>
        <v>152</v>
      </c>
    </row>
    <row r="341" spans="1:14" x14ac:dyDescent="0.35">
      <c r="A341" t="s">
        <v>13</v>
      </c>
      <c r="B341" t="str">
        <f>VLOOKUP($A341,forkortelser!$A$2:$B$98,2,FALSE)</f>
        <v>Pb</v>
      </c>
      <c r="C341" t="s">
        <v>12</v>
      </c>
      <c r="D341" t="str">
        <f>VLOOKUP(A341,Kategorier!$A$2:$B$42,2,FALSE)</f>
        <v>metall</v>
      </c>
      <c r="E341" t="str">
        <f>VLOOKUP(A341,Kategorier!$A$2:$C$42,3,FALSE)</f>
        <v>tungmetall</v>
      </c>
      <c r="F341">
        <f>VLOOKUP($A341,grenseverdier!$A$2:$B$87,2,FALSE)</f>
        <v>50</v>
      </c>
      <c r="G341">
        <f>VLOOKUP($A341,grenseverdier!$A$2:$C$87,3,FALSE)</f>
        <v>0</v>
      </c>
      <c r="H341" s="1">
        <v>44879</v>
      </c>
      <c r="I341" t="s">
        <v>119</v>
      </c>
      <c r="J341">
        <v>62.5</v>
      </c>
      <c r="K341" t="b">
        <f t="shared" si="15"/>
        <v>0</v>
      </c>
      <c r="L341" s="6">
        <v>62.5</v>
      </c>
      <c r="M341" t="b">
        <f t="shared" si="16"/>
        <v>1</v>
      </c>
      <c r="N341">
        <f t="shared" si="17"/>
        <v>152</v>
      </c>
    </row>
    <row r="342" spans="1:14" x14ac:dyDescent="0.35">
      <c r="A342" t="s">
        <v>13</v>
      </c>
      <c r="B342" t="str">
        <f>VLOOKUP($A342,forkortelser!$A$2:$B$98,2,FALSE)</f>
        <v>Pb</v>
      </c>
      <c r="C342" t="s">
        <v>12</v>
      </c>
      <c r="D342" t="str">
        <f>VLOOKUP(A342,Kategorier!$A$2:$B$42,2,FALSE)</f>
        <v>metall</v>
      </c>
      <c r="E342" t="str">
        <f>VLOOKUP(A342,Kategorier!$A$2:$C$42,3,FALSE)</f>
        <v>tungmetall</v>
      </c>
      <c r="F342">
        <f>VLOOKUP($A342,grenseverdier!$A$2:$B$87,2,FALSE)</f>
        <v>50</v>
      </c>
      <c r="G342">
        <f>VLOOKUP($A342,grenseverdier!$A$2:$C$87,3,FALSE)</f>
        <v>0</v>
      </c>
      <c r="H342" s="1">
        <v>44886</v>
      </c>
      <c r="I342" t="s">
        <v>119</v>
      </c>
      <c r="J342">
        <v>44.6</v>
      </c>
      <c r="K342" t="b">
        <f t="shared" si="15"/>
        <v>0</v>
      </c>
      <c r="L342" s="6">
        <v>44.6</v>
      </c>
      <c r="M342" t="b">
        <f t="shared" si="16"/>
        <v>0</v>
      </c>
      <c r="N342">
        <f t="shared" si="17"/>
        <v>152</v>
      </c>
    </row>
    <row r="343" spans="1:14" x14ac:dyDescent="0.35">
      <c r="A343" t="s">
        <v>13</v>
      </c>
      <c r="B343" t="str">
        <f>VLOOKUP($A343,forkortelser!$A$2:$B$98,2,FALSE)</f>
        <v>Pb</v>
      </c>
      <c r="C343" t="s">
        <v>12</v>
      </c>
      <c r="D343" t="str">
        <f>VLOOKUP(A343,Kategorier!$A$2:$B$42,2,FALSE)</f>
        <v>metall</v>
      </c>
      <c r="E343" t="str">
        <f>VLOOKUP(A343,Kategorier!$A$2:$C$42,3,FALSE)</f>
        <v>tungmetall</v>
      </c>
      <c r="F343">
        <f>VLOOKUP($A343,grenseverdier!$A$2:$B$87,2,FALSE)</f>
        <v>50</v>
      </c>
      <c r="G343">
        <f>VLOOKUP($A343,grenseverdier!$A$2:$C$87,3,FALSE)</f>
        <v>0</v>
      </c>
      <c r="H343" s="1">
        <v>44907</v>
      </c>
      <c r="I343" t="s">
        <v>119</v>
      </c>
      <c r="J343">
        <v>6.9</v>
      </c>
      <c r="K343" t="b">
        <f t="shared" si="15"/>
        <v>0</v>
      </c>
      <c r="L343" s="6">
        <v>6.9</v>
      </c>
      <c r="M343" t="b">
        <f t="shared" si="16"/>
        <v>0</v>
      </c>
      <c r="N343">
        <f t="shared" si="17"/>
        <v>152</v>
      </c>
    </row>
    <row r="344" spans="1:14" x14ac:dyDescent="0.35">
      <c r="A344" t="s">
        <v>13</v>
      </c>
      <c r="B344" t="str">
        <f>VLOOKUP($A344,forkortelser!$A$2:$B$98,2,FALSE)</f>
        <v>Pb</v>
      </c>
      <c r="C344" t="s">
        <v>12</v>
      </c>
      <c r="D344" t="str">
        <f>VLOOKUP(A344,Kategorier!$A$2:$B$42,2,FALSE)</f>
        <v>metall</v>
      </c>
      <c r="E344" t="str">
        <f>VLOOKUP(A344,Kategorier!$A$2:$C$42,3,FALSE)</f>
        <v>tungmetall</v>
      </c>
      <c r="F344">
        <f>VLOOKUP($A344,grenseverdier!$A$2:$B$87,2,FALSE)</f>
        <v>50</v>
      </c>
      <c r="G344">
        <f>VLOOKUP($A344,grenseverdier!$A$2:$C$87,3,FALSE)</f>
        <v>0</v>
      </c>
      <c r="H344" s="1">
        <v>44970</v>
      </c>
      <c r="I344" t="s">
        <v>119</v>
      </c>
      <c r="J344">
        <v>12.7</v>
      </c>
      <c r="K344" t="b">
        <f t="shared" si="15"/>
        <v>0</v>
      </c>
      <c r="L344" s="6">
        <v>12.7</v>
      </c>
      <c r="M344" t="b">
        <f t="shared" si="16"/>
        <v>0</v>
      </c>
      <c r="N344">
        <f t="shared" si="17"/>
        <v>152</v>
      </c>
    </row>
    <row r="345" spans="1:14" x14ac:dyDescent="0.35">
      <c r="A345" t="s">
        <v>13</v>
      </c>
      <c r="B345" t="str">
        <f>VLOOKUP($A345,forkortelser!$A$2:$B$98,2,FALSE)</f>
        <v>Pb</v>
      </c>
      <c r="C345" t="s">
        <v>12</v>
      </c>
      <c r="D345" t="str">
        <f>VLOOKUP(A345,Kategorier!$A$2:$B$42,2,FALSE)</f>
        <v>metall</v>
      </c>
      <c r="E345" t="str">
        <f>VLOOKUP(A345,Kategorier!$A$2:$C$42,3,FALSE)</f>
        <v>tungmetall</v>
      </c>
      <c r="F345">
        <f>VLOOKUP($A345,grenseverdier!$A$2:$B$87,2,FALSE)</f>
        <v>50</v>
      </c>
      <c r="G345">
        <f>VLOOKUP($A345,grenseverdier!$A$2:$C$87,3,FALSE)</f>
        <v>0</v>
      </c>
      <c r="H345" s="1">
        <v>44984</v>
      </c>
      <c r="I345" t="s">
        <v>119</v>
      </c>
      <c r="J345">
        <v>15.6</v>
      </c>
      <c r="K345" t="b">
        <f t="shared" si="15"/>
        <v>0</v>
      </c>
      <c r="L345" s="6">
        <v>15.6</v>
      </c>
      <c r="M345" t="b">
        <f t="shared" si="16"/>
        <v>0</v>
      </c>
      <c r="N345">
        <f t="shared" si="17"/>
        <v>152</v>
      </c>
    </row>
    <row r="346" spans="1:14" x14ac:dyDescent="0.35">
      <c r="A346" t="s">
        <v>13</v>
      </c>
      <c r="B346" t="str">
        <f>VLOOKUP($A346,forkortelser!$A$2:$B$98,2,FALSE)</f>
        <v>Pb</v>
      </c>
      <c r="C346" t="s">
        <v>12</v>
      </c>
      <c r="D346" t="str">
        <f>VLOOKUP(A346,Kategorier!$A$2:$B$42,2,FALSE)</f>
        <v>metall</v>
      </c>
      <c r="E346" t="str">
        <f>VLOOKUP(A346,Kategorier!$A$2:$C$42,3,FALSE)</f>
        <v>tungmetall</v>
      </c>
      <c r="F346">
        <f>VLOOKUP($A346,grenseverdier!$A$2:$B$87,2,FALSE)</f>
        <v>50</v>
      </c>
      <c r="G346">
        <f>VLOOKUP($A346,grenseverdier!$A$2:$C$87,3,FALSE)</f>
        <v>0</v>
      </c>
      <c r="H346" s="1">
        <v>44858</v>
      </c>
      <c r="I346" t="s">
        <v>120</v>
      </c>
      <c r="J346">
        <v>1.1000000000000001</v>
      </c>
      <c r="K346" t="b">
        <f t="shared" si="15"/>
        <v>0</v>
      </c>
      <c r="L346" s="6">
        <v>1.1000000000000001</v>
      </c>
      <c r="M346" t="b">
        <f t="shared" si="16"/>
        <v>0</v>
      </c>
      <c r="N346">
        <f t="shared" si="17"/>
        <v>151</v>
      </c>
    </row>
    <row r="347" spans="1:14" x14ac:dyDescent="0.35">
      <c r="A347" t="s">
        <v>13</v>
      </c>
      <c r="B347" t="str">
        <f>VLOOKUP($A347,forkortelser!$A$2:$B$98,2,FALSE)</f>
        <v>Pb</v>
      </c>
      <c r="C347" t="s">
        <v>12</v>
      </c>
      <c r="D347" t="str">
        <f>VLOOKUP(A347,Kategorier!$A$2:$B$42,2,FALSE)</f>
        <v>metall</v>
      </c>
      <c r="E347" t="str">
        <f>VLOOKUP(A347,Kategorier!$A$2:$C$42,3,FALSE)</f>
        <v>tungmetall</v>
      </c>
      <c r="F347">
        <f>VLOOKUP($A347,grenseverdier!$A$2:$B$87,2,FALSE)</f>
        <v>50</v>
      </c>
      <c r="G347">
        <f>VLOOKUP($A347,grenseverdier!$A$2:$C$87,3,FALSE)</f>
        <v>0</v>
      </c>
      <c r="H347" s="1">
        <v>44865</v>
      </c>
      <c r="I347" t="s">
        <v>120</v>
      </c>
      <c r="J347">
        <v>3.7</v>
      </c>
      <c r="K347" t="b">
        <f t="shared" si="15"/>
        <v>0</v>
      </c>
      <c r="L347" s="6">
        <v>3.7</v>
      </c>
      <c r="M347" t="b">
        <f t="shared" si="16"/>
        <v>0</v>
      </c>
      <c r="N347">
        <f t="shared" si="17"/>
        <v>151</v>
      </c>
    </row>
    <row r="348" spans="1:14" x14ac:dyDescent="0.35">
      <c r="A348" t="s">
        <v>13</v>
      </c>
      <c r="B348" t="str">
        <f>VLOOKUP($A348,forkortelser!$A$2:$B$98,2,FALSE)</f>
        <v>Pb</v>
      </c>
      <c r="C348" t="s">
        <v>12</v>
      </c>
      <c r="D348" t="str">
        <f>VLOOKUP(A348,Kategorier!$A$2:$B$42,2,FALSE)</f>
        <v>metall</v>
      </c>
      <c r="E348" t="str">
        <f>VLOOKUP(A348,Kategorier!$A$2:$C$42,3,FALSE)</f>
        <v>tungmetall</v>
      </c>
      <c r="F348">
        <f>VLOOKUP($A348,grenseverdier!$A$2:$B$87,2,FALSE)</f>
        <v>50</v>
      </c>
      <c r="G348">
        <f>VLOOKUP($A348,grenseverdier!$A$2:$C$87,3,FALSE)</f>
        <v>0</v>
      </c>
      <c r="H348" s="1">
        <v>44872</v>
      </c>
      <c r="I348" t="s">
        <v>120</v>
      </c>
      <c r="J348">
        <v>3.5</v>
      </c>
      <c r="K348" t="b">
        <f t="shared" si="15"/>
        <v>0</v>
      </c>
      <c r="L348" s="6">
        <v>3.5</v>
      </c>
      <c r="M348" t="b">
        <f t="shared" si="16"/>
        <v>0</v>
      </c>
      <c r="N348">
        <f t="shared" si="17"/>
        <v>151</v>
      </c>
    </row>
    <row r="349" spans="1:14" x14ac:dyDescent="0.35">
      <c r="A349" t="s">
        <v>13</v>
      </c>
      <c r="B349" t="str">
        <f>VLOOKUP($A349,forkortelser!$A$2:$B$98,2,FALSE)</f>
        <v>Pb</v>
      </c>
      <c r="C349" t="s">
        <v>12</v>
      </c>
      <c r="D349" t="str">
        <f>VLOOKUP(A349,Kategorier!$A$2:$B$42,2,FALSE)</f>
        <v>metall</v>
      </c>
      <c r="E349" t="str">
        <f>VLOOKUP(A349,Kategorier!$A$2:$C$42,3,FALSE)</f>
        <v>tungmetall</v>
      </c>
      <c r="F349">
        <f>VLOOKUP($A349,grenseverdier!$A$2:$B$87,2,FALSE)</f>
        <v>50</v>
      </c>
      <c r="G349">
        <f>VLOOKUP($A349,grenseverdier!$A$2:$C$87,3,FALSE)</f>
        <v>0</v>
      </c>
      <c r="H349" s="1">
        <v>44879</v>
      </c>
      <c r="I349" t="s">
        <v>120</v>
      </c>
      <c r="J349">
        <v>1.4</v>
      </c>
      <c r="K349" t="b">
        <f t="shared" si="15"/>
        <v>0</v>
      </c>
      <c r="L349" s="6">
        <v>1.4</v>
      </c>
      <c r="M349" t="b">
        <f t="shared" si="16"/>
        <v>0</v>
      </c>
      <c r="N349">
        <f t="shared" si="17"/>
        <v>151</v>
      </c>
    </row>
    <row r="350" spans="1:14" x14ac:dyDescent="0.35">
      <c r="A350" t="s">
        <v>13</v>
      </c>
      <c r="B350" t="str">
        <f>VLOOKUP($A350,forkortelser!$A$2:$B$98,2,FALSE)</f>
        <v>Pb</v>
      </c>
      <c r="C350" t="s">
        <v>12</v>
      </c>
      <c r="D350" t="str">
        <f>VLOOKUP(A350,Kategorier!$A$2:$B$42,2,FALSE)</f>
        <v>metall</v>
      </c>
      <c r="E350" t="str">
        <f>VLOOKUP(A350,Kategorier!$A$2:$C$42,3,FALSE)</f>
        <v>tungmetall</v>
      </c>
      <c r="F350">
        <f>VLOOKUP($A350,grenseverdier!$A$2:$B$87,2,FALSE)</f>
        <v>50</v>
      </c>
      <c r="G350">
        <f>VLOOKUP($A350,grenseverdier!$A$2:$C$87,3,FALSE)</f>
        <v>0</v>
      </c>
      <c r="H350" s="1">
        <v>44886</v>
      </c>
      <c r="I350" t="s">
        <v>120</v>
      </c>
      <c r="J350">
        <v>2.5</v>
      </c>
      <c r="K350" t="b">
        <f t="shared" si="15"/>
        <v>0</v>
      </c>
      <c r="L350" s="6">
        <v>2.5</v>
      </c>
      <c r="M350" t="b">
        <f t="shared" si="16"/>
        <v>0</v>
      </c>
      <c r="N350">
        <f t="shared" si="17"/>
        <v>151</v>
      </c>
    </row>
    <row r="351" spans="1:14" x14ac:dyDescent="0.35">
      <c r="A351" t="s">
        <v>13</v>
      </c>
      <c r="B351" t="str">
        <f>VLOOKUP($A351,forkortelser!$A$2:$B$98,2,FALSE)</f>
        <v>Pb</v>
      </c>
      <c r="C351" t="s">
        <v>12</v>
      </c>
      <c r="D351" t="str">
        <f>VLOOKUP(A351,Kategorier!$A$2:$B$42,2,FALSE)</f>
        <v>metall</v>
      </c>
      <c r="E351" t="str">
        <f>VLOOKUP(A351,Kategorier!$A$2:$C$42,3,FALSE)</f>
        <v>tungmetall</v>
      </c>
      <c r="F351">
        <f>VLOOKUP($A351,grenseverdier!$A$2:$B$87,2,FALSE)</f>
        <v>50</v>
      </c>
      <c r="G351">
        <f>VLOOKUP($A351,grenseverdier!$A$2:$C$87,3,FALSE)</f>
        <v>0</v>
      </c>
      <c r="H351" s="1">
        <v>44907</v>
      </c>
      <c r="I351" t="s">
        <v>120</v>
      </c>
      <c r="J351">
        <v>1.9</v>
      </c>
      <c r="K351" t="b">
        <f t="shared" si="15"/>
        <v>0</v>
      </c>
      <c r="L351" s="6">
        <v>1.9</v>
      </c>
      <c r="M351" t="b">
        <f t="shared" si="16"/>
        <v>0</v>
      </c>
      <c r="N351">
        <f t="shared" si="17"/>
        <v>151</v>
      </c>
    </row>
    <row r="352" spans="1:14" x14ac:dyDescent="0.35">
      <c r="A352" t="s">
        <v>13</v>
      </c>
      <c r="B352" t="str">
        <f>VLOOKUP($A352,forkortelser!$A$2:$B$98,2,FALSE)</f>
        <v>Pb</v>
      </c>
      <c r="C352" t="s">
        <v>12</v>
      </c>
      <c r="D352" t="str">
        <f>VLOOKUP(A352,Kategorier!$A$2:$B$42,2,FALSE)</f>
        <v>metall</v>
      </c>
      <c r="E352" t="str">
        <f>VLOOKUP(A352,Kategorier!$A$2:$C$42,3,FALSE)</f>
        <v>tungmetall</v>
      </c>
      <c r="F352">
        <f>VLOOKUP($A352,grenseverdier!$A$2:$B$87,2,FALSE)</f>
        <v>50</v>
      </c>
      <c r="G352">
        <f>VLOOKUP($A352,grenseverdier!$A$2:$C$87,3,FALSE)</f>
        <v>0</v>
      </c>
      <c r="H352" s="1">
        <v>44970</v>
      </c>
      <c r="I352" t="s">
        <v>120</v>
      </c>
      <c r="J352">
        <v>1.1000000000000001</v>
      </c>
      <c r="K352" t="b">
        <f t="shared" si="15"/>
        <v>0</v>
      </c>
      <c r="L352" s="6">
        <v>1.1000000000000001</v>
      </c>
      <c r="M352" t="b">
        <f t="shared" si="16"/>
        <v>0</v>
      </c>
      <c r="N352">
        <f t="shared" si="17"/>
        <v>151</v>
      </c>
    </row>
    <row r="353" spans="1:14" x14ac:dyDescent="0.35">
      <c r="A353" t="s">
        <v>13</v>
      </c>
      <c r="B353" t="str">
        <f>VLOOKUP($A353,forkortelser!$A$2:$B$98,2,FALSE)</f>
        <v>Pb</v>
      </c>
      <c r="C353" t="s">
        <v>12</v>
      </c>
      <c r="D353" t="str">
        <f>VLOOKUP(A353,Kategorier!$A$2:$B$42,2,FALSE)</f>
        <v>metall</v>
      </c>
      <c r="E353" t="str">
        <f>VLOOKUP(A353,Kategorier!$A$2:$C$42,3,FALSE)</f>
        <v>tungmetall</v>
      </c>
      <c r="F353">
        <f>VLOOKUP($A353,grenseverdier!$A$2:$B$87,2,FALSE)</f>
        <v>50</v>
      </c>
      <c r="G353">
        <f>VLOOKUP($A353,grenseverdier!$A$2:$C$87,3,FALSE)</f>
        <v>0</v>
      </c>
      <c r="H353" s="1">
        <v>44984</v>
      </c>
      <c r="I353" t="s">
        <v>120</v>
      </c>
      <c r="J353" t="s">
        <v>14</v>
      </c>
      <c r="K353" t="b">
        <f t="shared" si="15"/>
        <v>1</v>
      </c>
      <c r="L353" s="6">
        <v>1</v>
      </c>
      <c r="M353" t="b">
        <f t="shared" si="16"/>
        <v>0</v>
      </c>
      <c r="N353">
        <f t="shared" si="17"/>
        <v>151</v>
      </c>
    </row>
    <row r="354" spans="1:14" x14ac:dyDescent="0.35">
      <c r="A354" t="s">
        <v>24</v>
      </c>
      <c r="B354" t="str">
        <f>VLOOKUP($A354,forkortelser!$A$2:$B$98,2,FALSE)</f>
        <v>PCB-7</v>
      </c>
      <c r="C354" t="s">
        <v>12</v>
      </c>
      <c r="D354" t="str">
        <f>VLOOKUP(A354,Kategorier!$A$2:$B$42,2,FALSE)</f>
        <v>org milj</v>
      </c>
      <c r="E354" t="str">
        <f>VLOOKUP(A354,Kategorier!$A$2:$C$42,3,FALSE)</f>
        <v>klorert</v>
      </c>
      <c r="F354" t="e">
        <f>VLOOKUP($A354,grenseverdier!$A$2:$B$87,2,FALSE)</f>
        <v>#N/A</v>
      </c>
      <c r="G354" t="e">
        <f>VLOOKUP($A354,grenseverdier!$A$2:$C$87,3,FALSE)</f>
        <v>#N/A</v>
      </c>
      <c r="H354" s="1">
        <v>44858</v>
      </c>
      <c r="I354" t="s">
        <v>119</v>
      </c>
      <c r="J354">
        <v>3.2299999999999998E-3</v>
      </c>
      <c r="K354" t="b">
        <f t="shared" si="15"/>
        <v>0</v>
      </c>
      <c r="L354" s="6">
        <v>3.2299999999999998E-3</v>
      </c>
      <c r="M354" t="e">
        <f t="shared" si="16"/>
        <v>#N/A</v>
      </c>
      <c r="N354">
        <f t="shared" si="17"/>
        <v>152</v>
      </c>
    </row>
    <row r="355" spans="1:14" x14ac:dyDescent="0.35">
      <c r="A355" t="s">
        <v>24</v>
      </c>
      <c r="B355" t="str">
        <f>VLOOKUP($A355,forkortelser!$A$2:$B$98,2,FALSE)</f>
        <v>PCB-7</v>
      </c>
      <c r="C355" t="s">
        <v>12</v>
      </c>
      <c r="D355" t="str">
        <f>VLOOKUP(A355,Kategorier!$A$2:$B$42,2,FALSE)</f>
        <v>org milj</v>
      </c>
      <c r="E355" t="str">
        <f>VLOOKUP(A355,Kategorier!$A$2:$C$42,3,FALSE)</f>
        <v>klorert</v>
      </c>
      <c r="F355" t="e">
        <f>VLOOKUP($A355,grenseverdier!$A$2:$B$87,2,FALSE)</f>
        <v>#N/A</v>
      </c>
      <c r="G355" t="e">
        <f>VLOOKUP($A355,grenseverdier!$A$2:$C$87,3,FALSE)</f>
        <v>#N/A</v>
      </c>
      <c r="H355" s="1">
        <v>44865</v>
      </c>
      <c r="I355" t="s">
        <v>119</v>
      </c>
      <c r="J355">
        <v>2.0799999999999999E-2</v>
      </c>
      <c r="K355" t="b">
        <f t="shared" si="15"/>
        <v>0</v>
      </c>
      <c r="L355" s="6">
        <v>2.0799999999999999E-2</v>
      </c>
      <c r="M355" t="e">
        <f t="shared" si="16"/>
        <v>#N/A</v>
      </c>
      <c r="N355">
        <f t="shared" si="17"/>
        <v>152</v>
      </c>
    </row>
    <row r="356" spans="1:14" x14ac:dyDescent="0.35">
      <c r="A356" t="s">
        <v>24</v>
      </c>
      <c r="B356" t="str">
        <f>VLOOKUP($A356,forkortelser!$A$2:$B$98,2,FALSE)</f>
        <v>PCB-7</v>
      </c>
      <c r="C356" t="s">
        <v>12</v>
      </c>
      <c r="D356" t="str">
        <f>VLOOKUP(A356,Kategorier!$A$2:$B$42,2,FALSE)</f>
        <v>org milj</v>
      </c>
      <c r="E356" t="str">
        <f>VLOOKUP(A356,Kategorier!$A$2:$C$42,3,FALSE)</f>
        <v>klorert</v>
      </c>
      <c r="F356" t="e">
        <f>VLOOKUP($A356,grenseverdier!$A$2:$B$87,2,FALSE)</f>
        <v>#N/A</v>
      </c>
      <c r="G356" t="e">
        <f>VLOOKUP($A356,grenseverdier!$A$2:$C$87,3,FALSE)</f>
        <v>#N/A</v>
      </c>
      <c r="H356" s="1">
        <v>44872</v>
      </c>
      <c r="I356" t="s">
        <v>119</v>
      </c>
      <c r="J356" t="s">
        <v>55</v>
      </c>
      <c r="K356" t="b">
        <f t="shared" si="15"/>
        <v>1</v>
      </c>
      <c r="L356" s="6">
        <v>1.7500000000000002E-2</v>
      </c>
      <c r="M356" t="e">
        <f t="shared" si="16"/>
        <v>#N/A</v>
      </c>
      <c r="N356">
        <f t="shared" si="17"/>
        <v>152</v>
      </c>
    </row>
    <row r="357" spans="1:14" x14ac:dyDescent="0.35">
      <c r="A357" t="s">
        <v>24</v>
      </c>
      <c r="B357" t="str">
        <f>VLOOKUP($A357,forkortelser!$A$2:$B$98,2,FALSE)</f>
        <v>PCB-7</v>
      </c>
      <c r="C357" t="s">
        <v>12</v>
      </c>
      <c r="D357" t="str">
        <f>VLOOKUP(A357,Kategorier!$A$2:$B$42,2,FALSE)</f>
        <v>org milj</v>
      </c>
      <c r="E357" t="str">
        <f>VLOOKUP(A357,Kategorier!$A$2:$C$42,3,FALSE)</f>
        <v>klorert</v>
      </c>
      <c r="F357" t="e">
        <f>VLOOKUP($A357,grenseverdier!$A$2:$B$87,2,FALSE)</f>
        <v>#N/A</v>
      </c>
      <c r="G357" t="e">
        <f>VLOOKUP($A357,grenseverdier!$A$2:$C$87,3,FALSE)</f>
        <v>#N/A</v>
      </c>
      <c r="H357" s="1">
        <v>44879</v>
      </c>
      <c r="I357" t="s">
        <v>119</v>
      </c>
      <c r="J357">
        <v>4.4499999999999998E-2</v>
      </c>
      <c r="K357" t="b">
        <f t="shared" si="15"/>
        <v>0</v>
      </c>
      <c r="L357" s="6">
        <v>4.4499999999999998E-2</v>
      </c>
      <c r="M357" t="e">
        <f t="shared" si="16"/>
        <v>#N/A</v>
      </c>
      <c r="N357">
        <f t="shared" si="17"/>
        <v>152</v>
      </c>
    </row>
    <row r="358" spans="1:14" x14ac:dyDescent="0.35">
      <c r="A358" t="s">
        <v>24</v>
      </c>
      <c r="B358" t="str">
        <f>VLOOKUP($A358,forkortelser!$A$2:$B$98,2,FALSE)</f>
        <v>PCB-7</v>
      </c>
      <c r="C358" t="s">
        <v>12</v>
      </c>
      <c r="D358" t="str">
        <f>VLOOKUP(A358,Kategorier!$A$2:$B$42,2,FALSE)</f>
        <v>org milj</v>
      </c>
      <c r="E358" t="str">
        <f>VLOOKUP(A358,Kategorier!$A$2:$C$42,3,FALSE)</f>
        <v>klorert</v>
      </c>
      <c r="F358" t="e">
        <f>VLOOKUP($A358,grenseverdier!$A$2:$B$87,2,FALSE)</f>
        <v>#N/A</v>
      </c>
      <c r="G358" t="e">
        <f>VLOOKUP($A358,grenseverdier!$A$2:$C$87,3,FALSE)</f>
        <v>#N/A</v>
      </c>
      <c r="H358" s="1">
        <v>44886</v>
      </c>
      <c r="I358" t="s">
        <v>119</v>
      </c>
      <c r="J358" t="s">
        <v>56</v>
      </c>
      <c r="K358" t="b">
        <f t="shared" si="15"/>
        <v>1</v>
      </c>
      <c r="L358" s="6">
        <v>2.2499999999999999E-2</v>
      </c>
      <c r="M358" t="e">
        <f t="shared" si="16"/>
        <v>#N/A</v>
      </c>
      <c r="N358">
        <f t="shared" si="17"/>
        <v>152</v>
      </c>
    </row>
    <row r="359" spans="1:14" x14ac:dyDescent="0.35">
      <c r="A359" t="s">
        <v>24</v>
      </c>
      <c r="B359" t="str">
        <f>VLOOKUP($A359,forkortelser!$A$2:$B$98,2,FALSE)</f>
        <v>PCB-7</v>
      </c>
      <c r="C359" t="s">
        <v>12</v>
      </c>
      <c r="D359" t="str">
        <f>VLOOKUP(A359,Kategorier!$A$2:$B$42,2,FALSE)</f>
        <v>org milj</v>
      </c>
      <c r="E359" t="str">
        <f>VLOOKUP(A359,Kategorier!$A$2:$C$42,3,FALSE)</f>
        <v>klorert</v>
      </c>
      <c r="F359" t="e">
        <f>VLOOKUP($A359,grenseverdier!$A$2:$B$87,2,FALSE)</f>
        <v>#N/A</v>
      </c>
      <c r="G359" t="e">
        <f>VLOOKUP($A359,grenseverdier!$A$2:$C$87,3,FALSE)</f>
        <v>#N/A</v>
      </c>
      <c r="H359" s="1">
        <v>44907</v>
      </c>
      <c r="I359" t="s">
        <v>119</v>
      </c>
      <c r="K359" t="e">
        <f t="shared" si="15"/>
        <v>#N/A</v>
      </c>
      <c r="M359" t="e">
        <f t="shared" si="16"/>
        <v>#N/A</v>
      </c>
      <c r="N359">
        <f t="shared" si="17"/>
        <v>152</v>
      </c>
    </row>
    <row r="360" spans="1:14" x14ac:dyDescent="0.35">
      <c r="A360" t="s">
        <v>24</v>
      </c>
      <c r="B360" t="str">
        <f>VLOOKUP($A360,forkortelser!$A$2:$B$98,2,FALSE)</f>
        <v>PCB-7</v>
      </c>
      <c r="C360" t="s">
        <v>12</v>
      </c>
      <c r="D360" t="str">
        <f>VLOOKUP(A360,Kategorier!$A$2:$B$42,2,FALSE)</f>
        <v>org milj</v>
      </c>
      <c r="E360" t="str">
        <f>VLOOKUP(A360,Kategorier!$A$2:$C$42,3,FALSE)</f>
        <v>klorert</v>
      </c>
      <c r="F360" t="e">
        <f>VLOOKUP($A360,grenseverdier!$A$2:$B$87,2,FALSE)</f>
        <v>#N/A</v>
      </c>
      <c r="G360" t="e">
        <f>VLOOKUP($A360,grenseverdier!$A$2:$C$87,3,FALSE)</f>
        <v>#N/A</v>
      </c>
      <c r="H360" s="1">
        <v>44970</v>
      </c>
      <c r="I360" t="s">
        <v>119</v>
      </c>
      <c r="J360" t="s">
        <v>26</v>
      </c>
      <c r="K360" t="b">
        <f t="shared" si="15"/>
        <v>1</v>
      </c>
      <c r="L360" s="6">
        <v>3.65E-3</v>
      </c>
      <c r="M360" t="e">
        <f t="shared" si="16"/>
        <v>#N/A</v>
      </c>
      <c r="N360">
        <f t="shared" si="17"/>
        <v>152</v>
      </c>
    </row>
    <row r="361" spans="1:14" x14ac:dyDescent="0.35">
      <c r="A361" t="s">
        <v>24</v>
      </c>
      <c r="B361" t="str">
        <f>VLOOKUP($A361,forkortelser!$A$2:$B$98,2,FALSE)</f>
        <v>PCB-7</v>
      </c>
      <c r="C361" t="s">
        <v>12</v>
      </c>
      <c r="D361" t="str">
        <f>VLOOKUP(A361,Kategorier!$A$2:$B$42,2,FALSE)</f>
        <v>org milj</v>
      </c>
      <c r="E361" t="str">
        <f>VLOOKUP(A361,Kategorier!$A$2:$C$42,3,FALSE)</f>
        <v>klorert</v>
      </c>
      <c r="F361" t="e">
        <f>VLOOKUP($A361,grenseverdier!$A$2:$B$87,2,FALSE)</f>
        <v>#N/A</v>
      </c>
      <c r="G361" t="e">
        <f>VLOOKUP($A361,grenseverdier!$A$2:$C$87,3,FALSE)</f>
        <v>#N/A</v>
      </c>
      <c r="H361" s="1">
        <v>44984</v>
      </c>
      <c r="I361" t="s">
        <v>119</v>
      </c>
      <c r="J361">
        <v>2.47E-3</v>
      </c>
      <c r="K361" t="b">
        <f t="shared" si="15"/>
        <v>0</v>
      </c>
      <c r="L361" s="6">
        <v>2.47E-3</v>
      </c>
      <c r="M361" t="e">
        <f t="shared" si="16"/>
        <v>#N/A</v>
      </c>
      <c r="N361">
        <f t="shared" si="17"/>
        <v>152</v>
      </c>
    </row>
    <row r="362" spans="1:14" x14ac:dyDescent="0.35">
      <c r="A362" t="s">
        <v>24</v>
      </c>
      <c r="B362" t="str">
        <f>VLOOKUP($A362,forkortelser!$A$2:$B$98,2,FALSE)</f>
        <v>PCB-7</v>
      </c>
      <c r="C362" t="s">
        <v>12</v>
      </c>
      <c r="D362" t="str">
        <f>VLOOKUP(A362,Kategorier!$A$2:$B$42,2,FALSE)</f>
        <v>org milj</v>
      </c>
      <c r="E362" t="str">
        <f>VLOOKUP(A362,Kategorier!$A$2:$C$42,3,FALSE)</f>
        <v>klorert</v>
      </c>
      <c r="F362" t="e">
        <f>VLOOKUP($A362,grenseverdier!$A$2:$B$87,2,FALSE)</f>
        <v>#N/A</v>
      </c>
      <c r="G362" t="e">
        <f>VLOOKUP($A362,grenseverdier!$A$2:$C$87,3,FALSE)</f>
        <v>#N/A</v>
      </c>
      <c r="H362" s="1">
        <v>44858</v>
      </c>
      <c r="I362" t="s">
        <v>120</v>
      </c>
      <c r="J362" t="s">
        <v>25</v>
      </c>
      <c r="K362" t="b">
        <f t="shared" si="15"/>
        <v>1</v>
      </c>
      <c r="L362" s="6">
        <v>5.3E-3</v>
      </c>
      <c r="M362" t="e">
        <f t="shared" si="16"/>
        <v>#N/A</v>
      </c>
      <c r="N362">
        <f t="shared" si="17"/>
        <v>151</v>
      </c>
    </row>
    <row r="363" spans="1:14" x14ac:dyDescent="0.35">
      <c r="A363" t="s">
        <v>24</v>
      </c>
      <c r="B363" t="str">
        <f>VLOOKUP($A363,forkortelser!$A$2:$B$98,2,FALSE)</f>
        <v>PCB-7</v>
      </c>
      <c r="C363" t="s">
        <v>12</v>
      </c>
      <c r="D363" t="str">
        <f>VLOOKUP(A363,Kategorier!$A$2:$B$42,2,FALSE)</f>
        <v>org milj</v>
      </c>
      <c r="E363" t="str">
        <f>VLOOKUP(A363,Kategorier!$A$2:$C$42,3,FALSE)</f>
        <v>klorert</v>
      </c>
      <c r="F363" t="e">
        <f>VLOOKUP($A363,grenseverdier!$A$2:$B$87,2,FALSE)</f>
        <v>#N/A</v>
      </c>
      <c r="G363" t="e">
        <f>VLOOKUP($A363,grenseverdier!$A$2:$C$87,3,FALSE)</f>
        <v>#N/A</v>
      </c>
      <c r="H363" s="1">
        <v>44865</v>
      </c>
      <c r="I363" t="s">
        <v>120</v>
      </c>
      <c r="J363">
        <v>1.47E-3</v>
      </c>
      <c r="K363" t="b">
        <f t="shared" si="15"/>
        <v>0</v>
      </c>
      <c r="L363" s="6">
        <v>1.47E-3</v>
      </c>
      <c r="M363" t="e">
        <f t="shared" si="16"/>
        <v>#N/A</v>
      </c>
      <c r="N363">
        <f t="shared" si="17"/>
        <v>151</v>
      </c>
    </row>
    <row r="364" spans="1:14" x14ac:dyDescent="0.35">
      <c r="A364" t="s">
        <v>24</v>
      </c>
      <c r="B364" t="str">
        <f>VLOOKUP($A364,forkortelser!$A$2:$B$98,2,FALSE)</f>
        <v>PCB-7</v>
      </c>
      <c r="C364" t="s">
        <v>12</v>
      </c>
      <c r="D364" t="str">
        <f>VLOOKUP(A364,Kategorier!$A$2:$B$42,2,FALSE)</f>
        <v>org milj</v>
      </c>
      <c r="E364" t="str">
        <f>VLOOKUP(A364,Kategorier!$A$2:$C$42,3,FALSE)</f>
        <v>klorert</v>
      </c>
      <c r="F364" t="e">
        <f>VLOOKUP($A364,grenseverdier!$A$2:$B$87,2,FALSE)</f>
        <v>#N/A</v>
      </c>
      <c r="G364" t="e">
        <f>VLOOKUP($A364,grenseverdier!$A$2:$C$87,3,FALSE)</f>
        <v>#N/A</v>
      </c>
      <c r="H364" s="1">
        <v>44872</v>
      </c>
      <c r="I364" t="s">
        <v>120</v>
      </c>
      <c r="J364">
        <v>5.3E-3</v>
      </c>
      <c r="K364" t="b">
        <f t="shared" si="15"/>
        <v>0</v>
      </c>
      <c r="L364" s="6">
        <v>5.3E-3</v>
      </c>
      <c r="M364" t="e">
        <f t="shared" si="16"/>
        <v>#N/A</v>
      </c>
      <c r="N364">
        <f t="shared" si="17"/>
        <v>151</v>
      </c>
    </row>
    <row r="365" spans="1:14" x14ac:dyDescent="0.35">
      <c r="A365" t="s">
        <v>24</v>
      </c>
      <c r="B365" t="str">
        <f>VLOOKUP($A365,forkortelser!$A$2:$B$98,2,FALSE)</f>
        <v>PCB-7</v>
      </c>
      <c r="C365" t="s">
        <v>12</v>
      </c>
      <c r="D365" t="str">
        <f>VLOOKUP(A365,Kategorier!$A$2:$B$42,2,FALSE)</f>
        <v>org milj</v>
      </c>
      <c r="E365" t="str">
        <f>VLOOKUP(A365,Kategorier!$A$2:$C$42,3,FALSE)</f>
        <v>klorert</v>
      </c>
      <c r="F365" t="e">
        <f>VLOOKUP($A365,grenseverdier!$A$2:$B$87,2,FALSE)</f>
        <v>#N/A</v>
      </c>
      <c r="G365" t="e">
        <f>VLOOKUP($A365,grenseverdier!$A$2:$C$87,3,FALSE)</f>
        <v>#N/A</v>
      </c>
      <c r="H365" s="1">
        <v>44879</v>
      </c>
      <c r="I365" t="s">
        <v>120</v>
      </c>
      <c r="J365" t="s">
        <v>26</v>
      </c>
      <c r="K365" t="b">
        <f t="shared" si="15"/>
        <v>1</v>
      </c>
      <c r="L365" s="6">
        <v>3.65E-3</v>
      </c>
      <c r="M365" t="e">
        <f t="shared" si="16"/>
        <v>#N/A</v>
      </c>
      <c r="N365">
        <f t="shared" si="17"/>
        <v>151</v>
      </c>
    </row>
    <row r="366" spans="1:14" x14ac:dyDescent="0.35">
      <c r="A366" t="s">
        <v>24</v>
      </c>
      <c r="B366" t="str">
        <f>VLOOKUP($A366,forkortelser!$A$2:$B$98,2,FALSE)</f>
        <v>PCB-7</v>
      </c>
      <c r="C366" t="s">
        <v>12</v>
      </c>
      <c r="D366" t="str">
        <f>VLOOKUP(A366,Kategorier!$A$2:$B$42,2,FALSE)</f>
        <v>org milj</v>
      </c>
      <c r="E366" t="str">
        <f>VLOOKUP(A366,Kategorier!$A$2:$C$42,3,FALSE)</f>
        <v>klorert</v>
      </c>
      <c r="F366" t="e">
        <f>VLOOKUP($A366,grenseverdier!$A$2:$B$87,2,FALSE)</f>
        <v>#N/A</v>
      </c>
      <c r="G366" t="e">
        <f>VLOOKUP($A366,grenseverdier!$A$2:$C$87,3,FALSE)</f>
        <v>#N/A</v>
      </c>
      <c r="H366" s="1">
        <v>44886</v>
      </c>
      <c r="I366" t="s">
        <v>120</v>
      </c>
      <c r="J366" t="s">
        <v>27</v>
      </c>
      <c r="K366" t="b">
        <f t="shared" si="15"/>
        <v>1</v>
      </c>
      <c r="L366" s="6">
        <v>4.7499999999999999E-3</v>
      </c>
      <c r="M366" t="e">
        <f t="shared" si="16"/>
        <v>#N/A</v>
      </c>
      <c r="N366">
        <f t="shared" si="17"/>
        <v>151</v>
      </c>
    </row>
    <row r="367" spans="1:14" x14ac:dyDescent="0.35">
      <c r="A367" t="s">
        <v>24</v>
      </c>
      <c r="B367" t="str">
        <f>VLOOKUP($A367,forkortelser!$A$2:$B$98,2,FALSE)</f>
        <v>PCB-7</v>
      </c>
      <c r="C367" t="s">
        <v>12</v>
      </c>
      <c r="D367" t="str">
        <f>VLOOKUP(A367,Kategorier!$A$2:$B$42,2,FALSE)</f>
        <v>org milj</v>
      </c>
      <c r="E367" t="str">
        <f>VLOOKUP(A367,Kategorier!$A$2:$C$42,3,FALSE)</f>
        <v>klorert</v>
      </c>
      <c r="F367" t="e">
        <f>VLOOKUP($A367,grenseverdier!$A$2:$B$87,2,FALSE)</f>
        <v>#N/A</v>
      </c>
      <c r="G367" t="e">
        <f>VLOOKUP($A367,grenseverdier!$A$2:$C$87,3,FALSE)</f>
        <v>#N/A</v>
      </c>
      <c r="H367" s="1">
        <v>44907</v>
      </c>
      <c r="I367" t="s">
        <v>120</v>
      </c>
      <c r="J367" t="s">
        <v>25</v>
      </c>
      <c r="K367" t="b">
        <f t="shared" si="15"/>
        <v>1</v>
      </c>
      <c r="L367" s="6">
        <v>5.3E-3</v>
      </c>
      <c r="M367" t="e">
        <f t="shared" si="16"/>
        <v>#N/A</v>
      </c>
      <c r="N367">
        <f t="shared" si="17"/>
        <v>151</v>
      </c>
    </row>
    <row r="368" spans="1:14" x14ac:dyDescent="0.35">
      <c r="A368" t="s">
        <v>24</v>
      </c>
      <c r="B368" t="str">
        <f>VLOOKUP($A368,forkortelser!$A$2:$B$98,2,FALSE)</f>
        <v>PCB-7</v>
      </c>
      <c r="C368" t="s">
        <v>12</v>
      </c>
      <c r="D368" t="str">
        <f>VLOOKUP(A368,Kategorier!$A$2:$B$42,2,FALSE)</f>
        <v>org milj</v>
      </c>
      <c r="E368" t="str">
        <f>VLOOKUP(A368,Kategorier!$A$2:$C$42,3,FALSE)</f>
        <v>klorert</v>
      </c>
      <c r="F368" t="e">
        <f>VLOOKUP($A368,grenseverdier!$A$2:$B$87,2,FALSE)</f>
        <v>#N/A</v>
      </c>
      <c r="G368" t="e">
        <f>VLOOKUP($A368,grenseverdier!$A$2:$C$87,3,FALSE)</f>
        <v>#N/A</v>
      </c>
      <c r="H368" s="1">
        <v>44970</v>
      </c>
      <c r="I368" t="s">
        <v>120</v>
      </c>
      <c r="J368" t="s">
        <v>26</v>
      </c>
      <c r="K368" t="b">
        <f t="shared" si="15"/>
        <v>1</v>
      </c>
      <c r="L368" s="6">
        <v>3.65E-3</v>
      </c>
      <c r="M368" t="e">
        <f t="shared" si="16"/>
        <v>#N/A</v>
      </c>
      <c r="N368">
        <f t="shared" si="17"/>
        <v>151</v>
      </c>
    </row>
    <row r="369" spans="1:14" x14ac:dyDescent="0.35">
      <c r="A369" t="s">
        <v>24</v>
      </c>
      <c r="B369" t="str">
        <f>VLOOKUP($A369,forkortelser!$A$2:$B$98,2,FALSE)</f>
        <v>PCB-7</v>
      </c>
      <c r="C369" t="s">
        <v>12</v>
      </c>
      <c r="D369" t="str">
        <f>VLOOKUP(A369,Kategorier!$A$2:$B$42,2,FALSE)</f>
        <v>org milj</v>
      </c>
      <c r="E369" t="str">
        <f>VLOOKUP(A369,Kategorier!$A$2:$C$42,3,FALSE)</f>
        <v>klorert</v>
      </c>
      <c r="F369" t="e">
        <f>VLOOKUP($A369,grenseverdier!$A$2:$B$87,2,FALSE)</f>
        <v>#N/A</v>
      </c>
      <c r="G369" t="e">
        <f>VLOOKUP($A369,grenseverdier!$A$2:$C$87,3,FALSE)</f>
        <v>#N/A</v>
      </c>
      <c r="H369" s="1">
        <v>44984</v>
      </c>
      <c r="I369" t="s">
        <v>120</v>
      </c>
      <c r="J369" t="s">
        <v>26</v>
      </c>
      <c r="K369" t="b">
        <f t="shared" si="15"/>
        <v>1</v>
      </c>
      <c r="L369" s="6">
        <v>3.65E-3</v>
      </c>
      <c r="M369" t="e">
        <f t="shared" si="16"/>
        <v>#N/A</v>
      </c>
      <c r="N369">
        <f t="shared" si="17"/>
        <v>151</v>
      </c>
    </row>
    <row r="370" spans="1:14" x14ac:dyDescent="0.35">
      <c r="A370" t="s">
        <v>237</v>
      </c>
      <c r="B370" t="str">
        <f>VLOOKUP($A370,forkortelser!$A$2:$B$98,2,FALSE)</f>
        <v>PFBS</v>
      </c>
      <c r="C370" t="s">
        <v>12</v>
      </c>
      <c r="D370" t="str">
        <f>VLOOKUP(A370,Kategorier!$A$2:$B$42,2,FALSE)</f>
        <v>org milj</v>
      </c>
      <c r="E370" t="str">
        <f>VLOOKUP(A370,Kategorier!$A$2:$C$42,3,FALSE)</f>
        <v>PFAS</v>
      </c>
      <c r="F370" t="e">
        <f>VLOOKUP($A370,grenseverdier!$A$2:$B$87,2,FALSE)</f>
        <v>#N/A</v>
      </c>
      <c r="G370" t="e">
        <f>VLOOKUP($A370,grenseverdier!$A$2:$C$87,3,FALSE)</f>
        <v>#N/A</v>
      </c>
      <c r="H370" s="1">
        <v>44858</v>
      </c>
      <c r="I370" t="s">
        <v>119</v>
      </c>
      <c r="K370" t="e">
        <f t="shared" si="15"/>
        <v>#N/A</v>
      </c>
      <c r="M370" t="e">
        <f t="shared" si="16"/>
        <v>#N/A</v>
      </c>
      <c r="N370">
        <f t="shared" si="17"/>
        <v>152</v>
      </c>
    </row>
    <row r="371" spans="1:14" x14ac:dyDescent="0.35">
      <c r="A371" t="s">
        <v>237</v>
      </c>
      <c r="B371" t="str">
        <f>VLOOKUP($A371,forkortelser!$A$2:$B$98,2,FALSE)</f>
        <v>PFBS</v>
      </c>
      <c r="C371" t="s">
        <v>12</v>
      </c>
      <c r="D371" t="str">
        <f>VLOOKUP(A371,Kategorier!$A$2:$B$42,2,FALSE)</f>
        <v>org milj</v>
      </c>
      <c r="E371" t="str">
        <f>VLOOKUP(A371,Kategorier!$A$2:$C$42,3,FALSE)</f>
        <v>PFAS</v>
      </c>
      <c r="F371" t="e">
        <f>VLOOKUP($A371,grenseverdier!$A$2:$B$87,2,FALSE)</f>
        <v>#N/A</v>
      </c>
      <c r="G371" t="e">
        <f>VLOOKUP($A371,grenseverdier!$A$2:$C$87,3,FALSE)</f>
        <v>#N/A</v>
      </c>
      <c r="H371" s="1">
        <v>44865</v>
      </c>
      <c r="I371" t="s">
        <v>119</v>
      </c>
      <c r="K371" t="e">
        <f t="shared" si="15"/>
        <v>#N/A</v>
      </c>
      <c r="M371" t="e">
        <f t="shared" si="16"/>
        <v>#N/A</v>
      </c>
      <c r="N371">
        <f t="shared" si="17"/>
        <v>152</v>
      </c>
    </row>
    <row r="372" spans="1:14" x14ac:dyDescent="0.35">
      <c r="A372" t="s">
        <v>237</v>
      </c>
      <c r="B372" t="str">
        <f>VLOOKUP($A372,forkortelser!$A$2:$B$98,2,FALSE)</f>
        <v>PFBS</v>
      </c>
      <c r="C372" t="s">
        <v>12</v>
      </c>
      <c r="D372" t="str">
        <f>VLOOKUP(A372,Kategorier!$A$2:$B$42,2,FALSE)</f>
        <v>org milj</v>
      </c>
      <c r="E372" t="str">
        <f>VLOOKUP(A372,Kategorier!$A$2:$C$42,3,FALSE)</f>
        <v>PFAS</v>
      </c>
      <c r="F372" t="e">
        <f>VLOOKUP($A372,grenseverdier!$A$2:$B$87,2,FALSE)</f>
        <v>#N/A</v>
      </c>
      <c r="G372" t="e">
        <f>VLOOKUP($A372,grenseverdier!$A$2:$C$87,3,FALSE)</f>
        <v>#N/A</v>
      </c>
      <c r="H372" s="1">
        <v>44872</v>
      </c>
      <c r="I372" t="s">
        <v>119</v>
      </c>
      <c r="K372" t="e">
        <f t="shared" si="15"/>
        <v>#N/A</v>
      </c>
      <c r="M372" t="e">
        <f t="shared" si="16"/>
        <v>#N/A</v>
      </c>
      <c r="N372">
        <f t="shared" si="17"/>
        <v>152</v>
      </c>
    </row>
    <row r="373" spans="1:14" x14ac:dyDescent="0.35">
      <c r="A373" t="s">
        <v>237</v>
      </c>
      <c r="B373" t="str">
        <f>VLOOKUP($A373,forkortelser!$A$2:$B$98,2,FALSE)</f>
        <v>PFBS</v>
      </c>
      <c r="C373" t="s">
        <v>12</v>
      </c>
      <c r="D373" t="str">
        <f>VLOOKUP(A373,Kategorier!$A$2:$B$42,2,FALSE)</f>
        <v>org milj</v>
      </c>
      <c r="E373" t="str">
        <f>VLOOKUP(A373,Kategorier!$A$2:$C$42,3,FALSE)</f>
        <v>PFAS</v>
      </c>
      <c r="F373" t="e">
        <f>VLOOKUP($A373,grenseverdier!$A$2:$B$87,2,FALSE)</f>
        <v>#N/A</v>
      </c>
      <c r="G373" t="e">
        <f>VLOOKUP($A373,grenseverdier!$A$2:$C$87,3,FALSE)</f>
        <v>#N/A</v>
      </c>
      <c r="H373" s="1">
        <v>44879</v>
      </c>
      <c r="I373" t="s">
        <v>119</v>
      </c>
      <c r="J373">
        <v>0.54500000000000004</v>
      </c>
      <c r="K373" t="b">
        <f t="shared" si="15"/>
        <v>0</v>
      </c>
      <c r="L373" s="6">
        <v>0.54500000000000004</v>
      </c>
      <c r="M373" t="e">
        <f t="shared" si="16"/>
        <v>#N/A</v>
      </c>
      <c r="N373">
        <f t="shared" si="17"/>
        <v>152</v>
      </c>
    </row>
    <row r="374" spans="1:14" x14ac:dyDescent="0.35">
      <c r="A374" t="s">
        <v>237</v>
      </c>
      <c r="B374" t="str">
        <f>VLOOKUP($A374,forkortelser!$A$2:$B$98,2,FALSE)</f>
        <v>PFBS</v>
      </c>
      <c r="C374" t="s">
        <v>12</v>
      </c>
      <c r="D374" t="str">
        <f>VLOOKUP(A374,Kategorier!$A$2:$B$42,2,FALSE)</f>
        <v>org milj</v>
      </c>
      <c r="E374" t="str">
        <f>VLOOKUP(A374,Kategorier!$A$2:$C$42,3,FALSE)</f>
        <v>PFAS</v>
      </c>
      <c r="F374" t="e">
        <f>VLOOKUP($A374,grenseverdier!$A$2:$B$87,2,FALSE)</f>
        <v>#N/A</v>
      </c>
      <c r="G374" t="e">
        <f>VLOOKUP($A374,grenseverdier!$A$2:$C$87,3,FALSE)</f>
        <v>#N/A</v>
      </c>
      <c r="H374" s="1">
        <v>44886</v>
      </c>
      <c r="I374" t="s">
        <v>119</v>
      </c>
      <c r="K374" t="e">
        <f t="shared" si="15"/>
        <v>#N/A</v>
      </c>
      <c r="M374" t="e">
        <f t="shared" si="16"/>
        <v>#N/A</v>
      </c>
      <c r="N374">
        <f t="shared" si="17"/>
        <v>152</v>
      </c>
    </row>
    <row r="375" spans="1:14" x14ac:dyDescent="0.35">
      <c r="A375" t="s">
        <v>237</v>
      </c>
      <c r="B375" t="str">
        <f>VLOOKUP($A375,forkortelser!$A$2:$B$98,2,FALSE)</f>
        <v>PFBS</v>
      </c>
      <c r="C375" t="s">
        <v>12</v>
      </c>
      <c r="D375" t="str">
        <f>VLOOKUP(A375,Kategorier!$A$2:$B$42,2,FALSE)</f>
        <v>org milj</v>
      </c>
      <c r="E375" t="str">
        <f>VLOOKUP(A375,Kategorier!$A$2:$C$42,3,FALSE)</f>
        <v>PFAS</v>
      </c>
      <c r="F375" t="e">
        <f>VLOOKUP($A375,grenseverdier!$A$2:$B$87,2,FALSE)</f>
        <v>#N/A</v>
      </c>
      <c r="G375" t="e">
        <f>VLOOKUP($A375,grenseverdier!$A$2:$C$87,3,FALSE)</f>
        <v>#N/A</v>
      </c>
      <c r="H375" s="1">
        <v>44907</v>
      </c>
      <c r="I375" t="s">
        <v>119</v>
      </c>
      <c r="K375" t="e">
        <f t="shared" si="15"/>
        <v>#N/A</v>
      </c>
      <c r="M375" t="e">
        <f t="shared" si="16"/>
        <v>#N/A</v>
      </c>
      <c r="N375">
        <f t="shared" si="17"/>
        <v>152</v>
      </c>
    </row>
    <row r="376" spans="1:14" x14ac:dyDescent="0.35">
      <c r="A376" t="s">
        <v>237</v>
      </c>
      <c r="B376" t="str">
        <f>VLOOKUP($A376,forkortelser!$A$2:$B$98,2,FALSE)</f>
        <v>PFBS</v>
      </c>
      <c r="C376" t="s">
        <v>12</v>
      </c>
      <c r="D376" t="str">
        <f>VLOOKUP(A376,Kategorier!$A$2:$B$42,2,FALSE)</f>
        <v>org milj</v>
      </c>
      <c r="E376" t="str">
        <f>VLOOKUP(A376,Kategorier!$A$2:$C$42,3,FALSE)</f>
        <v>PFAS</v>
      </c>
      <c r="F376" t="e">
        <f>VLOOKUP($A376,grenseverdier!$A$2:$B$87,2,FALSE)</f>
        <v>#N/A</v>
      </c>
      <c r="G376" t="e">
        <f>VLOOKUP($A376,grenseverdier!$A$2:$C$87,3,FALSE)</f>
        <v>#N/A</v>
      </c>
      <c r="H376" s="1">
        <v>44970</v>
      </c>
      <c r="I376" t="s">
        <v>119</v>
      </c>
      <c r="K376" t="e">
        <f t="shared" si="15"/>
        <v>#N/A</v>
      </c>
      <c r="M376" t="e">
        <f t="shared" si="16"/>
        <v>#N/A</v>
      </c>
      <c r="N376">
        <f t="shared" si="17"/>
        <v>152</v>
      </c>
    </row>
    <row r="377" spans="1:14" x14ac:dyDescent="0.35">
      <c r="A377" t="s">
        <v>237</v>
      </c>
      <c r="B377" t="str">
        <f>VLOOKUP($A377,forkortelser!$A$2:$B$98,2,FALSE)</f>
        <v>PFBS</v>
      </c>
      <c r="C377" t="s">
        <v>12</v>
      </c>
      <c r="D377" t="str">
        <f>VLOOKUP(A377,Kategorier!$A$2:$B$42,2,FALSE)</f>
        <v>org milj</v>
      </c>
      <c r="E377" t="str">
        <f>VLOOKUP(A377,Kategorier!$A$2:$C$42,3,FALSE)</f>
        <v>PFAS</v>
      </c>
      <c r="F377" t="e">
        <f>VLOOKUP($A377,grenseverdier!$A$2:$B$87,2,FALSE)</f>
        <v>#N/A</v>
      </c>
      <c r="G377" t="e">
        <f>VLOOKUP($A377,grenseverdier!$A$2:$C$87,3,FALSE)</f>
        <v>#N/A</v>
      </c>
      <c r="H377" s="1">
        <v>44984</v>
      </c>
      <c r="I377" t="s">
        <v>119</v>
      </c>
      <c r="K377" t="e">
        <f t="shared" si="15"/>
        <v>#N/A</v>
      </c>
      <c r="M377" t="e">
        <f t="shared" si="16"/>
        <v>#N/A</v>
      </c>
      <c r="N377">
        <f t="shared" si="17"/>
        <v>152</v>
      </c>
    </row>
    <row r="378" spans="1:14" x14ac:dyDescent="0.35">
      <c r="A378" t="s">
        <v>237</v>
      </c>
      <c r="B378" t="str">
        <f>VLOOKUP($A378,forkortelser!$A$2:$B$98,2,FALSE)</f>
        <v>PFBS</v>
      </c>
      <c r="C378" t="s">
        <v>12</v>
      </c>
      <c r="D378" t="str">
        <f>VLOOKUP(A378,Kategorier!$A$2:$B$42,2,FALSE)</f>
        <v>org milj</v>
      </c>
      <c r="E378" t="str">
        <f>VLOOKUP(A378,Kategorier!$A$2:$C$42,3,FALSE)</f>
        <v>PFAS</v>
      </c>
      <c r="F378" t="e">
        <f>VLOOKUP($A378,grenseverdier!$A$2:$B$87,2,FALSE)</f>
        <v>#N/A</v>
      </c>
      <c r="G378" t="e">
        <f>VLOOKUP($A378,grenseverdier!$A$2:$C$87,3,FALSE)</f>
        <v>#N/A</v>
      </c>
      <c r="H378" s="1">
        <v>44858</v>
      </c>
      <c r="I378" t="s">
        <v>120</v>
      </c>
      <c r="K378" t="e">
        <f t="shared" si="15"/>
        <v>#N/A</v>
      </c>
      <c r="M378" t="e">
        <f t="shared" si="16"/>
        <v>#N/A</v>
      </c>
      <c r="N378">
        <f t="shared" si="17"/>
        <v>151</v>
      </c>
    </row>
    <row r="379" spans="1:14" x14ac:dyDescent="0.35">
      <c r="A379" t="s">
        <v>237</v>
      </c>
      <c r="B379" t="str">
        <f>VLOOKUP($A379,forkortelser!$A$2:$B$98,2,FALSE)</f>
        <v>PFBS</v>
      </c>
      <c r="C379" t="s">
        <v>12</v>
      </c>
      <c r="D379" t="str">
        <f>VLOOKUP(A379,Kategorier!$A$2:$B$42,2,FALSE)</f>
        <v>org milj</v>
      </c>
      <c r="E379" t="str">
        <f>VLOOKUP(A379,Kategorier!$A$2:$C$42,3,FALSE)</f>
        <v>PFAS</v>
      </c>
      <c r="F379" t="e">
        <f>VLOOKUP($A379,grenseverdier!$A$2:$B$87,2,FALSE)</f>
        <v>#N/A</v>
      </c>
      <c r="G379" t="e">
        <f>VLOOKUP($A379,grenseverdier!$A$2:$C$87,3,FALSE)</f>
        <v>#N/A</v>
      </c>
      <c r="H379" s="1">
        <v>44865</v>
      </c>
      <c r="I379" t="s">
        <v>120</v>
      </c>
      <c r="K379" t="e">
        <f t="shared" si="15"/>
        <v>#N/A</v>
      </c>
      <c r="M379" t="e">
        <f t="shared" si="16"/>
        <v>#N/A</v>
      </c>
      <c r="N379">
        <f t="shared" si="17"/>
        <v>151</v>
      </c>
    </row>
    <row r="380" spans="1:14" x14ac:dyDescent="0.35">
      <c r="A380" t="s">
        <v>237</v>
      </c>
      <c r="B380" t="str">
        <f>VLOOKUP($A380,forkortelser!$A$2:$B$98,2,FALSE)</f>
        <v>PFBS</v>
      </c>
      <c r="C380" t="s">
        <v>12</v>
      </c>
      <c r="D380" t="str">
        <f>VLOOKUP(A380,Kategorier!$A$2:$B$42,2,FALSE)</f>
        <v>org milj</v>
      </c>
      <c r="E380" t="str">
        <f>VLOOKUP(A380,Kategorier!$A$2:$C$42,3,FALSE)</f>
        <v>PFAS</v>
      </c>
      <c r="F380" t="e">
        <f>VLOOKUP($A380,grenseverdier!$A$2:$B$87,2,FALSE)</f>
        <v>#N/A</v>
      </c>
      <c r="G380" t="e">
        <f>VLOOKUP($A380,grenseverdier!$A$2:$C$87,3,FALSE)</f>
        <v>#N/A</v>
      </c>
      <c r="H380" s="1">
        <v>44872</v>
      </c>
      <c r="I380" t="s">
        <v>120</v>
      </c>
      <c r="K380" t="e">
        <f t="shared" si="15"/>
        <v>#N/A</v>
      </c>
      <c r="M380" t="e">
        <f t="shared" si="16"/>
        <v>#N/A</v>
      </c>
      <c r="N380">
        <f t="shared" si="17"/>
        <v>151</v>
      </c>
    </row>
    <row r="381" spans="1:14" x14ac:dyDescent="0.35">
      <c r="A381" t="s">
        <v>237</v>
      </c>
      <c r="B381" t="str">
        <f>VLOOKUP($A381,forkortelser!$A$2:$B$98,2,FALSE)</f>
        <v>PFBS</v>
      </c>
      <c r="C381" t="s">
        <v>12</v>
      </c>
      <c r="D381" t="str">
        <f>VLOOKUP(A381,Kategorier!$A$2:$B$42,2,FALSE)</f>
        <v>org milj</v>
      </c>
      <c r="E381" t="str">
        <f>VLOOKUP(A381,Kategorier!$A$2:$C$42,3,FALSE)</f>
        <v>PFAS</v>
      </c>
      <c r="F381" t="e">
        <f>VLOOKUP($A381,grenseverdier!$A$2:$B$87,2,FALSE)</f>
        <v>#N/A</v>
      </c>
      <c r="G381" t="e">
        <f>VLOOKUP($A381,grenseverdier!$A$2:$C$87,3,FALSE)</f>
        <v>#N/A</v>
      </c>
      <c r="H381" s="1">
        <v>44879</v>
      </c>
      <c r="I381" t="s">
        <v>120</v>
      </c>
      <c r="J381">
        <v>0.54300000000000004</v>
      </c>
      <c r="K381" t="b">
        <f t="shared" si="15"/>
        <v>0</v>
      </c>
      <c r="L381" s="6">
        <v>0.54300000000000004</v>
      </c>
      <c r="M381" t="e">
        <f t="shared" si="16"/>
        <v>#N/A</v>
      </c>
      <c r="N381">
        <f t="shared" si="17"/>
        <v>151</v>
      </c>
    </row>
    <row r="382" spans="1:14" x14ac:dyDescent="0.35">
      <c r="A382" t="s">
        <v>237</v>
      </c>
      <c r="B382" t="str">
        <f>VLOOKUP($A382,forkortelser!$A$2:$B$98,2,FALSE)</f>
        <v>PFBS</v>
      </c>
      <c r="C382" t="s">
        <v>12</v>
      </c>
      <c r="D382" t="str">
        <f>VLOOKUP(A382,Kategorier!$A$2:$B$42,2,FALSE)</f>
        <v>org milj</v>
      </c>
      <c r="E382" t="str">
        <f>VLOOKUP(A382,Kategorier!$A$2:$C$42,3,FALSE)</f>
        <v>PFAS</v>
      </c>
      <c r="F382" t="e">
        <f>VLOOKUP($A382,grenseverdier!$A$2:$B$87,2,FALSE)</f>
        <v>#N/A</v>
      </c>
      <c r="G382" t="e">
        <f>VLOOKUP($A382,grenseverdier!$A$2:$C$87,3,FALSE)</f>
        <v>#N/A</v>
      </c>
      <c r="H382" s="1">
        <v>44886</v>
      </c>
      <c r="I382" t="s">
        <v>120</v>
      </c>
      <c r="K382" t="e">
        <f t="shared" si="15"/>
        <v>#N/A</v>
      </c>
      <c r="M382" t="e">
        <f t="shared" si="16"/>
        <v>#N/A</v>
      </c>
      <c r="N382">
        <f t="shared" si="17"/>
        <v>151</v>
      </c>
    </row>
    <row r="383" spans="1:14" x14ac:dyDescent="0.35">
      <c r="A383" t="s">
        <v>237</v>
      </c>
      <c r="B383" t="str">
        <f>VLOOKUP($A383,forkortelser!$A$2:$B$98,2,FALSE)</f>
        <v>PFBS</v>
      </c>
      <c r="C383" t="s">
        <v>12</v>
      </c>
      <c r="D383" t="str">
        <f>VLOOKUP(A383,Kategorier!$A$2:$B$42,2,FALSE)</f>
        <v>org milj</v>
      </c>
      <c r="E383" t="str">
        <f>VLOOKUP(A383,Kategorier!$A$2:$C$42,3,FALSE)</f>
        <v>PFAS</v>
      </c>
      <c r="F383" t="e">
        <f>VLOOKUP($A383,grenseverdier!$A$2:$B$87,2,FALSE)</f>
        <v>#N/A</v>
      </c>
      <c r="G383" t="e">
        <f>VLOOKUP($A383,grenseverdier!$A$2:$C$87,3,FALSE)</f>
        <v>#N/A</v>
      </c>
      <c r="H383" s="1">
        <v>44907</v>
      </c>
      <c r="I383" t="s">
        <v>120</v>
      </c>
      <c r="K383" t="e">
        <f t="shared" si="15"/>
        <v>#N/A</v>
      </c>
      <c r="M383" t="e">
        <f t="shared" si="16"/>
        <v>#N/A</v>
      </c>
      <c r="N383">
        <f t="shared" si="17"/>
        <v>151</v>
      </c>
    </row>
    <row r="384" spans="1:14" x14ac:dyDescent="0.35">
      <c r="A384" t="s">
        <v>237</v>
      </c>
      <c r="B384" t="str">
        <f>VLOOKUP($A384,forkortelser!$A$2:$B$98,2,FALSE)</f>
        <v>PFBS</v>
      </c>
      <c r="C384" t="s">
        <v>12</v>
      </c>
      <c r="D384" t="str">
        <f>VLOOKUP(A384,Kategorier!$A$2:$B$42,2,FALSE)</f>
        <v>org milj</v>
      </c>
      <c r="E384" t="str">
        <f>VLOOKUP(A384,Kategorier!$A$2:$C$42,3,FALSE)</f>
        <v>PFAS</v>
      </c>
      <c r="F384" t="e">
        <f>VLOOKUP($A384,grenseverdier!$A$2:$B$87,2,FALSE)</f>
        <v>#N/A</v>
      </c>
      <c r="G384" t="e">
        <f>VLOOKUP($A384,grenseverdier!$A$2:$C$87,3,FALSE)</f>
        <v>#N/A</v>
      </c>
      <c r="H384" s="1">
        <v>44970</v>
      </c>
      <c r="I384" t="s">
        <v>120</v>
      </c>
      <c r="K384" t="e">
        <f t="shared" si="15"/>
        <v>#N/A</v>
      </c>
      <c r="M384" t="e">
        <f t="shared" si="16"/>
        <v>#N/A</v>
      </c>
      <c r="N384">
        <f t="shared" si="17"/>
        <v>151</v>
      </c>
    </row>
    <row r="385" spans="1:14" x14ac:dyDescent="0.35">
      <c r="A385" t="s">
        <v>237</v>
      </c>
      <c r="B385" t="str">
        <f>VLOOKUP($A385,forkortelser!$A$2:$B$98,2,FALSE)</f>
        <v>PFBS</v>
      </c>
      <c r="C385" t="s">
        <v>12</v>
      </c>
      <c r="D385" t="str">
        <f>VLOOKUP(A385,Kategorier!$A$2:$B$42,2,FALSE)</f>
        <v>org milj</v>
      </c>
      <c r="E385" t="str">
        <f>VLOOKUP(A385,Kategorier!$A$2:$C$42,3,FALSE)</f>
        <v>PFAS</v>
      </c>
      <c r="F385" t="e">
        <f>VLOOKUP($A385,grenseverdier!$A$2:$B$87,2,FALSE)</f>
        <v>#N/A</v>
      </c>
      <c r="G385" t="e">
        <f>VLOOKUP($A385,grenseverdier!$A$2:$C$87,3,FALSE)</f>
        <v>#N/A</v>
      </c>
      <c r="H385" s="1">
        <v>44984</v>
      </c>
      <c r="I385" t="s">
        <v>120</v>
      </c>
      <c r="K385" t="e">
        <f t="shared" si="15"/>
        <v>#N/A</v>
      </c>
      <c r="M385" t="e">
        <f t="shared" si="16"/>
        <v>#N/A</v>
      </c>
      <c r="N385">
        <f t="shared" si="17"/>
        <v>151</v>
      </c>
    </row>
    <row r="386" spans="1:14" x14ac:dyDescent="0.35">
      <c r="A386" t="s">
        <v>51</v>
      </c>
      <c r="B386" t="str">
        <f>VLOOKUP($A386,forkortelser!$A$2:$B$98,2,FALSE)</f>
        <v>PFHpA</v>
      </c>
      <c r="C386" t="s">
        <v>12</v>
      </c>
      <c r="D386" t="str">
        <f>VLOOKUP(A386,Kategorier!$A$2:$B$42,2,FALSE)</f>
        <v>org milj</v>
      </c>
      <c r="E386" t="str">
        <f>VLOOKUP(A386,Kategorier!$A$2:$C$42,3,FALSE)</f>
        <v>PFAS</v>
      </c>
      <c r="F386" t="e">
        <f>VLOOKUP($A386,grenseverdier!$A$2:$B$87,2,FALSE)</f>
        <v>#N/A</v>
      </c>
      <c r="G386" t="e">
        <f>VLOOKUP($A386,grenseverdier!$A$2:$C$87,3,FALSE)</f>
        <v>#N/A</v>
      </c>
      <c r="H386" s="1">
        <v>44858</v>
      </c>
      <c r="I386" t="s">
        <v>119</v>
      </c>
      <c r="K386" t="e">
        <f t="shared" si="15"/>
        <v>#N/A</v>
      </c>
      <c r="M386" t="e">
        <f t="shared" si="16"/>
        <v>#N/A</v>
      </c>
      <c r="N386">
        <f t="shared" si="17"/>
        <v>152</v>
      </c>
    </row>
    <row r="387" spans="1:14" x14ac:dyDescent="0.35">
      <c r="A387" t="s">
        <v>51</v>
      </c>
      <c r="B387" t="str">
        <f>VLOOKUP($A387,forkortelser!$A$2:$B$98,2,FALSE)</f>
        <v>PFHpA</v>
      </c>
      <c r="C387" t="s">
        <v>12</v>
      </c>
      <c r="D387" t="str">
        <f>VLOOKUP(A387,Kategorier!$A$2:$B$42,2,FALSE)</f>
        <v>org milj</v>
      </c>
      <c r="E387" t="str">
        <f>VLOOKUP(A387,Kategorier!$A$2:$C$42,3,FALSE)</f>
        <v>PFAS</v>
      </c>
      <c r="F387" t="e">
        <f>VLOOKUP($A387,grenseverdier!$A$2:$B$87,2,FALSE)</f>
        <v>#N/A</v>
      </c>
      <c r="G387" t="e">
        <f>VLOOKUP($A387,grenseverdier!$A$2:$C$87,3,FALSE)</f>
        <v>#N/A</v>
      </c>
      <c r="H387" s="1">
        <v>44865</v>
      </c>
      <c r="I387" t="s">
        <v>119</v>
      </c>
      <c r="K387" t="e">
        <f t="shared" ref="K387:K450" si="18">IF(ISBLANK(J387),#N/A,IF(ISNUMBER(J387),FALSE,TRUE))</f>
        <v>#N/A</v>
      </c>
      <c r="M387" t="e">
        <f t="shared" ref="M387:M450" si="19">IF(ISBLANK(L387),#N/A,IF(L387&gt;F387,TRUE,IF(L387&lt;F387,FALSE,#N/A)))</f>
        <v>#N/A</v>
      </c>
      <c r="N387">
        <f t="shared" ref="N387:N450" si="20">IF(I387="inn",152,IF(I387="ut",151,IF(I387="slamtank",153)))</f>
        <v>152</v>
      </c>
    </row>
    <row r="388" spans="1:14" x14ac:dyDescent="0.35">
      <c r="A388" t="s">
        <v>51</v>
      </c>
      <c r="B388" t="str">
        <f>VLOOKUP($A388,forkortelser!$A$2:$B$98,2,FALSE)</f>
        <v>PFHpA</v>
      </c>
      <c r="C388" t="s">
        <v>12</v>
      </c>
      <c r="D388" t="str">
        <f>VLOOKUP(A388,Kategorier!$A$2:$B$42,2,FALSE)</f>
        <v>org milj</v>
      </c>
      <c r="E388" t="str">
        <f>VLOOKUP(A388,Kategorier!$A$2:$C$42,3,FALSE)</f>
        <v>PFAS</v>
      </c>
      <c r="F388" t="e">
        <f>VLOOKUP($A388,grenseverdier!$A$2:$B$87,2,FALSE)</f>
        <v>#N/A</v>
      </c>
      <c r="G388" t="e">
        <f>VLOOKUP($A388,grenseverdier!$A$2:$C$87,3,FALSE)</f>
        <v>#N/A</v>
      </c>
      <c r="H388" s="1">
        <v>44872</v>
      </c>
      <c r="I388" t="s">
        <v>119</v>
      </c>
      <c r="K388" t="e">
        <f t="shared" si="18"/>
        <v>#N/A</v>
      </c>
      <c r="M388" t="e">
        <f t="shared" si="19"/>
        <v>#N/A</v>
      </c>
      <c r="N388">
        <f t="shared" si="20"/>
        <v>152</v>
      </c>
    </row>
    <row r="389" spans="1:14" x14ac:dyDescent="0.35">
      <c r="A389" t="s">
        <v>51</v>
      </c>
      <c r="B389" t="str">
        <f>VLOOKUP($A389,forkortelser!$A$2:$B$98,2,FALSE)</f>
        <v>PFHpA</v>
      </c>
      <c r="C389" t="s">
        <v>12</v>
      </c>
      <c r="D389" t="str">
        <f>VLOOKUP(A389,Kategorier!$A$2:$B$42,2,FALSE)</f>
        <v>org milj</v>
      </c>
      <c r="E389" t="str">
        <f>VLOOKUP(A389,Kategorier!$A$2:$C$42,3,FALSE)</f>
        <v>PFAS</v>
      </c>
      <c r="F389" t="e">
        <f>VLOOKUP($A389,grenseverdier!$A$2:$B$87,2,FALSE)</f>
        <v>#N/A</v>
      </c>
      <c r="G389" t="e">
        <f>VLOOKUP($A389,grenseverdier!$A$2:$C$87,3,FALSE)</f>
        <v>#N/A</v>
      </c>
      <c r="H389" s="1">
        <v>44879</v>
      </c>
      <c r="I389" t="s">
        <v>119</v>
      </c>
      <c r="J389">
        <v>7.0000000000000007E-2</v>
      </c>
      <c r="K389" t="b">
        <f t="shared" si="18"/>
        <v>0</v>
      </c>
      <c r="L389" s="6">
        <v>7.0000000000000007E-2</v>
      </c>
      <c r="M389" t="e">
        <f t="shared" si="19"/>
        <v>#N/A</v>
      </c>
      <c r="N389">
        <f t="shared" si="20"/>
        <v>152</v>
      </c>
    </row>
    <row r="390" spans="1:14" x14ac:dyDescent="0.35">
      <c r="A390" t="s">
        <v>51</v>
      </c>
      <c r="B390" t="str">
        <f>VLOOKUP($A390,forkortelser!$A$2:$B$98,2,FALSE)</f>
        <v>PFHpA</v>
      </c>
      <c r="C390" t="s">
        <v>12</v>
      </c>
      <c r="D390" t="str">
        <f>VLOOKUP(A390,Kategorier!$A$2:$B$42,2,FALSE)</f>
        <v>org milj</v>
      </c>
      <c r="E390" t="str">
        <f>VLOOKUP(A390,Kategorier!$A$2:$C$42,3,FALSE)</f>
        <v>PFAS</v>
      </c>
      <c r="F390" t="e">
        <f>VLOOKUP($A390,grenseverdier!$A$2:$B$87,2,FALSE)</f>
        <v>#N/A</v>
      </c>
      <c r="G390" t="e">
        <f>VLOOKUP($A390,grenseverdier!$A$2:$C$87,3,FALSE)</f>
        <v>#N/A</v>
      </c>
      <c r="H390" s="1">
        <v>44886</v>
      </c>
      <c r="I390" t="s">
        <v>119</v>
      </c>
      <c r="K390" t="e">
        <f t="shared" si="18"/>
        <v>#N/A</v>
      </c>
      <c r="M390" t="e">
        <f t="shared" si="19"/>
        <v>#N/A</v>
      </c>
      <c r="N390">
        <f t="shared" si="20"/>
        <v>152</v>
      </c>
    </row>
    <row r="391" spans="1:14" x14ac:dyDescent="0.35">
      <c r="A391" t="s">
        <v>51</v>
      </c>
      <c r="B391" t="str">
        <f>VLOOKUP($A391,forkortelser!$A$2:$B$98,2,FALSE)</f>
        <v>PFHpA</v>
      </c>
      <c r="C391" t="s">
        <v>12</v>
      </c>
      <c r="D391" t="str">
        <f>VLOOKUP(A391,Kategorier!$A$2:$B$42,2,FALSE)</f>
        <v>org milj</v>
      </c>
      <c r="E391" t="str">
        <f>VLOOKUP(A391,Kategorier!$A$2:$C$42,3,FALSE)</f>
        <v>PFAS</v>
      </c>
      <c r="F391" t="e">
        <f>VLOOKUP($A391,grenseverdier!$A$2:$B$87,2,FALSE)</f>
        <v>#N/A</v>
      </c>
      <c r="G391" t="e">
        <f>VLOOKUP($A391,grenseverdier!$A$2:$C$87,3,FALSE)</f>
        <v>#N/A</v>
      </c>
      <c r="H391" s="1">
        <v>44907</v>
      </c>
      <c r="I391" t="s">
        <v>119</v>
      </c>
      <c r="K391" t="e">
        <f t="shared" si="18"/>
        <v>#N/A</v>
      </c>
      <c r="M391" t="e">
        <f t="shared" si="19"/>
        <v>#N/A</v>
      </c>
      <c r="N391">
        <f t="shared" si="20"/>
        <v>152</v>
      </c>
    </row>
    <row r="392" spans="1:14" x14ac:dyDescent="0.35">
      <c r="A392" t="s">
        <v>51</v>
      </c>
      <c r="B392" t="str">
        <f>VLOOKUP($A392,forkortelser!$A$2:$B$98,2,FALSE)</f>
        <v>PFHpA</v>
      </c>
      <c r="C392" t="s">
        <v>12</v>
      </c>
      <c r="D392" t="str">
        <f>VLOOKUP(A392,Kategorier!$A$2:$B$42,2,FALSE)</f>
        <v>org milj</v>
      </c>
      <c r="E392" t="str">
        <f>VLOOKUP(A392,Kategorier!$A$2:$C$42,3,FALSE)</f>
        <v>PFAS</v>
      </c>
      <c r="F392" t="e">
        <f>VLOOKUP($A392,grenseverdier!$A$2:$B$87,2,FALSE)</f>
        <v>#N/A</v>
      </c>
      <c r="G392" t="e">
        <f>VLOOKUP($A392,grenseverdier!$A$2:$C$87,3,FALSE)</f>
        <v>#N/A</v>
      </c>
      <c r="H392" s="1">
        <v>44970</v>
      </c>
      <c r="I392" t="s">
        <v>119</v>
      </c>
      <c r="K392" t="e">
        <f t="shared" si="18"/>
        <v>#N/A</v>
      </c>
      <c r="M392" t="e">
        <f t="shared" si="19"/>
        <v>#N/A</v>
      </c>
      <c r="N392">
        <f t="shared" si="20"/>
        <v>152</v>
      </c>
    </row>
    <row r="393" spans="1:14" x14ac:dyDescent="0.35">
      <c r="A393" t="s">
        <v>51</v>
      </c>
      <c r="B393" t="str">
        <f>VLOOKUP($A393,forkortelser!$A$2:$B$98,2,FALSE)</f>
        <v>PFHpA</v>
      </c>
      <c r="C393" t="s">
        <v>12</v>
      </c>
      <c r="D393" t="str">
        <f>VLOOKUP(A393,Kategorier!$A$2:$B$42,2,FALSE)</f>
        <v>org milj</v>
      </c>
      <c r="E393" t="str">
        <f>VLOOKUP(A393,Kategorier!$A$2:$C$42,3,FALSE)</f>
        <v>PFAS</v>
      </c>
      <c r="F393" t="e">
        <f>VLOOKUP($A393,grenseverdier!$A$2:$B$87,2,FALSE)</f>
        <v>#N/A</v>
      </c>
      <c r="G393" t="e">
        <f>VLOOKUP($A393,grenseverdier!$A$2:$C$87,3,FALSE)</f>
        <v>#N/A</v>
      </c>
      <c r="H393" s="1">
        <v>44984</v>
      </c>
      <c r="I393" t="s">
        <v>119</v>
      </c>
      <c r="K393" t="e">
        <f t="shared" si="18"/>
        <v>#N/A</v>
      </c>
      <c r="M393" t="e">
        <f t="shared" si="19"/>
        <v>#N/A</v>
      </c>
      <c r="N393">
        <f t="shared" si="20"/>
        <v>152</v>
      </c>
    </row>
    <row r="394" spans="1:14" x14ac:dyDescent="0.35">
      <c r="A394" t="s">
        <v>51</v>
      </c>
      <c r="B394" t="str">
        <f>VLOOKUP($A394,forkortelser!$A$2:$B$98,2,FALSE)</f>
        <v>PFHpA</v>
      </c>
      <c r="C394" t="s">
        <v>12</v>
      </c>
      <c r="D394" t="str">
        <f>VLOOKUP(A394,Kategorier!$A$2:$B$42,2,FALSE)</f>
        <v>org milj</v>
      </c>
      <c r="E394" t="str">
        <f>VLOOKUP(A394,Kategorier!$A$2:$C$42,3,FALSE)</f>
        <v>PFAS</v>
      </c>
      <c r="F394" t="e">
        <f>VLOOKUP($A394,grenseverdier!$A$2:$B$87,2,FALSE)</f>
        <v>#N/A</v>
      </c>
      <c r="G394" t="e">
        <f>VLOOKUP($A394,grenseverdier!$A$2:$C$87,3,FALSE)</f>
        <v>#N/A</v>
      </c>
      <c r="H394" s="1">
        <v>44858</v>
      </c>
      <c r="I394" t="s">
        <v>120</v>
      </c>
      <c r="K394" t="e">
        <f t="shared" si="18"/>
        <v>#N/A</v>
      </c>
      <c r="M394" t="e">
        <f t="shared" si="19"/>
        <v>#N/A</v>
      </c>
      <c r="N394">
        <f t="shared" si="20"/>
        <v>151</v>
      </c>
    </row>
    <row r="395" spans="1:14" x14ac:dyDescent="0.35">
      <c r="A395" t="s">
        <v>51</v>
      </c>
      <c r="B395" t="str">
        <f>VLOOKUP($A395,forkortelser!$A$2:$B$98,2,FALSE)</f>
        <v>PFHpA</v>
      </c>
      <c r="C395" t="s">
        <v>12</v>
      </c>
      <c r="D395" t="str">
        <f>VLOOKUP(A395,Kategorier!$A$2:$B$42,2,FALSE)</f>
        <v>org milj</v>
      </c>
      <c r="E395" t="str">
        <f>VLOOKUP(A395,Kategorier!$A$2:$C$42,3,FALSE)</f>
        <v>PFAS</v>
      </c>
      <c r="F395" t="e">
        <f>VLOOKUP($A395,grenseverdier!$A$2:$B$87,2,FALSE)</f>
        <v>#N/A</v>
      </c>
      <c r="G395" t="e">
        <f>VLOOKUP($A395,grenseverdier!$A$2:$C$87,3,FALSE)</f>
        <v>#N/A</v>
      </c>
      <c r="H395" s="1">
        <v>44865</v>
      </c>
      <c r="I395" t="s">
        <v>120</v>
      </c>
      <c r="K395" t="e">
        <f t="shared" si="18"/>
        <v>#N/A</v>
      </c>
      <c r="M395" t="e">
        <f t="shared" si="19"/>
        <v>#N/A</v>
      </c>
      <c r="N395">
        <f t="shared" si="20"/>
        <v>151</v>
      </c>
    </row>
    <row r="396" spans="1:14" x14ac:dyDescent="0.35">
      <c r="A396" t="s">
        <v>51</v>
      </c>
      <c r="B396" t="str">
        <f>VLOOKUP($A396,forkortelser!$A$2:$B$98,2,FALSE)</f>
        <v>PFHpA</v>
      </c>
      <c r="C396" t="s">
        <v>12</v>
      </c>
      <c r="D396" t="str">
        <f>VLOOKUP(A396,Kategorier!$A$2:$B$42,2,FALSE)</f>
        <v>org milj</v>
      </c>
      <c r="E396" t="str">
        <f>VLOOKUP(A396,Kategorier!$A$2:$C$42,3,FALSE)</f>
        <v>PFAS</v>
      </c>
      <c r="F396" t="e">
        <f>VLOOKUP($A396,grenseverdier!$A$2:$B$87,2,FALSE)</f>
        <v>#N/A</v>
      </c>
      <c r="G396" t="e">
        <f>VLOOKUP($A396,grenseverdier!$A$2:$C$87,3,FALSE)</f>
        <v>#N/A</v>
      </c>
      <c r="H396" s="1">
        <v>44872</v>
      </c>
      <c r="I396" t="s">
        <v>120</v>
      </c>
      <c r="K396" t="e">
        <f t="shared" si="18"/>
        <v>#N/A</v>
      </c>
      <c r="M396" t="e">
        <f t="shared" si="19"/>
        <v>#N/A</v>
      </c>
      <c r="N396">
        <f t="shared" si="20"/>
        <v>151</v>
      </c>
    </row>
    <row r="397" spans="1:14" x14ac:dyDescent="0.35">
      <c r="A397" t="s">
        <v>51</v>
      </c>
      <c r="B397" t="str">
        <f>VLOOKUP($A397,forkortelser!$A$2:$B$98,2,FALSE)</f>
        <v>PFHpA</v>
      </c>
      <c r="C397" t="s">
        <v>12</v>
      </c>
      <c r="D397" t="str">
        <f>VLOOKUP(A397,Kategorier!$A$2:$B$42,2,FALSE)</f>
        <v>org milj</v>
      </c>
      <c r="E397" t="str">
        <f>VLOOKUP(A397,Kategorier!$A$2:$C$42,3,FALSE)</f>
        <v>PFAS</v>
      </c>
      <c r="F397" t="e">
        <f>VLOOKUP($A397,grenseverdier!$A$2:$B$87,2,FALSE)</f>
        <v>#N/A</v>
      </c>
      <c r="G397" t="e">
        <f>VLOOKUP($A397,grenseverdier!$A$2:$C$87,3,FALSE)</f>
        <v>#N/A</v>
      </c>
      <c r="H397" s="1">
        <v>44879</v>
      </c>
      <c r="I397" t="s">
        <v>120</v>
      </c>
      <c r="J397">
        <v>0.06</v>
      </c>
      <c r="K397" t="b">
        <f t="shared" si="18"/>
        <v>0</v>
      </c>
      <c r="L397" s="6">
        <v>0.06</v>
      </c>
      <c r="M397" t="e">
        <f t="shared" si="19"/>
        <v>#N/A</v>
      </c>
      <c r="N397">
        <f t="shared" si="20"/>
        <v>151</v>
      </c>
    </row>
    <row r="398" spans="1:14" x14ac:dyDescent="0.35">
      <c r="A398" t="s">
        <v>51</v>
      </c>
      <c r="B398" t="str">
        <f>VLOOKUP($A398,forkortelser!$A$2:$B$98,2,FALSE)</f>
        <v>PFHpA</v>
      </c>
      <c r="C398" t="s">
        <v>12</v>
      </c>
      <c r="D398" t="str">
        <f>VLOOKUP(A398,Kategorier!$A$2:$B$42,2,FALSE)</f>
        <v>org milj</v>
      </c>
      <c r="E398" t="str">
        <f>VLOOKUP(A398,Kategorier!$A$2:$C$42,3,FALSE)</f>
        <v>PFAS</v>
      </c>
      <c r="F398" t="e">
        <f>VLOOKUP($A398,grenseverdier!$A$2:$B$87,2,FALSE)</f>
        <v>#N/A</v>
      </c>
      <c r="G398" t="e">
        <f>VLOOKUP($A398,grenseverdier!$A$2:$C$87,3,FALSE)</f>
        <v>#N/A</v>
      </c>
      <c r="H398" s="1">
        <v>44886</v>
      </c>
      <c r="I398" t="s">
        <v>120</v>
      </c>
      <c r="K398" t="e">
        <f t="shared" si="18"/>
        <v>#N/A</v>
      </c>
      <c r="M398" t="e">
        <f t="shared" si="19"/>
        <v>#N/A</v>
      </c>
      <c r="N398">
        <f t="shared" si="20"/>
        <v>151</v>
      </c>
    </row>
    <row r="399" spans="1:14" x14ac:dyDescent="0.35">
      <c r="A399" t="s">
        <v>51</v>
      </c>
      <c r="B399" t="str">
        <f>VLOOKUP($A399,forkortelser!$A$2:$B$98,2,FALSE)</f>
        <v>PFHpA</v>
      </c>
      <c r="C399" t="s">
        <v>12</v>
      </c>
      <c r="D399" t="str">
        <f>VLOOKUP(A399,Kategorier!$A$2:$B$42,2,FALSE)</f>
        <v>org milj</v>
      </c>
      <c r="E399" t="str">
        <f>VLOOKUP(A399,Kategorier!$A$2:$C$42,3,FALSE)</f>
        <v>PFAS</v>
      </c>
      <c r="F399" t="e">
        <f>VLOOKUP($A399,grenseverdier!$A$2:$B$87,2,FALSE)</f>
        <v>#N/A</v>
      </c>
      <c r="G399" t="e">
        <f>VLOOKUP($A399,grenseverdier!$A$2:$C$87,3,FALSE)</f>
        <v>#N/A</v>
      </c>
      <c r="H399" s="1">
        <v>44907</v>
      </c>
      <c r="I399" t="s">
        <v>120</v>
      </c>
      <c r="K399" t="e">
        <f t="shared" si="18"/>
        <v>#N/A</v>
      </c>
      <c r="M399" t="e">
        <f t="shared" si="19"/>
        <v>#N/A</v>
      </c>
      <c r="N399">
        <f t="shared" si="20"/>
        <v>151</v>
      </c>
    </row>
    <row r="400" spans="1:14" x14ac:dyDescent="0.35">
      <c r="A400" t="s">
        <v>51</v>
      </c>
      <c r="B400" t="str">
        <f>VLOOKUP($A400,forkortelser!$A$2:$B$98,2,FALSE)</f>
        <v>PFHpA</v>
      </c>
      <c r="C400" t="s">
        <v>12</v>
      </c>
      <c r="D400" t="str">
        <f>VLOOKUP(A400,Kategorier!$A$2:$B$42,2,FALSE)</f>
        <v>org milj</v>
      </c>
      <c r="E400" t="str">
        <f>VLOOKUP(A400,Kategorier!$A$2:$C$42,3,FALSE)</f>
        <v>PFAS</v>
      </c>
      <c r="F400" t="e">
        <f>VLOOKUP($A400,grenseverdier!$A$2:$B$87,2,FALSE)</f>
        <v>#N/A</v>
      </c>
      <c r="G400" t="e">
        <f>VLOOKUP($A400,grenseverdier!$A$2:$C$87,3,FALSE)</f>
        <v>#N/A</v>
      </c>
      <c r="H400" s="1">
        <v>44970</v>
      </c>
      <c r="I400" t="s">
        <v>120</v>
      </c>
      <c r="K400" t="e">
        <f t="shared" si="18"/>
        <v>#N/A</v>
      </c>
      <c r="M400" t="e">
        <f t="shared" si="19"/>
        <v>#N/A</v>
      </c>
      <c r="N400">
        <f t="shared" si="20"/>
        <v>151</v>
      </c>
    </row>
    <row r="401" spans="1:14" x14ac:dyDescent="0.35">
      <c r="A401" t="s">
        <v>51</v>
      </c>
      <c r="B401" t="str">
        <f>VLOOKUP($A401,forkortelser!$A$2:$B$98,2,FALSE)</f>
        <v>PFHpA</v>
      </c>
      <c r="C401" t="s">
        <v>12</v>
      </c>
      <c r="D401" t="str">
        <f>VLOOKUP(A401,Kategorier!$A$2:$B$42,2,FALSE)</f>
        <v>org milj</v>
      </c>
      <c r="E401" t="str">
        <f>VLOOKUP(A401,Kategorier!$A$2:$C$42,3,FALSE)</f>
        <v>PFAS</v>
      </c>
      <c r="F401" t="e">
        <f>VLOOKUP($A401,grenseverdier!$A$2:$B$87,2,FALSE)</f>
        <v>#N/A</v>
      </c>
      <c r="G401" t="e">
        <f>VLOOKUP($A401,grenseverdier!$A$2:$C$87,3,FALSE)</f>
        <v>#N/A</v>
      </c>
      <c r="H401" s="1">
        <v>44984</v>
      </c>
      <c r="I401" t="s">
        <v>120</v>
      </c>
      <c r="K401" t="e">
        <f t="shared" si="18"/>
        <v>#N/A</v>
      </c>
      <c r="M401" t="e">
        <f t="shared" si="19"/>
        <v>#N/A</v>
      </c>
      <c r="N401">
        <f t="shared" si="20"/>
        <v>151</v>
      </c>
    </row>
    <row r="402" spans="1:14" x14ac:dyDescent="0.35">
      <c r="A402" t="s">
        <v>50</v>
      </c>
      <c r="B402" t="str">
        <f>VLOOKUP($A402,forkortelser!$A$2:$B$98,2,FALSE)</f>
        <v>PFHxA</v>
      </c>
      <c r="C402" t="s">
        <v>12</v>
      </c>
      <c r="D402" t="str">
        <f>VLOOKUP(A402,Kategorier!$A$2:$B$42,2,FALSE)</f>
        <v>org milj</v>
      </c>
      <c r="E402" t="str">
        <f>VLOOKUP(A402,Kategorier!$A$2:$C$42,3,FALSE)</f>
        <v>PFAS</v>
      </c>
      <c r="F402" t="e">
        <f>VLOOKUP($A402,grenseverdier!$A$2:$B$87,2,FALSE)</f>
        <v>#N/A</v>
      </c>
      <c r="G402" t="e">
        <f>VLOOKUP($A402,grenseverdier!$A$2:$C$87,3,FALSE)</f>
        <v>#N/A</v>
      </c>
      <c r="H402" s="1">
        <v>44858</v>
      </c>
      <c r="I402" t="s">
        <v>119</v>
      </c>
      <c r="K402" t="e">
        <f t="shared" si="18"/>
        <v>#N/A</v>
      </c>
      <c r="M402" t="e">
        <f t="shared" si="19"/>
        <v>#N/A</v>
      </c>
      <c r="N402">
        <f t="shared" si="20"/>
        <v>152</v>
      </c>
    </row>
    <row r="403" spans="1:14" x14ac:dyDescent="0.35">
      <c r="A403" t="s">
        <v>50</v>
      </c>
      <c r="B403" t="str">
        <f>VLOOKUP($A403,forkortelser!$A$2:$B$98,2,FALSE)</f>
        <v>PFHxA</v>
      </c>
      <c r="C403" t="s">
        <v>12</v>
      </c>
      <c r="D403" t="str">
        <f>VLOOKUP(A403,Kategorier!$A$2:$B$42,2,FALSE)</f>
        <v>org milj</v>
      </c>
      <c r="E403" t="str">
        <f>VLOOKUP(A403,Kategorier!$A$2:$C$42,3,FALSE)</f>
        <v>PFAS</v>
      </c>
      <c r="F403" t="e">
        <f>VLOOKUP($A403,grenseverdier!$A$2:$B$87,2,FALSE)</f>
        <v>#N/A</v>
      </c>
      <c r="G403" t="e">
        <f>VLOOKUP($A403,grenseverdier!$A$2:$C$87,3,FALSE)</f>
        <v>#N/A</v>
      </c>
      <c r="H403" s="1">
        <v>44865</v>
      </c>
      <c r="I403" t="s">
        <v>119</v>
      </c>
      <c r="K403" t="e">
        <f t="shared" si="18"/>
        <v>#N/A</v>
      </c>
      <c r="M403" t="e">
        <f t="shared" si="19"/>
        <v>#N/A</v>
      </c>
      <c r="N403">
        <f t="shared" si="20"/>
        <v>152</v>
      </c>
    </row>
    <row r="404" spans="1:14" x14ac:dyDescent="0.35">
      <c r="A404" t="s">
        <v>50</v>
      </c>
      <c r="B404" t="str">
        <f>VLOOKUP($A404,forkortelser!$A$2:$B$98,2,FALSE)</f>
        <v>PFHxA</v>
      </c>
      <c r="C404" t="s">
        <v>12</v>
      </c>
      <c r="D404" t="str">
        <f>VLOOKUP(A404,Kategorier!$A$2:$B$42,2,FALSE)</f>
        <v>org milj</v>
      </c>
      <c r="E404" t="str">
        <f>VLOOKUP(A404,Kategorier!$A$2:$C$42,3,FALSE)</f>
        <v>PFAS</v>
      </c>
      <c r="F404" t="e">
        <f>VLOOKUP($A404,grenseverdier!$A$2:$B$87,2,FALSE)</f>
        <v>#N/A</v>
      </c>
      <c r="G404" t="e">
        <f>VLOOKUP($A404,grenseverdier!$A$2:$C$87,3,FALSE)</f>
        <v>#N/A</v>
      </c>
      <c r="H404" s="1">
        <v>44872</v>
      </c>
      <c r="I404" t="s">
        <v>119</v>
      </c>
      <c r="K404" t="e">
        <f t="shared" si="18"/>
        <v>#N/A</v>
      </c>
      <c r="M404" t="e">
        <f t="shared" si="19"/>
        <v>#N/A</v>
      </c>
      <c r="N404">
        <f t="shared" si="20"/>
        <v>152</v>
      </c>
    </row>
    <row r="405" spans="1:14" x14ac:dyDescent="0.35">
      <c r="A405" t="s">
        <v>50</v>
      </c>
      <c r="B405" t="str">
        <f>VLOOKUP($A405,forkortelser!$A$2:$B$98,2,FALSE)</f>
        <v>PFHxA</v>
      </c>
      <c r="C405" t="s">
        <v>12</v>
      </c>
      <c r="D405" t="str">
        <f>VLOOKUP(A405,Kategorier!$A$2:$B$42,2,FALSE)</f>
        <v>org milj</v>
      </c>
      <c r="E405" t="str">
        <f>VLOOKUP(A405,Kategorier!$A$2:$C$42,3,FALSE)</f>
        <v>PFAS</v>
      </c>
      <c r="F405" t="e">
        <f>VLOOKUP($A405,grenseverdier!$A$2:$B$87,2,FALSE)</f>
        <v>#N/A</v>
      </c>
      <c r="G405" t="e">
        <f>VLOOKUP($A405,grenseverdier!$A$2:$C$87,3,FALSE)</f>
        <v>#N/A</v>
      </c>
      <c r="H405" s="1">
        <v>44879</v>
      </c>
      <c r="I405" t="s">
        <v>119</v>
      </c>
      <c r="J405">
        <v>0.155</v>
      </c>
      <c r="K405" t="b">
        <f t="shared" si="18"/>
        <v>0</v>
      </c>
      <c r="L405" s="6">
        <v>0.155</v>
      </c>
      <c r="M405" t="e">
        <f t="shared" si="19"/>
        <v>#N/A</v>
      </c>
      <c r="N405">
        <f t="shared" si="20"/>
        <v>152</v>
      </c>
    </row>
    <row r="406" spans="1:14" x14ac:dyDescent="0.35">
      <c r="A406" t="s">
        <v>50</v>
      </c>
      <c r="B406" t="str">
        <f>VLOOKUP($A406,forkortelser!$A$2:$B$98,2,FALSE)</f>
        <v>PFHxA</v>
      </c>
      <c r="C406" t="s">
        <v>12</v>
      </c>
      <c r="D406" t="str">
        <f>VLOOKUP(A406,Kategorier!$A$2:$B$42,2,FALSE)</f>
        <v>org milj</v>
      </c>
      <c r="E406" t="str">
        <f>VLOOKUP(A406,Kategorier!$A$2:$C$42,3,FALSE)</f>
        <v>PFAS</v>
      </c>
      <c r="F406" t="e">
        <f>VLOOKUP($A406,grenseverdier!$A$2:$B$87,2,FALSE)</f>
        <v>#N/A</v>
      </c>
      <c r="G406" t="e">
        <f>VLOOKUP($A406,grenseverdier!$A$2:$C$87,3,FALSE)</f>
        <v>#N/A</v>
      </c>
      <c r="H406" s="1">
        <v>44886</v>
      </c>
      <c r="I406" t="s">
        <v>119</v>
      </c>
      <c r="K406" t="e">
        <f t="shared" si="18"/>
        <v>#N/A</v>
      </c>
      <c r="M406" t="e">
        <f t="shared" si="19"/>
        <v>#N/A</v>
      </c>
      <c r="N406">
        <f t="shared" si="20"/>
        <v>152</v>
      </c>
    </row>
    <row r="407" spans="1:14" x14ac:dyDescent="0.35">
      <c r="A407" t="s">
        <v>50</v>
      </c>
      <c r="B407" t="str">
        <f>VLOOKUP($A407,forkortelser!$A$2:$B$98,2,FALSE)</f>
        <v>PFHxA</v>
      </c>
      <c r="C407" t="s">
        <v>12</v>
      </c>
      <c r="D407" t="str">
        <f>VLOOKUP(A407,Kategorier!$A$2:$B$42,2,FALSE)</f>
        <v>org milj</v>
      </c>
      <c r="E407" t="str">
        <f>VLOOKUP(A407,Kategorier!$A$2:$C$42,3,FALSE)</f>
        <v>PFAS</v>
      </c>
      <c r="F407" t="e">
        <f>VLOOKUP($A407,grenseverdier!$A$2:$B$87,2,FALSE)</f>
        <v>#N/A</v>
      </c>
      <c r="G407" t="e">
        <f>VLOOKUP($A407,grenseverdier!$A$2:$C$87,3,FALSE)</f>
        <v>#N/A</v>
      </c>
      <c r="H407" s="1">
        <v>44907</v>
      </c>
      <c r="I407" t="s">
        <v>119</v>
      </c>
      <c r="K407" t="e">
        <f t="shared" si="18"/>
        <v>#N/A</v>
      </c>
      <c r="M407" t="e">
        <f t="shared" si="19"/>
        <v>#N/A</v>
      </c>
      <c r="N407">
        <f t="shared" si="20"/>
        <v>152</v>
      </c>
    </row>
    <row r="408" spans="1:14" x14ac:dyDescent="0.35">
      <c r="A408" t="s">
        <v>50</v>
      </c>
      <c r="B408" t="str">
        <f>VLOOKUP($A408,forkortelser!$A$2:$B$98,2,FALSE)</f>
        <v>PFHxA</v>
      </c>
      <c r="C408" t="s">
        <v>12</v>
      </c>
      <c r="D408" t="str">
        <f>VLOOKUP(A408,Kategorier!$A$2:$B$42,2,FALSE)</f>
        <v>org milj</v>
      </c>
      <c r="E408" t="str">
        <f>VLOOKUP(A408,Kategorier!$A$2:$C$42,3,FALSE)</f>
        <v>PFAS</v>
      </c>
      <c r="F408" t="e">
        <f>VLOOKUP($A408,grenseverdier!$A$2:$B$87,2,FALSE)</f>
        <v>#N/A</v>
      </c>
      <c r="G408" t="e">
        <f>VLOOKUP($A408,grenseverdier!$A$2:$C$87,3,FALSE)</f>
        <v>#N/A</v>
      </c>
      <c r="H408" s="1">
        <v>44970</v>
      </c>
      <c r="I408" t="s">
        <v>119</v>
      </c>
      <c r="K408" t="e">
        <f t="shared" si="18"/>
        <v>#N/A</v>
      </c>
      <c r="M408" t="e">
        <f t="shared" si="19"/>
        <v>#N/A</v>
      </c>
      <c r="N408">
        <f t="shared" si="20"/>
        <v>152</v>
      </c>
    </row>
    <row r="409" spans="1:14" x14ac:dyDescent="0.35">
      <c r="A409" t="s">
        <v>50</v>
      </c>
      <c r="B409" t="str">
        <f>VLOOKUP($A409,forkortelser!$A$2:$B$98,2,FALSE)</f>
        <v>PFHxA</v>
      </c>
      <c r="C409" t="s">
        <v>12</v>
      </c>
      <c r="D409" t="str">
        <f>VLOOKUP(A409,Kategorier!$A$2:$B$42,2,FALSE)</f>
        <v>org milj</v>
      </c>
      <c r="E409" t="str">
        <f>VLOOKUP(A409,Kategorier!$A$2:$C$42,3,FALSE)</f>
        <v>PFAS</v>
      </c>
      <c r="F409" t="e">
        <f>VLOOKUP($A409,grenseverdier!$A$2:$B$87,2,FALSE)</f>
        <v>#N/A</v>
      </c>
      <c r="G409" t="e">
        <f>VLOOKUP($A409,grenseverdier!$A$2:$C$87,3,FALSE)</f>
        <v>#N/A</v>
      </c>
      <c r="H409" s="1">
        <v>44984</v>
      </c>
      <c r="I409" t="s">
        <v>119</v>
      </c>
      <c r="K409" t="e">
        <f t="shared" si="18"/>
        <v>#N/A</v>
      </c>
      <c r="M409" t="e">
        <f t="shared" si="19"/>
        <v>#N/A</v>
      </c>
      <c r="N409">
        <f t="shared" si="20"/>
        <v>152</v>
      </c>
    </row>
    <row r="410" spans="1:14" x14ac:dyDescent="0.35">
      <c r="A410" t="s">
        <v>50</v>
      </c>
      <c r="B410" t="str">
        <f>VLOOKUP($A410,forkortelser!$A$2:$B$98,2,FALSE)</f>
        <v>PFHxA</v>
      </c>
      <c r="C410" t="s">
        <v>12</v>
      </c>
      <c r="D410" t="str">
        <f>VLOOKUP(A410,Kategorier!$A$2:$B$42,2,FALSE)</f>
        <v>org milj</v>
      </c>
      <c r="E410" t="str">
        <f>VLOOKUP(A410,Kategorier!$A$2:$C$42,3,FALSE)</f>
        <v>PFAS</v>
      </c>
      <c r="F410" t="e">
        <f>VLOOKUP($A410,grenseverdier!$A$2:$B$87,2,FALSE)</f>
        <v>#N/A</v>
      </c>
      <c r="G410" t="e">
        <f>VLOOKUP($A410,grenseverdier!$A$2:$C$87,3,FALSE)</f>
        <v>#N/A</v>
      </c>
      <c r="H410" s="1">
        <v>44858</v>
      </c>
      <c r="I410" t="s">
        <v>120</v>
      </c>
      <c r="K410" t="e">
        <f t="shared" si="18"/>
        <v>#N/A</v>
      </c>
      <c r="M410" t="e">
        <f t="shared" si="19"/>
        <v>#N/A</v>
      </c>
      <c r="N410">
        <f t="shared" si="20"/>
        <v>151</v>
      </c>
    </row>
    <row r="411" spans="1:14" x14ac:dyDescent="0.35">
      <c r="A411" t="s">
        <v>50</v>
      </c>
      <c r="B411" t="str">
        <f>VLOOKUP($A411,forkortelser!$A$2:$B$98,2,FALSE)</f>
        <v>PFHxA</v>
      </c>
      <c r="C411" t="s">
        <v>12</v>
      </c>
      <c r="D411" t="str">
        <f>VLOOKUP(A411,Kategorier!$A$2:$B$42,2,FALSE)</f>
        <v>org milj</v>
      </c>
      <c r="E411" t="str">
        <f>VLOOKUP(A411,Kategorier!$A$2:$C$42,3,FALSE)</f>
        <v>PFAS</v>
      </c>
      <c r="F411" t="e">
        <f>VLOOKUP($A411,grenseverdier!$A$2:$B$87,2,FALSE)</f>
        <v>#N/A</v>
      </c>
      <c r="G411" t="e">
        <f>VLOOKUP($A411,grenseverdier!$A$2:$C$87,3,FALSE)</f>
        <v>#N/A</v>
      </c>
      <c r="H411" s="1">
        <v>44865</v>
      </c>
      <c r="I411" t="s">
        <v>120</v>
      </c>
      <c r="K411" t="e">
        <f t="shared" si="18"/>
        <v>#N/A</v>
      </c>
      <c r="M411" t="e">
        <f t="shared" si="19"/>
        <v>#N/A</v>
      </c>
      <c r="N411">
        <f t="shared" si="20"/>
        <v>151</v>
      </c>
    </row>
    <row r="412" spans="1:14" x14ac:dyDescent="0.35">
      <c r="A412" t="s">
        <v>50</v>
      </c>
      <c r="B412" t="str">
        <f>VLOOKUP($A412,forkortelser!$A$2:$B$98,2,FALSE)</f>
        <v>PFHxA</v>
      </c>
      <c r="C412" t="s">
        <v>12</v>
      </c>
      <c r="D412" t="str">
        <f>VLOOKUP(A412,Kategorier!$A$2:$B$42,2,FALSE)</f>
        <v>org milj</v>
      </c>
      <c r="E412" t="str">
        <f>VLOOKUP(A412,Kategorier!$A$2:$C$42,3,FALSE)</f>
        <v>PFAS</v>
      </c>
      <c r="F412" t="e">
        <f>VLOOKUP($A412,grenseverdier!$A$2:$B$87,2,FALSE)</f>
        <v>#N/A</v>
      </c>
      <c r="G412" t="e">
        <f>VLOOKUP($A412,grenseverdier!$A$2:$C$87,3,FALSE)</f>
        <v>#N/A</v>
      </c>
      <c r="H412" s="1">
        <v>44872</v>
      </c>
      <c r="I412" t="s">
        <v>120</v>
      </c>
      <c r="K412" t="e">
        <f t="shared" si="18"/>
        <v>#N/A</v>
      </c>
      <c r="M412" t="e">
        <f t="shared" si="19"/>
        <v>#N/A</v>
      </c>
      <c r="N412">
        <f t="shared" si="20"/>
        <v>151</v>
      </c>
    </row>
    <row r="413" spans="1:14" x14ac:dyDescent="0.35">
      <c r="A413" t="s">
        <v>50</v>
      </c>
      <c r="B413" t="str">
        <f>VLOOKUP($A413,forkortelser!$A$2:$B$98,2,FALSE)</f>
        <v>PFHxA</v>
      </c>
      <c r="C413" t="s">
        <v>12</v>
      </c>
      <c r="D413" t="str">
        <f>VLOOKUP(A413,Kategorier!$A$2:$B$42,2,FALSE)</f>
        <v>org milj</v>
      </c>
      <c r="E413" t="str">
        <f>VLOOKUP(A413,Kategorier!$A$2:$C$42,3,FALSE)</f>
        <v>PFAS</v>
      </c>
      <c r="F413" t="e">
        <f>VLOOKUP($A413,grenseverdier!$A$2:$B$87,2,FALSE)</f>
        <v>#N/A</v>
      </c>
      <c r="G413" t="e">
        <f>VLOOKUP($A413,grenseverdier!$A$2:$C$87,3,FALSE)</f>
        <v>#N/A</v>
      </c>
      <c r="H413" s="1">
        <v>44879</v>
      </c>
      <c r="I413" t="s">
        <v>120</v>
      </c>
      <c r="J413">
        <v>0.153</v>
      </c>
      <c r="K413" t="b">
        <f t="shared" si="18"/>
        <v>0</v>
      </c>
      <c r="L413" s="6">
        <v>0.153</v>
      </c>
      <c r="M413" t="e">
        <f t="shared" si="19"/>
        <v>#N/A</v>
      </c>
      <c r="N413">
        <f t="shared" si="20"/>
        <v>151</v>
      </c>
    </row>
    <row r="414" spans="1:14" x14ac:dyDescent="0.35">
      <c r="A414" t="s">
        <v>50</v>
      </c>
      <c r="B414" t="str">
        <f>VLOOKUP($A414,forkortelser!$A$2:$B$98,2,FALSE)</f>
        <v>PFHxA</v>
      </c>
      <c r="C414" t="s">
        <v>12</v>
      </c>
      <c r="D414" t="str">
        <f>VLOOKUP(A414,Kategorier!$A$2:$B$42,2,FALSE)</f>
        <v>org milj</v>
      </c>
      <c r="E414" t="str">
        <f>VLOOKUP(A414,Kategorier!$A$2:$C$42,3,FALSE)</f>
        <v>PFAS</v>
      </c>
      <c r="F414" t="e">
        <f>VLOOKUP($A414,grenseverdier!$A$2:$B$87,2,FALSE)</f>
        <v>#N/A</v>
      </c>
      <c r="G414" t="e">
        <f>VLOOKUP($A414,grenseverdier!$A$2:$C$87,3,FALSE)</f>
        <v>#N/A</v>
      </c>
      <c r="H414" s="1">
        <v>44886</v>
      </c>
      <c r="I414" t="s">
        <v>120</v>
      </c>
      <c r="K414" t="e">
        <f t="shared" si="18"/>
        <v>#N/A</v>
      </c>
      <c r="M414" t="e">
        <f t="shared" si="19"/>
        <v>#N/A</v>
      </c>
      <c r="N414">
        <f t="shared" si="20"/>
        <v>151</v>
      </c>
    </row>
    <row r="415" spans="1:14" x14ac:dyDescent="0.35">
      <c r="A415" t="s">
        <v>50</v>
      </c>
      <c r="B415" t="str">
        <f>VLOOKUP($A415,forkortelser!$A$2:$B$98,2,FALSE)</f>
        <v>PFHxA</v>
      </c>
      <c r="C415" t="s">
        <v>12</v>
      </c>
      <c r="D415" t="str">
        <f>VLOOKUP(A415,Kategorier!$A$2:$B$42,2,FALSE)</f>
        <v>org milj</v>
      </c>
      <c r="E415" t="str">
        <f>VLOOKUP(A415,Kategorier!$A$2:$C$42,3,FALSE)</f>
        <v>PFAS</v>
      </c>
      <c r="F415" t="e">
        <f>VLOOKUP($A415,grenseverdier!$A$2:$B$87,2,FALSE)</f>
        <v>#N/A</v>
      </c>
      <c r="G415" t="e">
        <f>VLOOKUP($A415,grenseverdier!$A$2:$C$87,3,FALSE)</f>
        <v>#N/A</v>
      </c>
      <c r="H415" s="1">
        <v>44907</v>
      </c>
      <c r="I415" t="s">
        <v>120</v>
      </c>
      <c r="K415" t="e">
        <f t="shared" si="18"/>
        <v>#N/A</v>
      </c>
      <c r="M415" t="e">
        <f t="shared" si="19"/>
        <v>#N/A</v>
      </c>
      <c r="N415">
        <f t="shared" si="20"/>
        <v>151</v>
      </c>
    </row>
    <row r="416" spans="1:14" x14ac:dyDescent="0.35">
      <c r="A416" t="s">
        <v>50</v>
      </c>
      <c r="B416" t="str">
        <f>VLOOKUP($A416,forkortelser!$A$2:$B$98,2,FALSE)</f>
        <v>PFHxA</v>
      </c>
      <c r="C416" t="s">
        <v>12</v>
      </c>
      <c r="D416" t="str">
        <f>VLOOKUP(A416,Kategorier!$A$2:$B$42,2,FALSE)</f>
        <v>org milj</v>
      </c>
      <c r="E416" t="str">
        <f>VLOOKUP(A416,Kategorier!$A$2:$C$42,3,FALSE)</f>
        <v>PFAS</v>
      </c>
      <c r="F416" t="e">
        <f>VLOOKUP($A416,grenseverdier!$A$2:$B$87,2,FALSE)</f>
        <v>#N/A</v>
      </c>
      <c r="G416" t="e">
        <f>VLOOKUP($A416,grenseverdier!$A$2:$C$87,3,FALSE)</f>
        <v>#N/A</v>
      </c>
      <c r="H416" s="1">
        <v>44970</v>
      </c>
      <c r="I416" t="s">
        <v>120</v>
      </c>
      <c r="K416" t="e">
        <f t="shared" si="18"/>
        <v>#N/A</v>
      </c>
      <c r="M416" t="e">
        <f t="shared" si="19"/>
        <v>#N/A</v>
      </c>
      <c r="N416">
        <f t="shared" si="20"/>
        <v>151</v>
      </c>
    </row>
    <row r="417" spans="1:14" x14ac:dyDescent="0.35">
      <c r="A417" t="s">
        <v>50</v>
      </c>
      <c r="B417" t="str">
        <f>VLOOKUP($A417,forkortelser!$A$2:$B$98,2,FALSE)</f>
        <v>PFHxA</v>
      </c>
      <c r="C417" t="s">
        <v>12</v>
      </c>
      <c r="D417" t="str">
        <f>VLOOKUP(A417,Kategorier!$A$2:$B$42,2,FALSE)</f>
        <v>org milj</v>
      </c>
      <c r="E417" t="str">
        <f>VLOOKUP(A417,Kategorier!$A$2:$C$42,3,FALSE)</f>
        <v>PFAS</v>
      </c>
      <c r="F417" t="e">
        <f>VLOOKUP($A417,grenseverdier!$A$2:$B$87,2,FALSE)</f>
        <v>#N/A</v>
      </c>
      <c r="G417" t="e">
        <f>VLOOKUP($A417,grenseverdier!$A$2:$C$87,3,FALSE)</f>
        <v>#N/A</v>
      </c>
      <c r="H417" s="1">
        <v>44984</v>
      </c>
      <c r="I417" t="s">
        <v>120</v>
      </c>
      <c r="K417" t="e">
        <f t="shared" si="18"/>
        <v>#N/A</v>
      </c>
      <c r="M417" t="e">
        <f t="shared" si="19"/>
        <v>#N/A</v>
      </c>
      <c r="N417">
        <f t="shared" si="20"/>
        <v>151</v>
      </c>
    </row>
    <row r="418" spans="1:14" x14ac:dyDescent="0.35">
      <c r="A418" t="s">
        <v>239</v>
      </c>
      <c r="B418" t="str">
        <f>VLOOKUP($A418,forkortelser!$A$2:$B$98,2,FALSE)</f>
        <v>PFOA</v>
      </c>
      <c r="C418" t="s">
        <v>12</v>
      </c>
      <c r="D418" t="str">
        <f>VLOOKUP(A418,Kategorier!$A$2:$B$42,2,FALSE)</f>
        <v>org milj</v>
      </c>
      <c r="E418" t="str">
        <f>VLOOKUP(A418,Kategorier!$A$2:$C$42,3,FALSE)</f>
        <v>PFAS</v>
      </c>
      <c r="F418" t="e">
        <f>VLOOKUP($A418,grenseverdier!$A$2:$B$87,2,FALSE)</f>
        <v>#N/A</v>
      </c>
      <c r="G418" t="e">
        <f>VLOOKUP($A418,grenseverdier!$A$2:$C$87,3,FALSE)</f>
        <v>#N/A</v>
      </c>
      <c r="H418" s="1">
        <v>44858</v>
      </c>
      <c r="I418" t="s">
        <v>119</v>
      </c>
      <c r="K418" t="e">
        <f t="shared" si="18"/>
        <v>#N/A</v>
      </c>
      <c r="M418" t="e">
        <f t="shared" si="19"/>
        <v>#N/A</v>
      </c>
      <c r="N418">
        <f t="shared" si="20"/>
        <v>152</v>
      </c>
    </row>
    <row r="419" spans="1:14" x14ac:dyDescent="0.35">
      <c r="A419" t="s">
        <v>239</v>
      </c>
      <c r="B419" t="str">
        <f>VLOOKUP($A419,forkortelser!$A$2:$B$98,2,FALSE)</f>
        <v>PFOA</v>
      </c>
      <c r="C419" t="s">
        <v>12</v>
      </c>
      <c r="D419" t="str">
        <f>VLOOKUP(A419,Kategorier!$A$2:$B$42,2,FALSE)</f>
        <v>org milj</v>
      </c>
      <c r="E419" t="str">
        <f>VLOOKUP(A419,Kategorier!$A$2:$C$42,3,FALSE)</f>
        <v>PFAS</v>
      </c>
      <c r="F419" t="e">
        <f>VLOOKUP($A419,grenseverdier!$A$2:$B$87,2,FALSE)</f>
        <v>#N/A</v>
      </c>
      <c r="G419" t="e">
        <f>VLOOKUP($A419,grenseverdier!$A$2:$C$87,3,FALSE)</f>
        <v>#N/A</v>
      </c>
      <c r="H419" s="1">
        <v>44865</v>
      </c>
      <c r="I419" t="s">
        <v>119</v>
      </c>
      <c r="K419" t="e">
        <f t="shared" si="18"/>
        <v>#N/A</v>
      </c>
      <c r="M419" t="e">
        <f t="shared" si="19"/>
        <v>#N/A</v>
      </c>
      <c r="N419">
        <f t="shared" si="20"/>
        <v>152</v>
      </c>
    </row>
    <row r="420" spans="1:14" x14ac:dyDescent="0.35">
      <c r="A420" t="s">
        <v>239</v>
      </c>
      <c r="B420" t="str">
        <f>VLOOKUP($A420,forkortelser!$A$2:$B$98,2,FALSE)</f>
        <v>PFOA</v>
      </c>
      <c r="C420" t="s">
        <v>12</v>
      </c>
      <c r="D420" t="str">
        <f>VLOOKUP(A420,Kategorier!$A$2:$B$42,2,FALSE)</f>
        <v>org milj</v>
      </c>
      <c r="E420" t="str">
        <f>VLOOKUP(A420,Kategorier!$A$2:$C$42,3,FALSE)</f>
        <v>PFAS</v>
      </c>
      <c r="F420" t="e">
        <f>VLOOKUP($A420,grenseverdier!$A$2:$B$87,2,FALSE)</f>
        <v>#N/A</v>
      </c>
      <c r="G420" t="e">
        <f>VLOOKUP($A420,grenseverdier!$A$2:$C$87,3,FALSE)</f>
        <v>#N/A</v>
      </c>
      <c r="H420" s="1">
        <v>44872</v>
      </c>
      <c r="I420" t="s">
        <v>119</v>
      </c>
      <c r="K420" t="e">
        <f t="shared" si="18"/>
        <v>#N/A</v>
      </c>
      <c r="M420" t="e">
        <f t="shared" si="19"/>
        <v>#N/A</v>
      </c>
      <c r="N420">
        <f t="shared" si="20"/>
        <v>152</v>
      </c>
    </row>
    <row r="421" spans="1:14" x14ac:dyDescent="0.35">
      <c r="A421" t="s">
        <v>239</v>
      </c>
      <c r="B421" t="str">
        <f>VLOOKUP($A421,forkortelser!$A$2:$B$98,2,FALSE)</f>
        <v>PFOA</v>
      </c>
      <c r="C421" t="s">
        <v>12</v>
      </c>
      <c r="D421" t="str">
        <f>VLOOKUP(A421,Kategorier!$A$2:$B$42,2,FALSE)</f>
        <v>org milj</v>
      </c>
      <c r="E421" t="str">
        <f>VLOOKUP(A421,Kategorier!$A$2:$C$42,3,FALSE)</f>
        <v>PFAS</v>
      </c>
      <c r="F421" t="e">
        <f>VLOOKUP($A421,grenseverdier!$A$2:$B$87,2,FALSE)</f>
        <v>#N/A</v>
      </c>
      <c r="G421" t="e">
        <f>VLOOKUP($A421,grenseverdier!$A$2:$C$87,3,FALSE)</f>
        <v>#N/A</v>
      </c>
      <c r="H421" s="1">
        <v>44879</v>
      </c>
      <c r="I421" t="s">
        <v>119</v>
      </c>
      <c r="J421">
        <v>9.7900000000000001E-2</v>
      </c>
      <c r="K421" t="b">
        <f t="shared" si="18"/>
        <v>0</v>
      </c>
      <c r="L421" s="6">
        <v>9.7900000000000001E-2</v>
      </c>
      <c r="M421" t="e">
        <f t="shared" si="19"/>
        <v>#N/A</v>
      </c>
      <c r="N421">
        <f t="shared" si="20"/>
        <v>152</v>
      </c>
    </row>
    <row r="422" spans="1:14" x14ac:dyDescent="0.35">
      <c r="A422" t="s">
        <v>239</v>
      </c>
      <c r="B422" t="str">
        <f>VLOOKUP($A422,forkortelser!$A$2:$B$98,2,FALSE)</f>
        <v>PFOA</v>
      </c>
      <c r="C422" t="s">
        <v>12</v>
      </c>
      <c r="D422" t="str">
        <f>VLOOKUP(A422,Kategorier!$A$2:$B$42,2,FALSE)</f>
        <v>org milj</v>
      </c>
      <c r="E422" t="str">
        <f>VLOOKUP(A422,Kategorier!$A$2:$C$42,3,FALSE)</f>
        <v>PFAS</v>
      </c>
      <c r="F422" t="e">
        <f>VLOOKUP($A422,grenseverdier!$A$2:$B$87,2,FALSE)</f>
        <v>#N/A</v>
      </c>
      <c r="G422" t="e">
        <f>VLOOKUP($A422,grenseverdier!$A$2:$C$87,3,FALSE)</f>
        <v>#N/A</v>
      </c>
      <c r="H422" s="1">
        <v>44886</v>
      </c>
      <c r="I422" t="s">
        <v>119</v>
      </c>
      <c r="K422" t="e">
        <f t="shared" si="18"/>
        <v>#N/A</v>
      </c>
      <c r="M422" t="e">
        <f t="shared" si="19"/>
        <v>#N/A</v>
      </c>
      <c r="N422">
        <f t="shared" si="20"/>
        <v>152</v>
      </c>
    </row>
    <row r="423" spans="1:14" x14ac:dyDescent="0.35">
      <c r="A423" t="s">
        <v>239</v>
      </c>
      <c r="B423" t="str">
        <f>VLOOKUP($A423,forkortelser!$A$2:$B$98,2,FALSE)</f>
        <v>PFOA</v>
      </c>
      <c r="C423" t="s">
        <v>12</v>
      </c>
      <c r="D423" t="str">
        <f>VLOOKUP(A423,Kategorier!$A$2:$B$42,2,FALSE)</f>
        <v>org milj</v>
      </c>
      <c r="E423" t="str">
        <f>VLOOKUP(A423,Kategorier!$A$2:$C$42,3,FALSE)</f>
        <v>PFAS</v>
      </c>
      <c r="F423" t="e">
        <f>VLOOKUP($A423,grenseverdier!$A$2:$B$87,2,FALSE)</f>
        <v>#N/A</v>
      </c>
      <c r="G423" t="e">
        <f>VLOOKUP($A423,grenseverdier!$A$2:$C$87,3,FALSE)</f>
        <v>#N/A</v>
      </c>
      <c r="H423" s="1">
        <v>44907</v>
      </c>
      <c r="I423" t="s">
        <v>119</v>
      </c>
      <c r="K423" t="e">
        <f t="shared" si="18"/>
        <v>#N/A</v>
      </c>
      <c r="M423" t="e">
        <f t="shared" si="19"/>
        <v>#N/A</v>
      </c>
      <c r="N423">
        <f t="shared" si="20"/>
        <v>152</v>
      </c>
    </row>
    <row r="424" spans="1:14" x14ac:dyDescent="0.35">
      <c r="A424" t="s">
        <v>239</v>
      </c>
      <c r="B424" t="str">
        <f>VLOOKUP($A424,forkortelser!$A$2:$B$98,2,FALSE)</f>
        <v>PFOA</v>
      </c>
      <c r="C424" t="s">
        <v>12</v>
      </c>
      <c r="D424" t="str">
        <f>VLOOKUP(A424,Kategorier!$A$2:$B$42,2,FALSE)</f>
        <v>org milj</v>
      </c>
      <c r="E424" t="str">
        <f>VLOOKUP(A424,Kategorier!$A$2:$C$42,3,FALSE)</f>
        <v>PFAS</v>
      </c>
      <c r="F424" t="e">
        <f>VLOOKUP($A424,grenseverdier!$A$2:$B$87,2,FALSE)</f>
        <v>#N/A</v>
      </c>
      <c r="G424" t="e">
        <f>VLOOKUP($A424,grenseverdier!$A$2:$C$87,3,FALSE)</f>
        <v>#N/A</v>
      </c>
      <c r="H424" s="1">
        <v>44970</v>
      </c>
      <c r="I424" t="s">
        <v>119</v>
      </c>
      <c r="K424" t="e">
        <f t="shared" si="18"/>
        <v>#N/A</v>
      </c>
      <c r="M424" t="e">
        <f t="shared" si="19"/>
        <v>#N/A</v>
      </c>
      <c r="N424">
        <f t="shared" si="20"/>
        <v>152</v>
      </c>
    </row>
    <row r="425" spans="1:14" x14ac:dyDescent="0.35">
      <c r="A425" t="s">
        <v>239</v>
      </c>
      <c r="B425" t="str">
        <f>VLOOKUP($A425,forkortelser!$A$2:$B$98,2,FALSE)</f>
        <v>PFOA</v>
      </c>
      <c r="C425" t="s">
        <v>12</v>
      </c>
      <c r="D425" t="str">
        <f>VLOOKUP(A425,Kategorier!$A$2:$B$42,2,FALSE)</f>
        <v>org milj</v>
      </c>
      <c r="E425" t="str">
        <f>VLOOKUP(A425,Kategorier!$A$2:$C$42,3,FALSE)</f>
        <v>PFAS</v>
      </c>
      <c r="F425" t="e">
        <f>VLOOKUP($A425,grenseverdier!$A$2:$B$87,2,FALSE)</f>
        <v>#N/A</v>
      </c>
      <c r="G425" t="e">
        <f>VLOOKUP($A425,grenseverdier!$A$2:$C$87,3,FALSE)</f>
        <v>#N/A</v>
      </c>
      <c r="H425" s="1">
        <v>44984</v>
      </c>
      <c r="I425" t="s">
        <v>119</v>
      </c>
      <c r="K425" t="e">
        <f t="shared" si="18"/>
        <v>#N/A</v>
      </c>
      <c r="M425" t="e">
        <f t="shared" si="19"/>
        <v>#N/A</v>
      </c>
      <c r="N425">
        <f t="shared" si="20"/>
        <v>152</v>
      </c>
    </row>
    <row r="426" spans="1:14" x14ac:dyDescent="0.35">
      <c r="A426" t="s">
        <v>239</v>
      </c>
      <c r="B426" t="str">
        <f>VLOOKUP($A426,forkortelser!$A$2:$B$98,2,FALSE)</f>
        <v>PFOA</v>
      </c>
      <c r="C426" t="s">
        <v>12</v>
      </c>
      <c r="D426" t="str">
        <f>VLOOKUP(A426,Kategorier!$A$2:$B$42,2,FALSE)</f>
        <v>org milj</v>
      </c>
      <c r="E426" t="str">
        <f>VLOOKUP(A426,Kategorier!$A$2:$C$42,3,FALSE)</f>
        <v>PFAS</v>
      </c>
      <c r="F426" t="e">
        <f>VLOOKUP($A426,grenseverdier!$A$2:$B$87,2,FALSE)</f>
        <v>#N/A</v>
      </c>
      <c r="G426" t="e">
        <f>VLOOKUP($A426,grenseverdier!$A$2:$C$87,3,FALSE)</f>
        <v>#N/A</v>
      </c>
      <c r="H426" s="1">
        <v>44858</v>
      </c>
      <c r="I426" t="s">
        <v>120</v>
      </c>
      <c r="K426" t="e">
        <f t="shared" si="18"/>
        <v>#N/A</v>
      </c>
      <c r="M426" t="e">
        <f t="shared" si="19"/>
        <v>#N/A</v>
      </c>
      <c r="N426">
        <f t="shared" si="20"/>
        <v>151</v>
      </c>
    </row>
    <row r="427" spans="1:14" x14ac:dyDescent="0.35">
      <c r="A427" t="s">
        <v>239</v>
      </c>
      <c r="B427" t="str">
        <f>VLOOKUP($A427,forkortelser!$A$2:$B$98,2,FALSE)</f>
        <v>PFOA</v>
      </c>
      <c r="C427" t="s">
        <v>12</v>
      </c>
      <c r="D427" t="str">
        <f>VLOOKUP(A427,Kategorier!$A$2:$B$42,2,FALSE)</f>
        <v>org milj</v>
      </c>
      <c r="E427" t="str">
        <f>VLOOKUP(A427,Kategorier!$A$2:$C$42,3,FALSE)</f>
        <v>PFAS</v>
      </c>
      <c r="F427" t="e">
        <f>VLOOKUP($A427,grenseverdier!$A$2:$B$87,2,FALSE)</f>
        <v>#N/A</v>
      </c>
      <c r="G427" t="e">
        <f>VLOOKUP($A427,grenseverdier!$A$2:$C$87,3,FALSE)</f>
        <v>#N/A</v>
      </c>
      <c r="H427" s="1">
        <v>44865</v>
      </c>
      <c r="I427" t="s">
        <v>120</v>
      </c>
      <c r="K427" t="e">
        <f t="shared" si="18"/>
        <v>#N/A</v>
      </c>
      <c r="M427" t="e">
        <f t="shared" si="19"/>
        <v>#N/A</v>
      </c>
      <c r="N427">
        <f t="shared" si="20"/>
        <v>151</v>
      </c>
    </row>
    <row r="428" spans="1:14" x14ac:dyDescent="0.35">
      <c r="A428" t="s">
        <v>239</v>
      </c>
      <c r="B428" t="str">
        <f>VLOOKUP($A428,forkortelser!$A$2:$B$98,2,FALSE)</f>
        <v>PFOA</v>
      </c>
      <c r="C428" t="s">
        <v>12</v>
      </c>
      <c r="D428" t="str">
        <f>VLOOKUP(A428,Kategorier!$A$2:$B$42,2,FALSE)</f>
        <v>org milj</v>
      </c>
      <c r="E428" t="str">
        <f>VLOOKUP(A428,Kategorier!$A$2:$C$42,3,FALSE)</f>
        <v>PFAS</v>
      </c>
      <c r="F428" t="e">
        <f>VLOOKUP($A428,grenseverdier!$A$2:$B$87,2,FALSE)</f>
        <v>#N/A</v>
      </c>
      <c r="G428" t="e">
        <f>VLOOKUP($A428,grenseverdier!$A$2:$C$87,3,FALSE)</f>
        <v>#N/A</v>
      </c>
      <c r="H428" s="1">
        <v>44872</v>
      </c>
      <c r="I428" t="s">
        <v>120</v>
      </c>
      <c r="K428" t="e">
        <f t="shared" si="18"/>
        <v>#N/A</v>
      </c>
      <c r="M428" t="e">
        <f t="shared" si="19"/>
        <v>#N/A</v>
      </c>
      <c r="N428">
        <f t="shared" si="20"/>
        <v>151</v>
      </c>
    </row>
    <row r="429" spans="1:14" x14ac:dyDescent="0.35">
      <c r="A429" t="s">
        <v>239</v>
      </c>
      <c r="B429" t="str">
        <f>VLOOKUP($A429,forkortelser!$A$2:$B$98,2,FALSE)</f>
        <v>PFOA</v>
      </c>
      <c r="C429" t="s">
        <v>12</v>
      </c>
      <c r="D429" t="str">
        <f>VLOOKUP(A429,Kategorier!$A$2:$B$42,2,FALSE)</f>
        <v>org milj</v>
      </c>
      <c r="E429" t="str">
        <f>VLOOKUP(A429,Kategorier!$A$2:$C$42,3,FALSE)</f>
        <v>PFAS</v>
      </c>
      <c r="F429" t="e">
        <f>VLOOKUP($A429,grenseverdier!$A$2:$B$87,2,FALSE)</f>
        <v>#N/A</v>
      </c>
      <c r="G429" t="e">
        <f>VLOOKUP($A429,grenseverdier!$A$2:$C$87,3,FALSE)</f>
        <v>#N/A</v>
      </c>
      <c r="H429" s="1">
        <v>44879</v>
      </c>
      <c r="I429" t="s">
        <v>120</v>
      </c>
      <c r="J429">
        <v>5.9900000000000002E-2</v>
      </c>
      <c r="K429" t="b">
        <f t="shared" si="18"/>
        <v>0</v>
      </c>
      <c r="L429" s="6">
        <v>5.9900000000000002E-2</v>
      </c>
      <c r="M429" t="e">
        <f t="shared" si="19"/>
        <v>#N/A</v>
      </c>
      <c r="N429">
        <f t="shared" si="20"/>
        <v>151</v>
      </c>
    </row>
    <row r="430" spans="1:14" x14ac:dyDescent="0.35">
      <c r="A430" t="s">
        <v>239</v>
      </c>
      <c r="B430" t="str">
        <f>VLOOKUP($A430,forkortelser!$A$2:$B$98,2,FALSE)</f>
        <v>PFOA</v>
      </c>
      <c r="C430" t="s">
        <v>12</v>
      </c>
      <c r="D430" t="str">
        <f>VLOOKUP(A430,Kategorier!$A$2:$B$42,2,FALSE)</f>
        <v>org milj</v>
      </c>
      <c r="E430" t="str">
        <f>VLOOKUP(A430,Kategorier!$A$2:$C$42,3,FALSE)</f>
        <v>PFAS</v>
      </c>
      <c r="F430" t="e">
        <f>VLOOKUP($A430,grenseverdier!$A$2:$B$87,2,FALSE)</f>
        <v>#N/A</v>
      </c>
      <c r="G430" t="e">
        <f>VLOOKUP($A430,grenseverdier!$A$2:$C$87,3,FALSE)</f>
        <v>#N/A</v>
      </c>
      <c r="H430" s="1">
        <v>44886</v>
      </c>
      <c r="I430" t="s">
        <v>120</v>
      </c>
      <c r="K430" t="e">
        <f t="shared" si="18"/>
        <v>#N/A</v>
      </c>
      <c r="M430" t="e">
        <f t="shared" si="19"/>
        <v>#N/A</v>
      </c>
      <c r="N430">
        <f t="shared" si="20"/>
        <v>151</v>
      </c>
    </row>
    <row r="431" spans="1:14" x14ac:dyDescent="0.35">
      <c r="A431" t="s">
        <v>239</v>
      </c>
      <c r="B431" t="str">
        <f>VLOOKUP($A431,forkortelser!$A$2:$B$98,2,FALSE)</f>
        <v>PFOA</v>
      </c>
      <c r="C431" t="s">
        <v>12</v>
      </c>
      <c r="D431" t="str">
        <f>VLOOKUP(A431,Kategorier!$A$2:$B$42,2,FALSE)</f>
        <v>org milj</v>
      </c>
      <c r="E431" t="str">
        <f>VLOOKUP(A431,Kategorier!$A$2:$C$42,3,FALSE)</f>
        <v>PFAS</v>
      </c>
      <c r="F431" t="e">
        <f>VLOOKUP($A431,grenseverdier!$A$2:$B$87,2,FALSE)</f>
        <v>#N/A</v>
      </c>
      <c r="G431" t="e">
        <f>VLOOKUP($A431,grenseverdier!$A$2:$C$87,3,FALSE)</f>
        <v>#N/A</v>
      </c>
      <c r="H431" s="1">
        <v>44907</v>
      </c>
      <c r="I431" t="s">
        <v>120</v>
      </c>
      <c r="K431" t="e">
        <f t="shared" si="18"/>
        <v>#N/A</v>
      </c>
      <c r="M431" t="e">
        <f t="shared" si="19"/>
        <v>#N/A</v>
      </c>
      <c r="N431">
        <f t="shared" si="20"/>
        <v>151</v>
      </c>
    </row>
    <row r="432" spans="1:14" x14ac:dyDescent="0.35">
      <c r="A432" t="s">
        <v>239</v>
      </c>
      <c r="B432" t="str">
        <f>VLOOKUP($A432,forkortelser!$A$2:$B$98,2,FALSE)</f>
        <v>PFOA</v>
      </c>
      <c r="C432" t="s">
        <v>12</v>
      </c>
      <c r="D432" t="str">
        <f>VLOOKUP(A432,Kategorier!$A$2:$B$42,2,FALSE)</f>
        <v>org milj</v>
      </c>
      <c r="E432" t="str">
        <f>VLOOKUP(A432,Kategorier!$A$2:$C$42,3,FALSE)</f>
        <v>PFAS</v>
      </c>
      <c r="F432" t="e">
        <f>VLOOKUP($A432,grenseverdier!$A$2:$B$87,2,FALSE)</f>
        <v>#N/A</v>
      </c>
      <c r="G432" t="e">
        <f>VLOOKUP($A432,grenseverdier!$A$2:$C$87,3,FALSE)</f>
        <v>#N/A</v>
      </c>
      <c r="H432" s="1">
        <v>44970</v>
      </c>
      <c r="I432" t="s">
        <v>120</v>
      </c>
      <c r="K432" t="e">
        <f t="shared" si="18"/>
        <v>#N/A</v>
      </c>
      <c r="M432" t="e">
        <f t="shared" si="19"/>
        <v>#N/A</v>
      </c>
      <c r="N432">
        <f t="shared" si="20"/>
        <v>151</v>
      </c>
    </row>
    <row r="433" spans="1:14" x14ac:dyDescent="0.35">
      <c r="A433" t="s">
        <v>239</v>
      </c>
      <c r="B433" t="str">
        <f>VLOOKUP($A433,forkortelser!$A$2:$B$98,2,FALSE)</f>
        <v>PFOA</v>
      </c>
      <c r="C433" t="s">
        <v>12</v>
      </c>
      <c r="D433" t="str">
        <f>VLOOKUP(A433,Kategorier!$A$2:$B$42,2,FALSE)</f>
        <v>org milj</v>
      </c>
      <c r="E433" t="str">
        <f>VLOOKUP(A433,Kategorier!$A$2:$C$42,3,FALSE)</f>
        <v>PFAS</v>
      </c>
      <c r="F433" t="e">
        <f>VLOOKUP($A433,grenseverdier!$A$2:$B$87,2,FALSE)</f>
        <v>#N/A</v>
      </c>
      <c r="G433" t="e">
        <f>VLOOKUP($A433,grenseverdier!$A$2:$C$87,3,FALSE)</f>
        <v>#N/A</v>
      </c>
      <c r="H433" s="1">
        <v>44984</v>
      </c>
      <c r="I433" t="s">
        <v>120</v>
      </c>
      <c r="K433" t="e">
        <f t="shared" si="18"/>
        <v>#N/A</v>
      </c>
      <c r="M433" t="e">
        <f t="shared" si="19"/>
        <v>#N/A</v>
      </c>
      <c r="N433">
        <f t="shared" si="20"/>
        <v>151</v>
      </c>
    </row>
    <row r="434" spans="1:14" x14ac:dyDescent="0.35">
      <c r="A434" t="s">
        <v>238</v>
      </c>
      <c r="B434" t="str">
        <f>VLOOKUP($A434,forkortelser!$A$2:$B$98,2,FALSE)</f>
        <v>PFOS</v>
      </c>
      <c r="C434" t="s">
        <v>12</v>
      </c>
      <c r="D434" t="str">
        <f>VLOOKUP(A434,Kategorier!$A$2:$B$42,2,FALSE)</f>
        <v>org milj</v>
      </c>
      <c r="E434" t="str">
        <f>VLOOKUP(A434,Kategorier!$A$2:$C$42,3,FALSE)</f>
        <v>PFAS</v>
      </c>
      <c r="F434" t="e">
        <f>VLOOKUP($A434,grenseverdier!$A$2:$B$87,2,FALSE)</f>
        <v>#N/A</v>
      </c>
      <c r="G434" t="e">
        <f>VLOOKUP($A434,grenseverdier!$A$2:$C$87,3,FALSE)</f>
        <v>#N/A</v>
      </c>
      <c r="H434" s="1">
        <v>44858</v>
      </c>
      <c r="I434" t="s">
        <v>119</v>
      </c>
      <c r="K434" t="e">
        <f t="shared" si="18"/>
        <v>#N/A</v>
      </c>
      <c r="M434" t="e">
        <f t="shared" si="19"/>
        <v>#N/A</v>
      </c>
      <c r="N434">
        <f t="shared" si="20"/>
        <v>152</v>
      </c>
    </row>
    <row r="435" spans="1:14" x14ac:dyDescent="0.35">
      <c r="A435" t="s">
        <v>238</v>
      </c>
      <c r="B435" t="str">
        <f>VLOOKUP($A435,forkortelser!$A$2:$B$98,2,FALSE)</f>
        <v>PFOS</v>
      </c>
      <c r="C435" t="s">
        <v>12</v>
      </c>
      <c r="D435" t="str">
        <f>VLOOKUP(A435,Kategorier!$A$2:$B$42,2,FALSE)</f>
        <v>org milj</v>
      </c>
      <c r="E435" t="str">
        <f>VLOOKUP(A435,Kategorier!$A$2:$C$42,3,FALSE)</f>
        <v>PFAS</v>
      </c>
      <c r="F435" t="e">
        <f>VLOOKUP($A435,grenseverdier!$A$2:$B$87,2,FALSE)</f>
        <v>#N/A</v>
      </c>
      <c r="G435" t="e">
        <f>VLOOKUP($A435,grenseverdier!$A$2:$C$87,3,FALSE)</f>
        <v>#N/A</v>
      </c>
      <c r="H435" s="1">
        <v>44865</v>
      </c>
      <c r="I435" t="s">
        <v>119</v>
      </c>
      <c r="K435" t="e">
        <f t="shared" si="18"/>
        <v>#N/A</v>
      </c>
      <c r="M435" t="e">
        <f t="shared" si="19"/>
        <v>#N/A</v>
      </c>
      <c r="N435">
        <f t="shared" si="20"/>
        <v>152</v>
      </c>
    </row>
    <row r="436" spans="1:14" x14ac:dyDescent="0.35">
      <c r="A436" t="s">
        <v>238</v>
      </c>
      <c r="B436" t="str">
        <f>VLOOKUP($A436,forkortelser!$A$2:$B$98,2,FALSE)</f>
        <v>PFOS</v>
      </c>
      <c r="C436" t="s">
        <v>12</v>
      </c>
      <c r="D436" t="str">
        <f>VLOOKUP(A436,Kategorier!$A$2:$B$42,2,FALSE)</f>
        <v>org milj</v>
      </c>
      <c r="E436" t="str">
        <f>VLOOKUP(A436,Kategorier!$A$2:$C$42,3,FALSE)</f>
        <v>PFAS</v>
      </c>
      <c r="F436" t="e">
        <f>VLOOKUP($A436,grenseverdier!$A$2:$B$87,2,FALSE)</f>
        <v>#N/A</v>
      </c>
      <c r="G436" t="e">
        <f>VLOOKUP($A436,grenseverdier!$A$2:$C$87,3,FALSE)</f>
        <v>#N/A</v>
      </c>
      <c r="H436" s="1">
        <v>44872</v>
      </c>
      <c r="I436" t="s">
        <v>119</v>
      </c>
      <c r="K436" t="e">
        <f t="shared" si="18"/>
        <v>#N/A</v>
      </c>
      <c r="M436" t="e">
        <f t="shared" si="19"/>
        <v>#N/A</v>
      </c>
      <c r="N436">
        <f t="shared" si="20"/>
        <v>152</v>
      </c>
    </row>
    <row r="437" spans="1:14" x14ac:dyDescent="0.35">
      <c r="A437" t="s">
        <v>238</v>
      </c>
      <c r="B437" t="str">
        <f>VLOOKUP($A437,forkortelser!$A$2:$B$98,2,FALSE)</f>
        <v>PFOS</v>
      </c>
      <c r="C437" t="s">
        <v>12</v>
      </c>
      <c r="D437" t="str">
        <f>VLOOKUP(A437,Kategorier!$A$2:$B$42,2,FALSE)</f>
        <v>org milj</v>
      </c>
      <c r="E437" t="str">
        <f>VLOOKUP(A437,Kategorier!$A$2:$C$42,3,FALSE)</f>
        <v>PFAS</v>
      </c>
      <c r="F437" t="e">
        <f>VLOOKUP($A437,grenseverdier!$A$2:$B$87,2,FALSE)</f>
        <v>#N/A</v>
      </c>
      <c r="G437" t="e">
        <f>VLOOKUP($A437,grenseverdier!$A$2:$C$87,3,FALSE)</f>
        <v>#N/A</v>
      </c>
      <c r="H437" s="1">
        <v>44879</v>
      </c>
      <c r="I437" t="s">
        <v>119</v>
      </c>
      <c r="J437">
        <v>6.3600000000000004E-2</v>
      </c>
      <c r="K437" t="b">
        <f t="shared" si="18"/>
        <v>0</v>
      </c>
      <c r="L437" s="6">
        <v>6.3600000000000004E-2</v>
      </c>
      <c r="M437" t="e">
        <f t="shared" si="19"/>
        <v>#N/A</v>
      </c>
      <c r="N437">
        <f t="shared" si="20"/>
        <v>152</v>
      </c>
    </row>
    <row r="438" spans="1:14" x14ac:dyDescent="0.35">
      <c r="A438" t="s">
        <v>238</v>
      </c>
      <c r="B438" t="str">
        <f>VLOOKUP($A438,forkortelser!$A$2:$B$98,2,FALSE)</f>
        <v>PFOS</v>
      </c>
      <c r="C438" t="s">
        <v>12</v>
      </c>
      <c r="D438" t="str">
        <f>VLOOKUP(A438,Kategorier!$A$2:$B$42,2,FALSE)</f>
        <v>org milj</v>
      </c>
      <c r="E438" t="str">
        <f>VLOOKUP(A438,Kategorier!$A$2:$C$42,3,FALSE)</f>
        <v>PFAS</v>
      </c>
      <c r="F438" t="e">
        <f>VLOOKUP($A438,grenseverdier!$A$2:$B$87,2,FALSE)</f>
        <v>#N/A</v>
      </c>
      <c r="G438" t="e">
        <f>VLOOKUP($A438,grenseverdier!$A$2:$C$87,3,FALSE)</f>
        <v>#N/A</v>
      </c>
      <c r="H438" s="1">
        <v>44886</v>
      </c>
      <c r="I438" t="s">
        <v>119</v>
      </c>
      <c r="K438" t="e">
        <f t="shared" si="18"/>
        <v>#N/A</v>
      </c>
      <c r="M438" t="e">
        <f t="shared" si="19"/>
        <v>#N/A</v>
      </c>
      <c r="N438">
        <f t="shared" si="20"/>
        <v>152</v>
      </c>
    </row>
    <row r="439" spans="1:14" x14ac:dyDescent="0.35">
      <c r="A439" t="s">
        <v>238</v>
      </c>
      <c r="B439" t="str">
        <f>VLOOKUP($A439,forkortelser!$A$2:$B$98,2,FALSE)</f>
        <v>PFOS</v>
      </c>
      <c r="C439" t="s">
        <v>12</v>
      </c>
      <c r="D439" t="str">
        <f>VLOOKUP(A439,Kategorier!$A$2:$B$42,2,FALSE)</f>
        <v>org milj</v>
      </c>
      <c r="E439" t="str">
        <f>VLOOKUP(A439,Kategorier!$A$2:$C$42,3,FALSE)</f>
        <v>PFAS</v>
      </c>
      <c r="F439" t="e">
        <f>VLOOKUP($A439,grenseverdier!$A$2:$B$87,2,FALSE)</f>
        <v>#N/A</v>
      </c>
      <c r="G439" t="e">
        <f>VLOOKUP($A439,grenseverdier!$A$2:$C$87,3,FALSE)</f>
        <v>#N/A</v>
      </c>
      <c r="H439" s="1">
        <v>44907</v>
      </c>
      <c r="I439" t="s">
        <v>119</v>
      </c>
      <c r="K439" t="e">
        <f t="shared" si="18"/>
        <v>#N/A</v>
      </c>
      <c r="M439" t="e">
        <f t="shared" si="19"/>
        <v>#N/A</v>
      </c>
      <c r="N439">
        <f t="shared" si="20"/>
        <v>152</v>
      </c>
    </row>
    <row r="440" spans="1:14" x14ac:dyDescent="0.35">
      <c r="A440" t="s">
        <v>238</v>
      </c>
      <c r="B440" t="str">
        <f>VLOOKUP($A440,forkortelser!$A$2:$B$98,2,FALSE)</f>
        <v>PFOS</v>
      </c>
      <c r="C440" t="s">
        <v>12</v>
      </c>
      <c r="D440" t="str">
        <f>VLOOKUP(A440,Kategorier!$A$2:$B$42,2,FALSE)</f>
        <v>org milj</v>
      </c>
      <c r="E440" t="str">
        <f>VLOOKUP(A440,Kategorier!$A$2:$C$42,3,FALSE)</f>
        <v>PFAS</v>
      </c>
      <c r="F440" t="e">
        <f>VLOOKUP($A440,grenseverdier!$A$2:$B$87,2,FALSE)</f>
        <v>#N/A</v>
      </c>
      <c r="G440" t="e">
        <f>VLOOKUP($A440,grenseverdier!$A$2:$C$87,3,FALSE)</f>
        <v>#N/A</v>
      </c>
      <c r="H440" s="1">
        <v>44970</v>
      </c>
      <c r="I440" t="s">
        <v>119</v>
      </c>
      <c r="K440" t="e">
        <f t="shared" si="18"/>
        <v>#N/A</v>
      </c>
      <c r="M440" t="e">
        <f t="shared" si="19"/>
        <v>#N/A</v>
      </c>
      <c r="N440">
        <f t="shared" si="20"/>
        <v>152</v>
      </c>
    </row>
    <row r="441" spans="1:14" x14ac:dyDescent="0.35">
      <c r="A441" t="s">
        <v>238</v>
      </c>
      <c r="B441" t="str">
        <f>VLOOKUP($A441,forkortelser!$A$2:$B$98,2,FALSE)</f>
        <v>PFOS</v>
      </c>
      <c r="C441" t="s">
        <v>12</v>
      </c>
      <c r="D441" t="str">
        <f>VLOOKUP(A441,Kategorier!$A$2:$B$42,2,FALSE)</f>
        <v>org milj</v>
      </c>
      <c r="E441" t="str">
        <f>VLOOKUP(A441,Kategorier!$A$2:$C$42,3,FALSE)</f>
        <v>PFAS</v>
      </c>
      <c r="F441" t="e">
        <f>VLOOKUP($A441,grenseverdier!$A$2:$B$87,2,FALSE)</f>
        <v>#N/A</v>
      </c>
      <c r="G441" t="e">
        <f>VLOOKUP($A441,grenseverdier!$A$2:$C$87,3,FALSE)</f>
        <v>#N/A</v>
      </c>
      <c r="H441" s="1">
        <v>44984</v>
      </c>
      <c r="I441" t="s">
        <v>119</v>
      </c>
      <c r="K441" t="e">
        <f t="shared" si="18"/>
        <v>#N/A</v>
      </c>
      <c r="M441" t="e">
        <f t="shared" si="19"/>
        <v>#N/A</v>
      </c>
      <c r="N441">
        <f t="shared" si="20"/>
        <v>152</v>
      </c>
    </row>
    <row r="442" spans="1:14" x14ac:dyDescent="0.35">
      <c r="A442" t="s">
        <v>238</v>
      </c>
      <c r="B442" t="str">
        <f>VLOOKUP($A442,forkortelser!$A$2:$B$98,2,FALSE)</f>
        <v>PFOS</v>
      </c>
      <c r="C442" t="s">
        <v>12</v>
      </c>
      <c r="D442" t="str">
        <f>VLOOKUP(A442,Kategorier!$A$2:$B$42,2,FALSE)</f>
        <v>org milj</v>
      </c>
      <c r="E442" t="str">
        <f>VLOOKUP(A442,Kategorier!$A$2:$C$42,3,FALSE)</f>
        <v>PFAS</v>
      </c>
      <c r="F442" t="e">
        <f>VLOOKUP($A442,grenseverdier!$A$2:$B$87,2,FALSE)</f>
        <v>#N/A</v>
      </c>
      <c r="G442" t="e">
        <f>VLOOKUP($A442,grenseverdier!$A$2:$C$87,3,FALSE)</f>
        <v>#N/A</v>
      </c>
      <c r="H442" s="1">
        <v>44858</v>
      </c>
      <c r="I442" t="s">
        <v>120</v>
      </c>
      <c r="K442" t="e">
        <f t="shared" si="18"/>
        <v>#N/A</v>
      </c>
      <c r="M442" t="e">
        <f t="shared" si="19"/>
        <v>#N/A</v>
      </c>
      <c r="N442">
        <f t="shared" si="20"/>
        <v>151</v>
      </c>
    </row>
    <row r="443" spans="1:14" x14ac:dyDescent="0.35">
      <c r="A443" t="s">
        <v>238</v>
      </c>
      <c r="B443" t="str">
        <f>VLOOKUP($A443,forkortelser!$A$2:$B$98,2,FALSE)</f>
        <v>PFOS</v>
      </c>
      <c r="C443" t="s">
        <v>12</v>
      </c>
      <c r="D443" t="str">
        <f>VLOOKUP(A443,Kategorier!$A$2:$B$42,2,FALSE)</f>
        <v>org milj</v>
      </c>
      <c r="E443" t="str">
        <f>VLOOKUP(A443,Kategorier!$A$2:$C$42,3,FALSE)</f>
        <v>PFAS</v>
      </c>
      <c r="F443" t="e">
        <f>VLOOKUP($A443,grenseverdier!$A$2:$B$87,2,FALSE)</f>
        <v>#N/A</v>
      </c>
      <c r="G443" t="e">
        <f>VLOOKUP($A443,grenseverdier!$A$2:$C$87,3,FALSE)</f>
        <v>#N/A</v>
      </c>
      <c r="H443" s="1">
        <v>44865</v>
      </c>
      <c r="I443" t="s">
        <v>120</v>
      </c>
      <c r="K443" t="e">
        <f t="shared" si="18"/>
        <v>#N/A</v>
      </c>
      <c r="M443" t="e">
        <f t="shared" si="19"/>
        <v>#N/A</v>
      </c>
      <c r="N443">
        <f t="shared" si="20"/>
        <v>151</v>
      </c>
    </row>
    <row r="444" spans="1:14" x14ac:dyDescent="0.35">
      <c r="A444" t="s">
        <v>238</v>
      </c>
      <c r="B444" t="str">
        <f>VLOOKUP($A444,forkortelser!$A$2:$B$98,2,FALSE)</f>
        <v>PFOS</v>
      </c>
      <c r="C444" t="s">
        <v>12</v>
      </c>
      <c r="D444" t="str">
        <f>VLOOKUP(A444,Kategorier!$A$2:$B$42,2,FALSE)</f>
        <v>org milj</v>
      </c>
      <c r="E444" t="str">
        <f>VLOOKUP(A444,Kategorier!$A$2:$C$42,3,FALSE)</f>
        <v>PFAS</v>
      </c>
      <c r="F444" t="e">
        <f>VLOOKUP($A444,grenseverdier!$A$2:$B$87,2,FALSE)</f>
        <v>#N/A</v>
      </c>
      <c r="G444" t="e">
        <f>VLOOKUP($A444,grenseverdier!$A$2:$C$87,3,FALSE)</f>
        <v>#N/A</v>
      </c>
      <c r="H444" s="1">
        <v>44872</v>
      </c>
      <c r="I444" t="s">
        <v>120</v>
      </c>
      <c r="K444" t="e">
        <f t="shared" si="18"/>
        <v>#N/A</v>
      </c>
      <c r="M444" t="e">
        <f t="shared" si="19"/>
        <v>#N/A</v>
      </c>
      <c r="N444">
        <f t="shared" si="20"/>
        <v>151</v>
      </c>
    </row>
    <row r="445" spans="1:14" x14ac:dyDescent="0.35">
      <c r="A445" t="s">
        <v>238</v>
      </c>
      <c r="B445" t="str">
        <f>VLOOKUP($A445,forkortelser!$A$2:$B$98,2,FALSE)</f>
        <v>PFOS</v>
      </c>
      <c r="C445" t="s">
        <v>12</v>
      </c>
      <c r="D445" t="str">
        <f>VLOOKUP(A445,Kategorier!$A$2:$B$42,2,FALSE)</f>
        <v>org milj</v>
      </c>
      <c r="E445" t="str">
        <f>VLOOKUP(A445,Kategorier!$A$2:$C$42,3,FALSE)</f>
        <v>PFAS</v>
      </c>
      <c r="F445" t="e">
        <f>VLOOKUP($A445,grenseverdier!$A$2:$B$87,2,FALSE)</f>
        <v>#N/A</v>
      </c>
      <c r="G445" t="e">
        <f>VLOOKUP($A445,grenseverdier!$A$2:$C$87,3,FALSE)</f>
        <v>#N/A</v>
      </c>
      <c r="H445" s="1">
        <v>44879</v>
      </c>
      <c r="I445" t="s">
        <v>120</v>
      </c>
      <c r="J445">
        <v>2.2200000000000001E-2</v>
      </c>
      <c r="K445" t="b">
        <f t="shared" si="18"/>
        <v>0</v>
      </c>
      <c r="L445" s="6">
        <v>2.2200000000000001E-2</v>
      </c>
      <c r="M445" t="e">
        <f t="shared" si="19"/>
        <v>#N/A</v>
      </c>
      <c r="N445">
        <f t="shared" si="20"/>
        <v>151</v>
      </c>
    </row>
    <row r="446" spans="1:14" x14ac:dyDescent="0.35">
      <c r="A446" t="s">
        <v>238</v>
      </c>
      <c r="B446" t="str">
        <f>VLOOKUP($A446,forkortelser!$A$2:$B$98,2,FALSE)</f>
        <v>PFOS</v>
      </c>
      <c r="C446" t="s">
        <v>12</v>
      </c>
      <c r="D446" t="str">
        <f>VLOOKUP(A446,Kategorier!$A$2:$B$42,2,FALSE)</f>
        <v>org milj</v>
      </c>
      <c r="E446" t="str">
        <f>VLOOKUP(A446,Kategorier!$A$2:$C$42,3,FALSE)</f>
        <v>PFAS</v>
      </c>
      <c r="F446" t="e">
        <f>VLOOKUP($A446,grenseverdier!$A$2:$B$87,2,FALSE)</f>
        <v>#N/A</v>
      </c>
      <c r="G446" t="e">
        <f>VLOOKUP($A446,grenseverdier!$A$2:$C$87,3,FALSE)</f>
        <v>#N/A</v>
      </c>
      <c r="H446" s="1">
        <v>44886</v>
      </c>
      <c r="I446" t="s">
        <v>120</v>
      </c>
      <c r="K446" t="e">
        <f t="shared" si="18"/>
        <v>#N/A</v>
      </c>
      <c r="M446" t="e">
        <f t="shared" si="19"/>
        <v>#N/A</v>
      </c>
      <c r="N446">
        <f t="shared" si="20"/>
        <v>151</v>
      </c>
    </row>
    <row r="447" spans="1:14" x14ac:dyDescent="0.35">
      <c r="A447" t="s">
        <v>238</v>
      </c>
      <c r="B447" t="str">
        <f>VLOOKUP($A447,forkortelser!$A$2:$B$98,2,FALSE)</f>
        <v>PFOS</v>
      </c>
      <c r="C447" t="s">
        <v>12</v>
      </c>
      <c r="D447" t="str">
        <f>VLOOKUP(A447,Kategorier!$A$2:$B$42,2,FALSE)</f>
        <v>org milj</v>
      </c>
      <c r="E447" t="str">
        <f>VLOOKUP(A447,Kategorier!$A$2:$C$42,3,FALSE)</f>
        <v>PFAS</v>
      </c>
      <c r="F447" t="e">
        <f>VLOOKUP($A447,grenseverdier!$A$2:$B$87,2,FALSE)</f>
        <v>#N/A</v>
      </c>
      <c r="G447" t="e">
        <f>VLOOKUP($A447,grenseverdier!$A$2:$C$87,3,FALSE)</f>
        <v>#N/A</v>
      </c>
      <c r="H447" s="1">
        <v>44907</v>
      </c>
      <c r="I447" t="s">
        <v>120</v>
      </c>
      <c r="K447" t="e">
        <f t="shared" si="18"/>
        <v>#N/A</v>
      </c>
      <c r="M447" t="e">
        <f t="shared" si="19"/>
        <v>#N/A</v>
      </c>
      <c r="N447">
        <f t="shared" si="20"/>
        <v>151</v>
      </c>
    </row>
    <row r="448" spans="1:14" x14ac:dyDescent="0.35">
      <c r="A448" t="s">
        <v>238</v>
      </c>
      <c r="B448" t="str">
        <f>VLOOKUP($A448,forkortelser!$A$2:$B$98,2,FALSE)</f>
        <v>PFOS</v>
      </c>
      <c r="C448" t="s">
        <v>12</v>
      </c>
      <c r="D448" t="str">
        <f>VLOOKUP(A448,Kategorier!$A$2:$B$42,2,FALSE)</f>
        <v>org milj</v>
      </c>
      <c r="E448" t="str">
        <f>VLOOKUP(A448,Kategorier!$A$2:$C$42,3,FALSE)</f>
        <v>PFAS</v>
      </c>
      <c r="F448" t="e">
        <f>VLOOKUP($A448,grenseverdier!$A$2:$B$87,2,FALSE)</f>
        <v>#N/A</v>
      </c>
      <c r="G448" t="e">
        <f>VLOOKUP($A448,grenseverdier!$A$2:$C$87,3,FALSE)</f>
        <v>#N/A</v>
      </c>
      <c r="H448" s="1">
        <v>44970</v>
      </c>
      <c r="I448" t="s">
        <v>120</v>
      </c>
      <c r="K448" t="e">
        <f t="shared" si="18"/>
        <v>#N/A</v>
      </c>
      <c r="M448" t="e">
        <f t="shared" si="19"/>
        <v>#N/A</v>
      </c>
      <c r="N448">
        <f t="shared" si="20"/>
        <v>151</v>
      </c>
    </row>
    <row r="449" spans="1:14" x14ac:dyDescent="0.35">
      <c r="A449" t="s">
        <v>238</v>
      </c>
      <c r="B449" t="str">
        <f>VLOOKUP($A449,forkortelser!$A$2:$B$98,2,FALSE)</f>
        <v>PFOS</v>
      </c>
      <c r="C449" t="s">
        <v>12</v>
      </c>
      <c r="D449" t="str">
        <f>VLOOKUP(A449,Kategorier!$A$2:$B$42,2,FALSE)</f>
        <v>org milj</v>
      </c>
      <c r="E449" t="str">
        <f>VLOOKUP(A449,Kategorier!$A$2:$C$42,3,FALSE)</f>
        <v>PFAS</v>
      </c>
      <c r="F449" t="e">
        <f>VLOOKUP($A449,grenseverdier!$A$2:$B$87,2,FALSE)</f>
        <v>#N/A</v>
      </c>
      <c r="G449" t="e">
        <f>VLOOKUP($A449,grenseverdier!$A$2:$C$87,3,FALSE)</f>
        <v>#N/A</v>
      </c>
      <c r="H449" s="1">
        <v>44984</v>
      </c>
      <c r="I449" t="s">
        <v>120</v>
      </c>
      <c r="K449" t="e">
        <f t="shared" si="18"/>
        <v>#N/A</v>
      </c>
      <c r="M449" t="e">
        <f t="shared" si="19"/>
        <v>#N/A</v>
      </c>
      <c r="N449">
        <f t="shared" si="20"/>
        <v>151</v>
      </c>
    </row>
    <row r="450" spans="1:14" x14ac:dyDescent="0.35">
      <c r="A450" t="s">
        <v>52</v>
      </c>
      <c r="B450" t="str">
        <f>VLOOKUP($A450,forkortelser!$A$2:$B$98,2,FALSE)</f>
        <v>PFPeA</v>
      </c>
      <c r="C450" t="s">
        <v>12</v>
      </c>
      <c r="D450" t="str">
        <f>VLOOKUP(A450,Kategorier!$A$2:$B$42,2,FALSE)</f>
        <v>org milj</v>
      </c>
      <c r="E450" t="str">
        <f>VLOOKUP(A450,Kategorier!$A$2:$C$42,3,FALSE)</f>
        <v>PFAS</v>
      </c>
      <c r="F450" t="e">
        <f>VLOOKUP($A450,grenseverdier!$A$2:$B$87,2,FALSE)</f>
        <v>#N/A</v>
      </c>
      <c r="G450" t="e">
        <f>VLOOKUP($A450,grenseverdier!$A$2:$C$87,3,FALSE)</f>
        <v>#N/A</v>
      </c>
      <c r="H450" s="1">
        <v>44858</v>
      </c>
      <c r="I450" t="s">
        <v>119</v>
      </c>
      <c r="K450" t="e">
        <f t="shared" si="18"/>
        <v>#N/A</v>
      </c>
      <c r="M450" t="e">
        <f t="shared" si="19"/>
        <v>#N/A</v>
      </c>
      <c r="N450">
        <f t="shared" si="20"/>
        <v>152</v>
      </c>
    </row>
    <row r="451" spans="1:14" x14ac:dyDescent="0.35">
      <c r="A451" t="s">
        <v>52</v>
      </c>
      <c r="B451" t="str">
        <f>VLOOKUP($A451,forkortelser!$A$2:$B$98,2,FALSE)</f>
        <v>PFPeA</v>
      </c>
      <c r="C451" t="s">
        <v>12</v>
      </c>
      <c r="D451" t="str">
        <f>VLOOKUP(A451,Kategorier!$A$2:$B$42,2,FALSE)</f>
        <v>org milj</v>
      </c>
      <c r="E451" t="str">
        <f>VLOOKUP(A451,Kategorier!$A$2:$C$42,3,FALSE)</f>
        <v>PFAS</v>
      </c>
      <c r="F451" t="e">
        <f>VLOOKUP($A451,grenseverdier!$A$2:$B$87,2,FALSE)</f>
        <v>#N/A</v>
      </c>
      <c r="G451" t="e">
        <f>VLOOKUP($A451,grenseverdier!$A$2:$C$87,3,FALSE)</f>
        <v>#N/A</v>
      </c>
      <c r="H451" s="1">
        <v>44865</v>
      </c>
      <c r="I451" t="s">
        <v>119</v>
      </c>
      <c r="K451" t="e">
        <f t="shared" ref="K451:K514" si="21">IF(ISBLANK(J451),#N/A,IF(ISNUMBER(J451),FALSE,TRUE))</f>
        <v>#N/A</v>
      </c>
      <c r="M451" t="e">
        <f t="shared" ref="M451:M514" si="22">IF(ISBLANK(L451),#N/A,IF(L451&gt;F451,TRUE,IF(L451&lt;F451,FALSE,#N/A)))</f>
        <v>#N/A</v>
      </c>
      <c r="N451">
        <f t="shared" ref="N451:N514" si="23">IF(I451="inn",152,IF(I451="ut",151,IF(I451="slamtank",153)))</f>
        <v>152</v>
      </c>
    </row>
    <row r="452" spans="1:14" x14ac:dyDescent="0.35">
      <c r="A452" t="s">
        <v>52</v>
      </c>
      <c r="B452" t="str">
        <f>VLOOKUP($A452,forkortelser!$A$2:$B$98,2,FALSE)</f>
        <v>PFPeA</v>
      </c>
      <c r="C452" t="s">
        <v>12</v>
      </c>
      <c r="D452" t="str">
        <f>VLOOKUP(A452,Kategorier!$A$2:$B$42,2,FALSE)</f>
        <v>org milj</v>
      </c>
      <c r="E452" t="str">
        <f>VLOOKUP(A452,Kategorier!$A$2:$C$42,3,FALSE)</f>
        <v>PFAS</v>
      </c>
      <c r="F452" t="e">
        <f>VLOOKUP($A452,grenseverdier!$A$2:$B$87,2,FALSE)</f>
        <v>#N/A</v>
      </c>
      <c r="G452" t="e">
        <f>VLOOKUP($A452,grenseverdier!$A$2:$C$87,3,FALSE)</f>
        <v>#N/A</v>
      </c>
      <c r="H452" s="1">
        <v>44872</v>
      </c>
      <c r="I452" t="s">
        <v>119</v>
      </c>
      <c r="K452" t="e">
        <f t="shared" si="21"/>
        <v>#N/A</v>
      </c>
      <c r="M452" t="e">
        <f t="shared" si="22"/>
        <v>#N/A</v>
      </c>
      <c r="N452">
        <f t="shared" si="23"/>
        <v>152</v>
      </c>
    </row>
    <row r="453" spans="1:14" x14ac:dyDescent="0.35">
      <c r="A453" t="s">
        <v>52</v>
      </c>
      <c r="B453" t="str">
        <f>VLOOKUP($A453,forkortelser!$A$2:$B$98,2,FALSE)</f>
        <v>PFPeA</v>
      </c>
      <c r="C453" t="s">
        <v>12</v>
      </c>
      <c r="D453" t="str">
        <f>VLOOKUP(A453,Kategorier!$A$2:$B$42,2,FALSE)</f>
        <v>org milj</v>
      </c>
      <c r="E453" t="str">
        <f>VLOOKUP(A453,Kategorier!$A$2:$C$42,3,FALSE)</f>
        <v>PFAS</v>
      </c>
      <c r="F453" t="e">
        <f>VLOOKUP($A453,grenseverdier!$A$2:$B$87,2,FALSE)</f>
        <v>#N/A</v>
      </c>
      <c r="G453" t="e">
        <f>VLOOKUP($A453,grenseverdier!$A$2:$C$87,3,FALSE)</f>
        <v>#N/A</v>
      </c>
      <c r="H453" s="1">
        <v>44879</v>
      </c>
      <c r="I453" t="s">
        <v>119</v>
      </c>
      <c r="J453">
        <v>0.20699999999999999</v>
      </c>
      <c r="K453" t="b">
        <f t="shared" si="21"/>
        <v>0</v>
      </c>
      <c r="L453" s="6">
        <v>0.20699999999999999</v>
      </c>
      <c r="M453" t="e">
        <f t="shared" si="22"/>
        <v>#N/A</v>
      </c>
      <c r="N453">
        <f t="shared" si="23"/>
        <v>152</v>
      </c>
    </row>
    <row r="454" spans="1:14" x14ac:dyDescent="0.35">
      <c r="A454" t="s">
        <v>52</v>
      </c>
      <c r="B454" t="str">
        <f>VLOOKUP($A454,forkortelser!$A$2:$B$98,2,FALSE)</f>
        <v>PFPeA</v>
      </c>
      <c r="C454" t="s">
        <v>12</v>
      </c>
      <c r="D454" t="str">
        <f>VLOOKUP(A454,Kategorier!$A$2:$B$42,2,FALSE)</f>
        <v>org milj</v>
      </c>
      <c r="E454" t="str">
        <f>VLOOKUP(A454,Kategorier!$A$2:$C$42,3,FALSE)</f>
        <v>PFAS</v>
      </c>
      <c r="F454" t="e">
        <f>VLOOKUP($A454,grenseverdier!$A$2:$B$87,2,FALSE)</f>
        <v>#N/A</v>
      </c>
      <c r="G454" t="e">
        <f>VLOOKUP($A454,grenseverdier!$A$2:$C$87,3,FALSE)</f>
        <v>#N/A</v>
      </c>
      <c r="H454" s="1">
        <v>44886</v>
      </c>
      <c r="I454" t="s">
        <v>119</v>
      </c>
      <c r="K454" t="e">
        <f t="shared" si="21"/>
        <v>#N/A</v>
      </c>
      <c r="M454" t="e">
        <f t="shared" si="22"/>
        <v>#N/A</v>
      </c>
      <c r="N454">
        <f t="shared" si="23"/>
        <v>152</v>
      </c>
    </row>
    <row r="455" spans="1:14" x14ac:dyDescent="0.35">
      <c r="A455" t="s">
        <v>52</v>
      </c>
      <c r="B455" t="str">
        <f>VLOOKUP($A455,forkortelser!$A$2:$B$98,2,FALSE)</f>
        <v>PFPeA</v>
      </c>
      <c r="C455" t="s">
        <v>12</v>
      </c>
      <c r="D455" t="str">
        <f>VLOOKUP(A455,Kategorier!$A$2:$B$42,2,FALSE)</f>
        <v>org milj</v>
      </c>
      <c r="E455" t="str">
        <f>VLOOKUP(A455,Kategorier!$A$2:$C$42,3,FALSE)</f>
        <v>PFAS</v>
      </c>
      <c r="F455" t="e">
        <f>VLOOKUP($A455,grenseverdier!$A$2:$B$87,2,FALSE)</f>
        <v>#N/A</v>
      </c>
      <c r="G455" t="e">
        <f>VLOOKUP($A455,grenseverdier!$A$2:$C$87,3,FALSE)</f>
        <v>#N/A</v>
      </c>
      <c r="H455" s="1">
        <v>44907</v>
      </c>
      <c r="I455" t="s">
        <v>119</v>
      </c>
      <c r="K455" t="e">
        <f t="shared" si="21"/>
        <v>#N/A</v>
      </c>
      <c r="M455" t="e">
        <f t="shared" si="22"/>
        <v>#N/A</v>
      </c>
      <c r="N455">
        <f t="shared" si="23"/>
        <v>152</v>
      </c>
    </row>
    <row r="456" spans="1:14" x14ac:dyDescent="0.35">
      <c r="A456" t="s">
        <v>52</v>
      </c>
      <c r="B456" t="str">
        <f>VLOOKUP($A456,forkortelser!$A$2:$B$98,2,FALSE)</f>
        <v>PFPeA</v>
      </c>
      <c r="C456" t="s">
        <v>12</v>
      </c>
      <c r="D456" t="str">
        <f>VLOOKUP(A456,Kategorier!$A$2:$B$42,2,FALSE)</f>
        <v>org milj</v>
      </c>
      <c r="E456" t="str">
        <f>VLOOKUP(A456,Kategorier!$A$2:$C$42,3,FALSE)</f>
        <v>PFAS</v>
      </c>
      <c r="F456" t="e">
        <f>VLOOKUP($A456,grenseverdier!$A$2:$B$87,2,FALSE)</f>
        <v>#N/A</v>
      </c>
      <c r="G456" t="e">
        <f>VLOOKUP($A456,grenseverdier!$A$2:$C$87,3,FALSE)</f>
        <v>#N/A</v>
      </c>
      <c r="H456" s="1">
        <v>44970</v>
      </c>
      <c r="I456" t="s">
        <v>119</v>
      </c>
      <c r="K456" t="e">
        <f t="shared" si="21"/>
        <v>#N/A</v>
      </c>
      <c r="M456" t="e">
        <f t="shared" si="22"/>
        <v>#N/A</v>
      </c>
      <c r="N456">
        <f t="shared" si="23"/>
        <v>152</v>
      </c>
    </row>
    <row r="457" spans="1:14" x14ac:dyDescent="0.35">
      <c r="A457" t="s">
        <v>52</v>
      </c>
      <c r="B457" t="str">
        <f>VLOOKUP($A457,forkortelser!$A$2:$B$98,2,FALSE)</f>
        <v>PFPeA</v>
      </c>
      <c r="C457" t="s">
        <v>12</v>
      </c>
      <c r="D457" t="str">
        <f>VLOOKUP(A457,Kategorier!$A$2:$B$42,2,FALSE)</f>
        <v>org milj</v>
      </c>
      <c r="E457" t="str">
        <f>VLOOKUP(A457,Kategorier!$A$2:$C$42,3,FALSE)</f>
        <v>PFAS</v>
      </c>
      <c r="F457" t="e">
        <f>VLOOKUP($A457,grenseverdier!$A$2:$B$87,2,FALSE)</f>
        <v>#N/A</v>
      </c>
      <c r="G457" t="e">
        <f>VLOOKUP($A457,grenseverdier!$A$2:$C$87,3,FALSE)</f>
        <v>#N/A</v>
      </c>
      <c r="H457" s="1">
        <v>44984</v>
      </c>
      <c r="I457" t="s">
        <v>119</v>
      </c>
      <c r="K457" t="e">
        <f t="shared" si="21"/>
        <v>#N/A</v>
      </c>
      <c r="M457" t="e">
        <f t="shared" si="22"/>
        <v>#N/A</v>
      </c>
      <c r="N457">
        <f t="shared" si="23"/>
        <v>152</v>
      </c>
    </row>
    <row r="458" spans="1:14" x14ac:dyDescent="0.35">
      <c r="A458" t="s">
        <v>52</v>
      </c>
      <c r="B458" t="str">
        <f>VLOOKUP($A458,forkortelser!$A$2:$B$98,2,FALSE)</f>
        <v>PFPeA</v>
      </c>
      <c r="C458" t="s">
        <v>12</v>
      </c>
      <c r="D458" t="str">
        <f>VLOOKUP(A458,Kategorier!$A$2:$B$42,2,FALSE)</f>
        <v>org milj</v>
      </c>
      <c r="E458" t="str">
        <f>VLOOKUP(A458,Kategorier!$A$2:$C$42,3,FALSE)</f>
        <v>PFAS</v>
      </c>
      <c r="F458" t="e">
        <f>VLOOKUP($A458,grenseverdier!$A$2:$B$87,2,FALSE)</f>
        <v>#N/A</v>
      </c>
      <c r="G458" t="e">
        <f>VLOOKUP($A458,grenseverdier!$A$2:$C$87,3,FALSE)</f>
        <v>#N/A</v>
      </c>
      <c r="H458" s="1">
        <v>44858</v>
      </c>
      <c r="I458" t="s">
        <v>120</v>
      </c>
      <c r="K458" t="e">
        <f t="shared" si="21"/>
        <v>#N/A</v>
      </c>
      <c r="M458" t="e">
        <f t="shared" si="22"/>
        <v>#N/A</v>
      </c>
      <c r="N458">
        <f t="shared" si="23"/>
        <v>151</v>
      </c>
    </row>
    <row r="459" spans="1:14" x14ac:dyDescent="0.35">
      <c r="A459" t="s">
        <v>52</v>
      </c>
      <c r="B459" t="str">
        <f>VLOOKUP($A459,forkortelser!$A$2:$B$98,2,FALSE)</f>
        <v>PFPeA</v>
      </c>
      <c r="C459" t="s">
        <v>12</v>
      </c>
      <c r="D459" t="str">
        <f>VLOOKUP(A459,Kategorier!$A$2:$B$42,2,FALSE)</f>
        <v>org milj</v>
      </c>
      <c r="E459" t="str">
        <f>VLOOKUP(A459,Kategorier!$A$2:$C$42,3,FALSE)</f>
        <v>PFAS</v>
      </c>
      <c r="F459" t="e">
        <f>VLOOKUP($A459,grenseverdier!$A$2:$B$87,2,FALSE)</f>
        <v>#N/A</v>
      </c>
      <c r="G459" t="e">
        <f>VLOOKUP($A459,grenseverdier!$A$2:$C$87,3,FALSE)</f>
        <v>#N/A</v>
      </c>
      <c r="H459" s="1">
        <v>44865</v>
      </c>
      <c r="I459" t="s">
        <v>120</v>
      </c>
      <c r="K459" t="e">
        <f t="shared" si="21"/>
        <v>#N/A</v>
      </c>
      <c r="M459" t="e">
        <f t="shared" si="22"/>
        <v>#N/A</v>
      </c>
      <c r="N459">
        <f t="shared" si="23"/>
        <v>151</v>
      </c>
    </row>
    <row r="460" spans="1:14" x14ac:dyDescent="0.35">
      <c r="A460" t="s">
        <v>52</v>
      </c>
      <c r="B460" t="str">
        <f>VLOOKUP($A460,forkortelser!$A$2:$B$98,2,FALSE)</f>
        <v>PFPeA</v>
      </c>
      <c r="C460" t="s">
        <v>12</v>
      </c>
      <c r="D460" t="str">
        <f>VLOOKUP(A460,Kategorier!$A$2:$B$42,2,FALSE)</f>
        <v>org milj</v>
      </c>
      <c r="E460" t="str">
        <f>VLOOKUP(A460,Kategorier!$A$2:$C$42,3,FALSE)</f>
        <v>PFAS</v>
      </c>
      <c r="F460" t="e">
        <f>VLOOKUP($A460,grenseverdier!$A$2:$B$87,2,FALSE)</f>
        <v>#N/A</v>
      </c>
      <c r="G460" t="e">
        <f>VLOOKUP($A460,grenseverdier!$A$2:$C$87,3,FALSE)</f>
        <v>#N/A</v>
      </c>
      <c r="H460" s="1">
        <v>44872</v>
      </c>
      <c r="I460" t="s">
        <v>120</v>
      </c>
      <c r="K460" t="e">
        <f t="shared" si="21"/>
        <v>#N/A</v>
      </c>
      <c r="M460" t="e">
        <f t="shared" si="22"/>
        <v>#N/A</v>
      </c>
      <c r="N460">
        <f t="shared" si="23"/>
        <v>151</v>
      </c>
    </row>
    <row r="461" spans="1:14" x14ac:dyDescent="0.35">
      <c r="A461" t="s">
        <v>52</v>
      </c>
      <c r="B461" t="str">
        <f>VLOOKUP($A461,forkortelser!$A$2:$B$98,2,FALSE)</f>
        <v>PFPeA</v>
      </c>
      <c r="C461" t="s">
        <v>12</v>
      </c>
      <c r="D461" t="str">
        <f>VLOOKUP(A461,Kategorier!$A$2:$B$42,2,FALSE)</f>
        <v>org milj</v>
      </c>
      <c r="E461" t="str">
        <f>VLOOKUP(A461,Kategorier!$A$2:$C$42,3,FALSE)</f>
        <v>PFAS</v>
      </c>
      <c r="F461" t="e">
        <f>VLOOKUP($A461,grenseverdier!$A$2:$B$87,2,FALSE)</f>
        <v>#N/A</v>
      </c>
      <c r="G461" t="e">
        <f>VLOOKUP($A461,grenseverdier!$A$2:$C$87,3,FALSE)</f>
        <v>#N/A</v>
      </c>
      <c r="H461" s="1">
        <v>44879</v>
      </c>
      <c r="I461" t="s">
        <v>120</v>
      </c>
      <c r="J461">
        <v>0.183</v>
      </c>
      <c r="K461" t="b">
        <f t="shared" si="21"/>
        <v>0</v>
      </c>
      <c r="L461" s="6">
        <v>0.183</v>
      </c>
      <c r="M461" t="e">
        <f t="shared" si="22"/>
        <v>#N/A</v>
      </c>
      <c r="N461">
        <f t="shared" si="23"/>
        <v>151</v>
      </c>
    </row>
    <row r="462" spans="1:14" x14ac:dyDescent="0.35">
      <c r="A462" t="s">
        <v>52</v>
      </c>
      <c r="B462" t="str">
        <f>VLOOKUP($A462,forkortelser!$A$2:$B$98,2,FALSE)</f>
        <v>PFPeA</v>
      </c>
      <c r="C462" t="s">
        <v>12</v>
      </c>
      <c r="D462" t="str">
        <f>VLOOKUP(A462,Kategorier!$A$2:$B$42,2,FALSE)</f>
        <v>org milj</v>
      </c>
      <c r="E462" t="str">
        <f>VLOOKUP(A462,Kategorier!$A$2:$C$42,3,FALSE)</f>
        <v>PFAS</v>
      </c>
      <c r="F462" t="e">
        <f>VLOOKUP($A462,grenseverdier!$A$2:$B$87,2,FALSE)</f>
        <v>#N/A</v>
      </c>
      <c r="G462" t="e">
        <f>VLOOKUP($A462,grenseverdier!$A$2:$C$87,3,FALSE)</f>
        <v>#N/A</v>
      </c>
      <c r="H462" s="1">
        <v>44886</v>
      </c>
      <c r="I462" t="s">
        <v>120</v>
      </c>
      <c r="K462" t="e">
        <f t="shared" si="21"/>
        <v>#N/A</v>
      </c>
      <c r="M462" t="e">
        <f t="shared" si="22"/>
        <v>#N/A</v>
      </c>
      <c r="N462">
        <f t="shared" si="23"/>
        <v>151</v>
      </c>
    </row>
    <row r="463" spans="1:14" x14ac:dyDescent="0.35">
      <c r="A463" t="s">
        <v>52</v>
      </c>
      <c r="B463" t="str">
        <f>VLOOKUP($A463,forkortelser!$A$2:$B$98,2,FALSE)</f>
        <v>PFPeA</v>
      </c>
      <c r="C463" t="s">
        <v>12</v>
      </c>
      <c r="D463" t="str">
        <f>VLOOKUP(A463,Kategorier!$A$2:$B$42,2,FALSE)</f>
        <v>org milj</v>
      </c>
      <c r="E463" t="str">
        <f>VLOOKUP(A463,Kategorier!$A$2:$C$42,3,FALSE)</f>
        <v>PFAS</v>
      </c>
      <c r="F463" t="e">
        <f>VLOOKUP($A463,grenseverdier!$A$2:$B$87,2,FALSE)</f>
        <v>#N/A</v>
      </c>
      <c r="G463" t="e">
        <f>VLOOKUP($A463,grenseverdier!$A$2:$C$87,3,FALSE)</f>
        <v>#N/A</v>
      </c>
      <c r="H463" s="1">
        <v>44907</v>
      </c>
      <c r="I463" t="s">
        <v>120</v>
      </c>
      <c r="K463" t="e">
        <f t="shared" si="21"/>
        <v>#N/A</v>
      </c>
      <c r="M463" t="e">
        <f t="shared" si="22"/>
        <v>#N/A</v>
      </c>
      <c r="N463">
        <f t="shared" si="23"/>
        <v>151</v>
      </c>
    </row>
    <row r="464" spans="1:14" x14ac:dyDescent="0.35">
      <c r="A464" t="s">
        <v>52</v>
      </c>
      <c r="B464" t="str">
        <f>VLOOKUP($A464,forkortelser!$A$2:$B$98,2,FALSE)</f>
        <v>PFPeA</v>
      </c>
      <c r="C464" t="s">
        <v>12</v>
      </c>
      <c r="D464" t="str">
        <f>VLOOKUP(A464,Kategorier!$A$2:$B$42,2,FALSE)</f>
        <v>org milj</v>
      </c>
      <c r="E464" t="str">
        <f>VLOOKUP(A464,Kategorier!$A$2:$C$42,3,FALSE)</f>
        <v>PFAS</v>
      </c>
      <c r="F464" t="e">
        <f>VLOOKUP($A464,grenseverdier!$A$2:$B$87,2,FALSE)</f>
        <v>#N/A</v>
      </c>
      <c r="G464" t="e">
        <f>VLOOKUP($A464,grenseverdier!$A$2:$C$87,3,FALSE)</f>
        <v>#N/A</v>
      </c>
      <c r="H464" s="1">
        <v>44970</v>
      </c>
      <c r="I464" t="s">
        <v>120</v>
      </c>
      <c r="K464" t="e">
        <f t="shared" si="21"/>
        <v>#N/A</v>
      </c>
      <c r="M464" t="e">
        <f t="shared" si="22"/>
        <v>#N/A</v>
      </c>
      <c r="N464">
        <f t="shared" si="23"/>
        <v>151</v>
      </c>
    </row>
    <row r="465" spans="1:14" x14ac:dyDescent="0.35">
      <c r="A465" t="s">
        <v>52</v>
      </c>
      <c r="B465" t="str">
        <f>VLOOKUP($A465,forkortelser!$A$2:$B$98,2,FALSE)</f>
        <v>PFPeA</v>
      </c>
      <c r="C465" t="s">
        <v>12</v>
      </c>
      <c r="D465" t="str">
        <f>VLOOKUP(A465,Kategorier!$A$2:$B$42,2,FALSE)</f>
        <v>org milj</v>
      </c>
      <c r="E465" t="str">
        <f>VLOOKUP(A465,Kategorier!$A$2:$C$42,3,FALSE)</f>
        <v>PFAS</v>
      </c>
      <c r="F465" t="e">
        <f>VLOOKUP($A465,grenseverdier!$A$2:$B$87,2,FALSE)</f>
        <v>#N/A</v>
      </c>
      <c r="G465" t="e">
        <f>VLOOKUP($A465,grenseverdier!$A$2:$C$87,3,FALSE)</f>
        <v>#N/A</v>
      </c>
      <c r="H465" s="1">
        <v>44984</v>
      </c>
      <c r="I465" t="s">
        <v>120</v>
      </c>
      <c r="K465" t="e">
        <f t="shared" si="21"/>
        <v>#N/A</v>
      </c>
      <c r="M465" t="e">
        <f t="shared" si="22"/>
        <v>#N/A</v>
      </c>
      <c r="N465">
        <f t="shared" si="23"/>
        <v>151</v>
      </c>
    </row>
    <row r="466" spans="1:14" x14ac:dyDescent="0.35">
      <c r="A466" t="s">
        <v>1</v>
      </c>
      <c r="B466" t="str">
        <f>VLOOKUP($A466,forkortelser!$A$2:$B$98,2,FALSE)</f>
        <v>pH</v>
      </c>
      <c r="D466" t="str">
        <f>VLOOKUP(A466,Kategorier!$A$2:$B$42,2,FALSE)</f>
        <v>vannparameter</v>
      </c>
      <c r="E466" t="str">
        <f>VLOOKUP(A466,Kategorier!$A$2:$C$42,3,FALSE)</f>
        <v>pH</v>
      </c>
      <c r="F466">
        <f>VLOOKUP($A466,grenseverdier!$A$2:$B$87,2,FALSE)</f>
        <v>5.5</v>
      </c>
      <c r="G466">
        <f>VLOOKUP($A466,grenseverdier!$A$2:$C$87,3,FALSE)</f>
        <v>8.5</v>
      </c>
      <c r="H466" s="1">
        <v>44858</v>
      </c>
      <c r="I466" t="s">
        <v>119</v>
      </c>
      <c r="J466">
        <v>7.7</v>
      </c>
      <c r="K466" t="b">
        <f t="shared" si="21"/>
        <v>0</v>
      </c>
      <c r="L466" s="6">
        <v>7.7</v>
      </c>
      <c r="M466" t="b">
        <f t="shared" si="22"/>
        <v>1</v>
      </c>
      <c r="N466">
        <f t="shared" si="23"/>
        <v>152</v>
      </c>
    </row>
    <row r="467" spans="1:14" x14ac:dyDescent="0.35">
      <c r="A467" t="s">
        <v>1</v>
      </c>
      <c r="B467" t="str">
        <f>VLOOKUP($A467,forkortelser!$A$2:$B$98,2,FALSE)</f>
        <v>pH</v>
      </c>
      <c r="D467" t="str">
        <f>VLOOKUP(A467,Kategorier!$A$2:$B$42,2,FALSE)</f>
        <v>vannparameter</v>
      </c>
      <c r="E467" t="str">
        <f>VLOOKUP(A467,Kategorier!$A$2:$C$42,3,FALSE)</f>
        <v>pH</v>
      </c>
      <c r="F467">
        <f>VLOOKUP($A467,grenseverdier!$A$2:$B$87,2,FALSE)</f>
        <v>5.5</v>
      </c>
      <c r="G467">
        <f>VLOOKUP($A467,grenseverdier!$A$2:$C$87,3,FALSE)</f>
        <v>8.5</v>
      </c>
      <c r="H467" s="1">
        <v>44865</v>
      </c>
      <c r="I467" t="s">
        <v>119</v>
      </c>
      <c r="J467">
        <v>7.7</v>
      </c>
      <c r="K467" t="b">
        <f t="shared" si="21"/>
        <v>0</v>
      </c>
      <c r="L467" s="6">
        <v>7.7</v>
      </c>
      <c r="M467" t="b">
        <f t="shared" si="22"/>
        <v>1</v>
      </c>
      <c r="N467">
        <f t="shared" si="23"/>
        <v>152</v>
      </c>
    </row>
    <row r="468" spans="1:14" x14ac:dyDescent="0.35">
      <c r="A468" t="s">
        <v>1</v>
      </c>
      <c r="B468" t="str">
        <f>VLOOKUP($A468,forkortelser!$A$2:$B$98,2,FALSE)</f>
        <v>pH</v>
      </c>
      <c r="D468" t="str">
        <f>VLOOKUP(A468,Kategorier!$A$2:$B$42,2,FALSE)</f>
        <v>vannparameter</v>
      </c>
      <c r="E468" t="str">
        <f>VLOOKUP(A468,Kategorier!$A$2:$C$42,3,FALSE)</f>
        <v>pH</v>
      </c>
      <c r="F468">
        <f>VLOOKUP($A468,grenseverdier!$A$2:$B$87,2,FALSE)</f>
        <v>5.5</v>
      </c>
      <c r="G468">
        <f>VLOOKUP($A468,grenseverdier!$A$2:$C$87,3,FALSE)</f>
        <v>8.5</v>
      </c>
      <c r="H468" s="1">
        <v>44872</v>
      </c>
      <c r="I468" t="s">
        <v>119</v>
      </c>
      <c r="J468">
        <v>7.6</v>
      </c>
      <c r="K468" t="b">
        <f t="shared" si="21"/>
        <v>0</v>
      </c>
      <c r="L468" s="6">
        <v>7.6</v>
      </c>
      <c r="M468" t="b">
        <f t="shared" si="22"/>
        <v>1</v>
      </c>
      <c r="N468">
        <f t="shared" si="23"/>
        <v>152</v>
      </c>
    </row>
    <row r="469" spans="1:14" x14ac:dyDescent="0.35">
      <c r="A469" t="s">
        <v>1</v>
      </c>
      <c r="B469" t="str">
        <f>VLOOKUP($A469,forkortelser!$A$2:$B$98,2,FALSE)</f>
        <v>pH</v>
      </c>
      <c r="D469" t="str">
        <f>VLOOKUP(A469,Kategorier!$A$2:$B$42,2,FALSE)</f>
        <v>vannparameter</v>
      </c>
      <c r="E469" t="str">
        <f>VLOOKUP(A469,Kategorier!$A$2:$C$42,3,FALSE)</f>
        <v>pH</v>
      </c>
      <c r="F469">
        <f>VLOOKUP($A469,grenseverdier!$A$2:$B$87,2,FALSE)</f>
        <v>5.5</v>
      </c>
      <c r="G469">
        <f>VLOOKUP($A469,grenseverdier!$A$2:$C$87,3,FALSE)</f>
        <v>8.5</v>
      </c>
      <c r="H469" s="1">
        <v>44879</v>
      </c>
      <c r="I469" t="s">
        <v>119</v>
      </c>
      <c r="J469">
        <v>7.3</v>
      </c>
      <c r="K469" t="b">
        <f t="shared" si="21"/>
        <v>0</v>
      </c>
      <c r="L469" s="6">
        <v>7.3</v>
      </c>
      <c r="M469" t="b">
        <f t="shared" si="22"/>
        <v>1</v>
      </c>
      <c r="N469">
        <f t="shared" si="23"/>
        <v>152</v>
      </c>
    </row>
    <row r="470" spans="1:14" x14ac:dyDescent="0.35">
      <c r="A470" t="s">
        <v>1</v>
      </c>
      <c r="B470" t="str">
        <f>VLOOKUP($A470,forkortelser!$A$2:$B$98,2,FALSE)</f>
        <v>pH</v>
      </c>
      <c r="D470" t="str">
        <f>VLOOKUP(A470,Kategorier!$A$2:$B$42,2,FALSE)</f>
        <v>vannparameter</v>
      </c>
      <c r="E470" t="str">
        <f>VLOOKUP(A470,Kategorier!$A$2:$C$42,3,FALSE)</f>
        <v>pH</v>
      </c>
      <c r="F470">
        <f>VLOOKUP($A470,grenseverdier!$A$2:$B$87,2,FALSE)</f>
        <v>5.5</v>
      </c>
      <c r="G470">
        <f>VLOOKUP($A470,grenseverdier!$A$2:$C$87,3,FALSE)</f>
        <v>8.5</v>
      </c>
      <c r="H470" s="1">
        <v>44886</v>
      </c>
      <c r="I470" t="s">
        <v>119</v>
      </c>
      <c r="J470" s="6">
        <v>7.7</v>
      </c>
      <c r="K470" t="b">
        <f t="shared" si="21"/>
        <v>0</v>
      </c>
      <c r="L470" s="6">
        <v>7.7</v>
      </c>
      <c r="M470" t="b">
        <f t="shared" si="22"/>
        <v>1</v>
      </c>
      <c r="N470">
        <f t="shared" si="23"/>
        <v>152</v>
      </c>
    </row>
    <row r="471" spans="1:14" x14ac:dyDescent="0.35">
      <c r="A471" t="s">
        <v>1</v>
      </c>
      <c r="B471" t="str">
        <f>VLOOKUP($A471,forkortelser!$A$2:$B$98,2,FALSE)</f>
        <v>pH</v>
      </c>
      <c r="D471" t="str">
        <f>VLOOKUP(A471,Kategorier!$A$2:$B$42,2,FALSE)</f>
        <v>vannparameter</v>
      </c>
      <c r="E471" t="str">
        <f>VLOOKUP(A471,Kategorier!$A$2:$C$42,3,FALSE)</f>
        <v>pH</v>
      </c>
      <c r="F471">
        <f>VLOOKUP($A471,grenseverdier!$A$2:$B$87,2,FALSE)</f>
        <v>5.5</v>
      </c>
      <c r="G471">
        <f>VLOOKUP($A471,grenseverdier!$A$2:$C$87,3,FALSE)</f>
        <v>8.5</v>
      </c>
      <c r="H471" s="1">
        <v>44907</v>
      </c>
      <c r="I471" t="s">
        <v>119</v>
      </c>
      <c r="J471" s="6">
        <v>7.9</v>
      </c>
      <c r="K471" t="b">
        <f t="shared" si="21"/>
        <v>0</v>
      </c>
      <c r="L471" s="6">
        <v>7.9</v>
      </c>
      <c r="M471" t="b">
        <f t="shared" si="22"/>
        <v>1</v>
      </c>
      <c r="N471">
        <f t="shared" si="23"/>
        <v>152</v>
      </c>
    </row>
    <row r="472" spans="1:14" x14ac:dyDescent="0.35">
      <c r="A472" t="s">
        <v>1</v>
      </c>
      <c r="B472" t="str">
        <f>VLOOKUP($A472,forkortelser!$A$2:$B$98,2,FALSE)</f>
        <v>pH</v>
      </c>
      <c r="D472" t="str">
        <f>VLOOKUP(A472,Kategorier!$A$2:$B$42,2,FALSE)</f>
        <v>vannparameter</v>
      </c>
      <c r="E472" t="str">
        <f>VLOOKUP(A472,Kategorier!$A$2:$C$42,3,FALSE)</f>
        <v>pH</v>
      </c>
      <c r="F472">
        <f>VLOOKUP($A472,grenseverdier!$A$2:$B$87,2,FALSE)</f>
        <v>5.5</v>
      </c>
      <c r="G472">
        <f>VLOOKUP($A472,grenseverdier!$A$2:$C$87,3,FALSE)</f>
        <v>8.5</v>
      </c>
      <c r="H472" s="1">
        <v>44970</v>
      </c>
      <c r="I472" t="s">
        <v>119</v>
      </c>
      <c r="J472" s="6">
        <v>7.9</v>
      </c>
      <c r="K472" t="b">
        <f t="shared" si="21"/>
        <v>0</v>
      </c>
      <c r="L472" s="6">
        <v>7.9</v>
      </c>
      <c r="M472" t="b">
        <f t="shared" si="22"/>
        <v>1</v>
      </c>
      <c r="N472">
        <f t="shared" si="23"/>
        <v>152</v>
      </c>
    </row>
    <row r="473" spans="1:14" x14ac:dyDescent="0.35">
      <c r="A473" t="s">
        <v>1</v>
      </c>
      <c r="B473" t="str">
        <f>VLOOKUP($A473,forkortelser!$A$2:$B$98,2,FALSE)</f>
        <v>pH</v>
      </c>
      <c r="D473" t="str">
        <f>VLOOKUP(A473,Kategorier!$A$2:$B$42,2,FALSE)</f>
        <v>vannparameter</v>
      </c>
      <c r="E473" t="str">
        <f>VLOOKUP(A473,Kategorier!$A$2:$C$42,3,FALSE)</f>
        <v>pH</v>
      </c>
      <c r="F473">
        <f>VLOOKUP($A473,grenseverdier!$A$2:$B$87,2,FALSE)</f>
        <v>5.5</v>
      </c>
      <c r="G473">
        <f>VLOOKUP($A473,grenseverdier!$A$2:$C$87,3,FALSE)</f>
        <v>8.5</v>
      </c>
      <c r="H473" s="1">
        <v>44984</v>
      </c>
      <c r="I473" t="s">
        <v>119</v>
      </c>
      <c r="J473" s="6">
        <v>7.5</v>
      </c>
      <c r="K473" t="b">
        <f t="shared" si="21"/>
        <v>0</v>
      </c>
      <c r="L473" s="6">
        <v>7.5</v>
      </c>
      <c r="M473" t="b">
        <f t="shared" si="22"/>
        <v>1</v>
      </c>
      <c r="N473">
        <f t="shared" si="23"/>
        <v>152</v>
      </c>
    </row>
    <row r="474" spans="1:14" x14ac:dyDescent="0.35">
      <c r="A474" t="s">
        <v>1</v>
      </c>
      <c r="B474" t="str">
        <f>VLOOKUP($A474,forkortelser!$A$2:$B$98,2,FALSE)</f>
        <v>pH</v>
      </c>
      <c r="D474" t="str">
        <f>VLOOKUP(A474,Kategorier!$A$2:$B$42,2,FALSE)</f>
        <v>vannparameter</v>
      </c>
      <c r="E474" t="str">
        <f>VLOOKUP(A474,Kategorier!$A$2:$C$42,3,FALSE)</f>
        <v>pH</v>
      </c>
      <c r="F474">
        <f>VLOOKUP($A474,grenseverdier!$A$2:$B$87,2,FALSE)</f>
        <v>5.5</v>
      </c>
      <c r="G474">
        <f>VLOOKUP($A474,grenseverdier!$A$2:$C$87,3,FALSE)</f>
        <v>8.5</v>
      </c>
      <c r="H474" s="1">
        <v>44858</v>
      </c>
      <c r="I474" t="s">
        <v>120</v>
      </c>
      <c r="J474">
        <v>8.5</v>
      </c>
      <c r="K474" t="b">
        <f t="shared" si="21"/>
        <v>0</v>
      </c>
      <c r="L474" s="6">
        <v>8.5</v>
      </c>
      <c r="M474" t="b">
        <f t="shared" si="22"/>
        <v>1</v>
      </c>
      <c r="N474">
        <f t="shared" si="23"/>
        <v>151</v>
      </c>
    </row>
    <row r="475" spans="1:14" x14ac:dyDescent="0.35">
      <c r="A475" t="s">
        <v>1</v>
      </c>
      <c r="B475" t="str">
        <f>VLOOKUP($A475,forkortelser!$A$2:$B$98,2,FALSE)</f>
        <v>pH</v>
      </c>
      <c r="D475" t="str">
        <f>VLOOKUP(A475,Kategorier!$A$2:$B$42,2,FALSE)</f>
        <v>vannparameter</v>
      </c>
      <c r="E475" t="str">
        <f>VLOOKUP(A475,Kategorier!$A$2:$C$42,3,FALSE)</f>
        <v>pH</v>
      </c>
      <c r="F475">
        <f>VLOOKUP($A475,grenseverdier!$A$2:$B$87,2,FALSE)</f>
        <v>5.5</v>
      </c>
      <c r="G475">
        <f>VLOOKUP($A475,grenseverdier!$A$2:$C$87,3,FALSE)</f>
        <v>8.5</v>
      </c>
      <c r="H475" s="1">
        <v>44865</v>
      </c>
      <c r="I475" t="s">
        <v>120</v>
      </c>
      <c r="J475">
        <v>8.5</v>
      </c>
      <c r="K475" t="b">
        <f t="shared" si="21"/>
        <v>0</v>
      </c>
      <c r="L475" s="6">
        <v>8.5</v>
      </c>
      <c r="M475" t="b">
        <f t="shared" si="22"/>
        <v>1</v>
      </c>
      <c r="N475">
        <f t="shared" si="23"/>
        <v>151</v>
      </c>
    </row>
    <row r="476" spans="1:14" x14ac:dyDescent="0.35">
      <c r="A476" t="s">
        <v>1</v>
      </c>
      <c r="B476" t="str">
        <f>VLOOKUP($A476,forkortelser!$A$2:$B$98,2,FALSE)</f>
        <v>pH</v>
      </c>
      <c r="D476" t="str">
        <f>VLOOKUP(A476,Kategorier!$A$2:$B$42,2,FALSE)</f>
        <v>vannparameter</v>
      </c>
      <c r="E476" t="str">
        <f>VLOOKUP(A476,Kategorier!$A$2:$C$42,3,FALSE)</f>
        <v>pH</v>
      </c>
      <c r="F476">
        <f>VLOOKUP($A476,grenseverdier!$A$2:$B$87,2,FALSE)</f>
        <v>5.5</v>
      </c>
      <c r="G476">
        <f>VLOOKUP($A476,grenseverdier!$A$2:$C$87,3,FALSE)</f>
        <v>8.5</v>
      </c>
      <c r="H476" s="1">
        <v>44872</v>
      </c>
      <c r="I476" t="s">
        <v>120</v>
      </c>
      <c r="J476">
        <v>8.5</v>
      </c>
      <c r="K476" t="b">
        <f t="shared" si="21"/>
        <v>0</v>
      </c>
      <c r="L476" s="6">
        <v>8.5</v>
      </c>
      <c r="M476" t="b">
        <f t="shared" si="22"/>
        <v>1</v>
      </c>
      <c r="N476">
        <f t="shared" si="23"/>
        <v>151</v>
      </c>
    </row>
    <row r="477" spans="1:14" x14ac:dyDescent="0.35">
      <c r="A477" t="s">
        <v>1</v>
      </c>
      <c r="B477" t="str">
        <f>VLOOKUP($A477,forkortelser!$A$2:$B$98,2,FALSE)</f>
        <v>pH</v>
      </c>
      <c r="D477" t="str">
        <f>VLOOKUP(A477,Kategorier!$A$2:$B$42,2,FALSE)</f>
        <v>vannparameter</v>
      </c>
      <c r="E477" t="str">
        <f>VLOOKUP(A477,Kategorier!$A$2:$C$42,3,FALSE)</f>
        <v>pH</v>
      </c>
      <c r="F477">
        <f>VLOOKUP($A477,grenseverdier!$A$2:$B$87,2,FALSE)</f>
        <v>5.5</v>
      </c>
      <c r="G477">
        <f>VLOOKUP($A477,grenseverdier!$A$2:$C$87,3,FALSE)</f>
        <v>8.5</v>
      </c>
      <c r="H477" s="1">
        <v>44879</v>
      </c>
      <c r="I477" t="s">
        <v>120</v>
      </c>
      <c r="J477">
        <v>8.5</v>
      </c>
      <c r="K477" t="b">
        <f t="shared" si="21"/>
        <v>0</v>
      </c>
      <c r="L477" s="6">
        <v>8.5</v>
      </c>
      <c r="M477" t="b">
        <f t="shared" si="22"/>
        <v>1</v>
      </c>
      <c r="N477">
        <f t="shared" si="23"/>
        <v>151</v>
      </c>
    </row>
    <row r="478" spans="1:14" x14ac:dyDescent="0.35">
      <c r="A478" t="s">
        <v>1</v>
      </c>
      <c r="B478" t="str">
        <f>VLOOKUP($A478,forkortelser!$A$2:$B$98,2,FALSE)</f>
        <v>pH</v>
      </c>
      <c r="D478" t="str">
        <f>VLOOKUP(A478,Kategorier!$A$2:$B$42,2,FALSE)</f>
        <v>vannparameter</v>
      </c>
      <c r="E478" t="str">
        <f>VLOOKUP(A478,Kategorier!$A$2:$C$42,3,FALSE)</f>
        <v>pH</v>
      </c>
      <c r="F478">
        <f>VLOOKUP($A478,grenseverdier!$A$2:$B$87,2,FALSE)</f>
        <v>5.5</v>
      </c>
      <c r="G478">
        <f>VLOOKUP($A478,grenseverdier!$A$2:$C$87,3,FALSE)</f>
        <v>8.5</v>
      </c>
      <c r="H478" s="1">
        <v>44886</v>
      </c>
      <c r="I478" t="s">
        <v>120</v>
      </c>
      <c r="J478" s="6">
        <v>8.5</v>
      </c>
      <c r="K478" t="b">
        <f t="shared" si="21"/>
        <v>0</v>
      </c>
      <c r="L478" s="6">
        <v>8.5</v>
      </c>
      <c r="M478" t="b">
        <f t="shared" si="22"/>
        <v>1</v>
      </c>
      <c r="N478">
        <f t="shared" si="23"/>
        <v>151</v>
      </c>
    </row>
    <row r="479" spans="1:14" x14ac:dyDescent="0.35">
      <c r="A479" t="s">
        <v>1</v>
      </c>
      <c r="B479" t="str">
        <f>VLOOKUP($A479,forkortelser!$A$2:$B$98,2,FALSE)</f>
        <v>pH</v>
      </c>
      <c r="D479" t="str">
        <f>VLOOKUP(A479,Kategorier!$A$2:$B$42,2,FALSE)</f>
        <v>vannparameter</v>
      </c>
      <c r="E479" t="str">
        <f>VLOOKUP(A479,Kategorier!$A$2:$C$42,3,FALSE)</f>
        <v>pH</v>
      </c>
      <c r="F479">
        <f>VLOOKUP($A479,grenseverdier!$A$2:$B$87,2,FALSE)</f>
        <v>5.5</v>
      </c>
      <c r="G479">
        <f>VLOOKUP($A479,grenseverdier!$A$2:$C$87,3,FALSE)</f>
        <v>8.5</v>
      </c>
      <c r="H479" s="1">
        <v>44907</v>
      </c>
      <c r="I479" t="s">
        <v>120</v>
      </c>
      <c r="J479" s="6">
        <v>8.5</v>
      </c>
      <c r="K479" t="b">
        <f t="shared" si="21"/>
        <v>0</v>
      </c>
      <c r="L479" s="6">
        <v>8.5</v>
      </c>
      <c r="M479" t="b">
        <f t="shared" si="22"/>
        <v>1</v>
      </c>
      <c r="N479">
        <f t="shared" si="23"/>
        <v>151</v>
      </c>
    </row>
    <row r="480" spans="1:14" x14ac:dyDescent="0.35">
      <c r="A480" t="s">
        <v>1</v>
      </c>
      <c r="B480" t="str">
        <f>VLOOKUP($A480,forkortelser!$A$2:$B$98,2,FALSE)</f>
        <v>pH</v>
      </c>
      <c r="D480" t="str">
        <f>VLOOKUP(A480,Kategorier!$A$2:$B$42,2,FALSE)</f>
        <v>vannparameter</v>
      </c>
      <c r="E480" t="str">
        <f>VLOOKUP(A480,Kategorier!$A$2:$C$42,3,FALSE)</f>
        <v>pH</v>
      </c>
      <c r="F480">
        <f>VLOOKUP($A480,grenseverdier!$A$2:$B$87,2,FALSE)</f>
        <v>5.5</v>
      </c>
      <c r="G480">
        <f>VLOOKUP($A480,grenseverdier!$A$2:$C$87,3,FALSE)</f>
        <v>8.5</v>
      </c>
      <c r="H480" s="1">
        <v>44970</v>
      </c>
      <c r="I480" t="s">
        <v>120</v>
      </c>
      <c r="J480" s="6">
        <v>8.5</v>
      </c>
      <c r="K480" t="b">
        <f t="shared" si="21"/>
        <v>0</v>
      </c>
      <c r="L480" s="6">
        <v>8.5</v>
      </c>
      <c r="M480" t="b">
        <f t="shared" si="22"/>
        <v>1</v>
      </c>
      <c r="N480">
        <f t="shared" si="23"/>
        <v>151</v>
      </c>
    </row>
    <row r="481" spans="1:14" x14ac:dyDescent="0.35">
      <c r="A481" t="s">
        <v>1</v>
      </c>
      <c r="B481" t="str">
        <f>VLOOKUP($A481,forkortelser!$A$2:$B$98,2,FALSE)</f>
        <v>pH</v>
      </c>
      <c r="D481" t="str">
        <f>VLOOKUP(A481,Kategorier!$A$2:$B$42,2,FALSE)</f>
        <v>vannparameter</v>
      </c>
      <c r="E481" t="str">
        <f>VLOOKUP(A481,Kategorier!$A$2:$C$42,3,FALSE)</f>
        <v>pH</v>
      </c>
      <c r="F481">
        <f>VLOOKUP($A481,grenseverdier!$A$2:$B$87,2,FALSE)</f>
        <v>5.5</v>
      </c>
      <c r="G481">
        <f>VLOOKUP($A481,grenseverdier!$A$2:$C$87,3,FALSE)</f>
        <v>8.5</v>
      </c>
      <c r="H481" s="1">
        <v>44984</v>
      </c>
      <c r="I481" t="s">
        <v>120</v>
      </c>
      <c r="J481" s="6">
        <v>8.5</v>
      </c>
      <c r="K481" t="b">
        <f t="shared" si="21"/>
        <v>0</v>
      </c>
      <c r="L481" s="6">
        <v>8.5</v>
      </c>
      <c r="M481" t="b">
        <f t="shared" si="22"/>
        <v>1</v>
      </c>
      <c r="N481">
        <f t="shared" si="23"/>
        <v>151</v>
      </c>
    </row>
    <row r="482" spans="1:14" x14ac:dyDescent="0.35">
      <c r="A482" t="s">
        <v>46</v>
      </c>
      <c r="B482" t="str">
        <f>VLOOKUP($A482,forkortelser!$A$2:$B$98,2,FALSE)</f>
        <v>Sum BTEX</v>
      </c>
      <c r="C482" t="s">
        <v>12</v>
      </c>
      <c r="D482" t="str">
        <f>VLOOKUP(A482,Kategorier!$A$2:$B$42,2,FALSE)</f>
        <v>org milj</v>
      </c>
      <c r="E482" t="str">
        <f>VLOOKUP(A482,Kategorier!$A$2:$C$42,3,FALSE)</f>
        <v>BTEX</v>
      </c>
      <c r="F482" t="e">
        <f>VLOOKUP($A482,grenseverdier!$A$2:$B$87,2,FALSE)</f>
        <v>#N/A</v>
      </c>
      <c r="G482" t="e">
        <f>VLOOKUP($A482,grenseverdier!$A$2:$C$87,3,FALSE)</f>
        <v>#N/A</v>
      </c>
      <c r="H482" s="1">
        <v>44858</v>
      </c>
      <c r="I482" t="s">
        <v>119</v>
      </c>
      <c r="J482">
        <v>8.49</v>
      </c>
      <c r="K482" t="b">
        <f t="shared" si="21"/>
        <v>0</v>
      </c>
      <c r="L482" s="6">
        <v>8.49</v>
      </c>
      <c r="M482" t="e">
        <f t="shared" si="22"/>
        <v>#N/A</v>
      </c>
      <c r="N482">
        <f t="shared" si="23"/>
        <v>152</v>
      </c>
    </row>
    <row r="483" spans="1:14" x14ac:dyDescent="0.35">
      <c r="A483" t="s">
        <v>46</v>
      </c>
      <c r="B483" t="str">
        <f>VLOOKUP($A483,forkortelser!$A$2:$B$98,2,FALSE)</f>
        <v>Sum BTEX</v>
      </c>
      <c r="C483" t="s">
        <v>12</v>
      </c>
      <c r="D483" t="str">
        <f>VLOOKUP(A483,Kategorier!$A$2:$B$42,2,FALSE)</f>
        <v>org milj</v>
      </c>
      <c r="E483" t="str">
        <f>VLOOKUP(A483,Kategorier!$A$2:$C$42,3,FALSE)</f>
        <v>BTEX</v>
      </c>
      <c r="F483" t="e">
        <f>VLOOKUP($A483,grenseverdier!$A$2:$B$87,2,FALSE)</f>
        <v>#N/A</v>
      </c>
      <c r="G483" t="e">
        <f>VLOOKUP($A483,grenseverdier!$A$2:$C$87,3,FALSE)</f>
        <v>#N/A</v>
      </c>
      <c r="H483" s="1">
        <v>44865</v>
      </c>
      <c r="I483" t="s">
        <v>119</v>
      </c>
      <c r="J483">
        <v>2.34</v>
      </c>
      <c r="K483" t="b">
        <f t="shared" si="21"/>
        <v>0</v>
      </c>
      <c r="L483" s="6">
        <v>2.34</v>
      </c>
      <c r="M483" t="e">
        <f t="shared" si="22"/>
        <v>#N/A</v>
      </c>
      <c r="N483">
        <f t="shared" si="23"/>
        <v>152</v>
      </c>
    </row>
    <row r="484" spans="1:14" x14ac:dyDescent="0.35">
      <c r="A484" t="s">
        <v>46</v>
      </c>
      <c r="B484" t="str">
        <f>VLOOKUP($A484,forkortelser!$A$2:$B$98,2,FALSE)</f>
        <v>Sum BTEX</v>
      </c>
      <c r="C484" t="s">
        <v>12</v>
      </c>
      <c r="D484" t="str">
        <f>VLOOKUP(A484,Kategorier!$A$2:$B$42,2,FALSE)</f>
        <v>org milj</v>
      </c>
      <c r="E484" t="str">
        <f>VLOOKUP(A484,Kategorier!$A$2:$C$42,3,FALSE)</f>
        <v>BTEX</v>
      </c>
      <c r="F484" t="e">
        <f>VLOOKUP($A484,grenseverdier!$A$2:$B$87,2,FALSE)</f>
        <v>#N/A</v>
      </c>
      <c r="G484" t="e">
        <f>VLOOKUP($A484,grenseverdier!$A$2:$C$87,3,FALSE)</f>
        <v>#N/A</v>
      </c>
      <c r="H484" s="1">
        <v>44872</v>
      </c>
      <c r="I484" t="s">
        <v>119</v>
      </c>
      <c r="J484">
        <v>1.08</v>
      </c>
      <c r="K484" t="b">
        <f t="shared" si="21"/>
        <v>0</v>
      </c>
      <c r="L484" s="6">
        <v>1.08</v>
      </c>
      <c r="M484" t="e">
        <f t="shared" si="22"/>
        <v>#N/A</v>
      </c>
      <c r="N484">
        <f t="shared" si="23"/>
        <v>152</v>
      </c>
    </row>
    <row r="485" spans="1:14" x14ac:dyDescent="0.35">
      <c r="A485" t="s">
        <v>46</v>
      </c>
      <c r="B485" t="str">
        <f>VLOOKUP($A485,forkortelser!$A$2:$B$98,2,FALSE)</f>
        <v>Sum BTEX</v>
      </c>
      <c r="C485" t="s">
        <v>12</v>
      </c>
      <c r="D485" t="str">
        <f>VLOOKUP(A485,Kategorier!$A$2:$B$42,2,FALSE)</f>
        <v>org milj</v>
      </c>
      <c r="E485" t="str">
        <f>VLOOKUP(A485,Kategorier!$A$2:$C$42,3,FALSE)</f>
        <v>BTEX</v>
      </c>
      <c r="F485" t="e">
        <f>VLOOKUP($A485,grenseverdier!$A$2:$B$87,2,FALSE)</f>
        <v>#N/A</v>
      </c>
      <c r="G485" t="e">
        <f>VLOOKUP($A485,grenseverdier!$A$2:$C$87,3,FALSE)</f>
        <v>#N/A</v>
      </c>
      <c r="H485" s="1">
        <v>44879</v>
      </c>
      <c r="I485" t="s">
        <v>119</v>
      </c>
      <c r="J485">
        <v>3.8</v>
      </c>
      <c r="K485" t="b">
        <f t="shared" si="21"/>
        <v>0</v>
      </c>
      <c r="L485" s="6">
        <v>3.8</v>
      </c>
      <c r="M485" t="e">
        <f t="shared" si="22"/>
        <v>#N/A</v>
      </c>
      <c r="N485">
        <f t="shared" si="23"/>
        <v>152</v>
      </c>
    </row>
    <row r="486" spans="1:14" x14ac:dyDescent="0.35">
      <c r="A486" t="s">
        <v>46</v>
      </c>
      <c r="B486" t="str">
        <f>VLOOKUP($A486,forkortelser!$A$2:$B$98,2,FALSE)</f>
        <v>Sum BTEX</v>
      </c>
      <c r="C486" t="s">
        <v>12</v>
      </c>
      <c r="D486" t="str">
        <f>VLOOKUP(A486,Kategorier!$A$2:$B$42,2,FALSE)</f>
        <v>org milj</v>
      </c>
      <c r="E486" t="str">
        <f>VLOOKUP(A486,Kategorier!$A$2:$C$42,3,FALSE)</f>
        <v>BTEX</v>
      </c>
      <c r="F486" t="e">
        <f>VLOOKUP($A486,grenseverdier!$A$2:$B$87,2,FALSE)</f>
        <v>#N/A</v>
      </c>
      <c r="G486" t="e">
        <f>VLOOKUP($A486,grenseverdier!$A$2:$C$87,3,FALSE)</f>
        <v>#N/A</v>
      </c>
      <c r="H486" s="1">
        <v>44886</v>
      </c>
      <c r="I486" t="s">
        <v>119</v>
      </c>
      <c r="J486">
        <v>3.33</v>
      </c>
      <c r="K486" t="b">
        <f t="shared" si="21"/>
        <v>0</v>
      </c>
      <c r="L486" s="6">
        <v>3.33</v>
      </c>
      <c r="M486" t="e">
        <f t="shared" si="22"/>
        <v>#N/A</v>
      </c>
      <c r="N486">
        <f t="shared" si="23"/>
        <v>152</v>
      </c>
    </row>
    <row r="487" spans="1:14" x14ac:dyDescent="0.35">
      <c r="A487" t="s">
        <v>46</v>
      </c>
      <c r="B487" t="str">
        <f>VLOOKUP($A487,forkortelser!$A$2:$B$98,2,FALSE)</f>
        <v>Sum BTEX</v>
      </c>
      <c r="C487" t="s">
        <v>12</v>
      </c>
      <c r="D487" t="str">
        <f>VLOOKUP(A487,Kategorier!$A$2:$B$42,2,FALSE)</f>
        <v>org milj</v>
      </c>
      <c r="E487" t="str">
        <f>VLOOKUP(A487,Kategorier!$A$2:$C$42,3,FALSE)</f>
        <v>BTEX</v>
      </c>
      <c r="F487" t="e">
        <f>VLOOKUP($A487,grenseverdier!$A$2:$B$87,2,FALSE)</f>
        <v>#N/A</v>
      </c>
      <c r="G487" t="e">
        <f>VLOOKUP($A487,grenseverdier!$A$2:$C$87,3,FALSE)</f>
        <v>#N/A</v>
      </c>
      <c r="H487" s="1">
        <v>44907</v>
      </c>
      <c r="I487" t="s">
        <v>119</v>
      </c>
      <c r="J487">
        <v>2.0699999999999998</v>
      </c>
      <c r="K487" t="b">
        <f t="shared" si="21"/>
        <v>0</v>
      </c>
      <c r="L487" s="6">
        <v>2.0699999999999998</v>
      </c>
      <c r="M487" t="e">
        <f t="shared" si="22"/>
        <v>#N/A</v>
      </c>
      <c r="N487">
        <f t="shared" si="23"/>
        <v>152</v>
      </c>
    </row>
    <row r="488" spans="1:14" x14ac:dyDescent="0.35">
      <c r="A488" t="s">
        <v>46</v>
      </c>
      <c r="B488" t="str">
        <f>VLOOKUP($A488,forkortelser!$A$2:$B$98,2,FALSE)</f>
        <v>Sum BTEX</v>
      </c>
      <c r="C488" t="s">
        <v>12</v>
      </c>
      <c r="D488" t="str">
        <f>VLOOKUP(A488,Kategorier!$A$2:$B$42,2,FALSE)</f>
        <v>org milj</v>
      </c>
      <c r="E488" t="str">
        <f>VLOOKUP(A488,Kategorier!$A$2:$C$42,3,FALSE)</f>
        <v>BTEX</v>
      </c>
      <c r="F488" t="e">
        <f>VLOOKUP($A488,grenseverdier!$A$2:$B$87,2,FALSE)</f>
        <v>#N/A</v>
      </c>
      <c r="G488" t="e">
        <f>VLOOKUP($A488,grenseverdier!$A$2:$C$87,3,FALSE)</f>
        <v>#N/A</v>
      </c>
      <c r="H488" s="1">
        <v>44970</v>
      </c>
      <c r="I488" t="s">
        <v>119</v>
      </c>
      <c r="J488">
        <v>7.23</v>
      </c>
      <c r="K488" t="b">
        <f t="shared" si="21"/>
        <v>0</v>
      </c>
      <c r="L488" s="6">
        <v>7.23</v>
      </c>
      <c r="M488" t="e">
        <f t="shared" si="22"/>
        <v>#N/A</v>
      </c>
      <c r="N488">
        <f t="shared" si="23"/>
        <v>152</v>
      </c>
    </row>
    <row r="489" spans="1:14" x14ac:dyDescent="0.35">
      <c r="A489" t="s">
        <v>46</v>
      </c>
      <c r="B489" t="str">
        <f>VLOOKUP($A489,forkortelser!$A$2:$B$98,2,FALSE)</f>
        <v>Sum BTEX</v>
      </c>
      <c r="C489" t="s">
        <v>12</v>
      </c>
      <c r="D489" t="str">
        <f>VLOOKUP(A489,Kategorier!$A$2:$B$42,2,FALSE)</f>
        <v>org milj</v>
      </c>
      <c r="E489" t="str">
        <f>VLOOKUP(A489,Kategorier!$A$2:$C$42,3,FALSE)</f>
        <v>BTEX</v>
      </c>
      <c r="F489" t="e">
        <f>VLOOKUP($A489,grenseverdier!$A$2:$B$87,2,FALSE)</f>
        <v>#N/A</v>
      </c>
      <c r="G489" t="e">
        <f>VLOOKUP($A489,grenseverdier!$A$2:$C$87,3,FALSE)</f>
        <v>#N/A</v>
      </c>
      <c r="H489" s="1">
        <v>44984</v>
      </c>
      <c r="I489" t="s">
        <v>119</v>
      </c>
      <c r="J489">
        <v>2.62</v>
      </c>
      <c r="K489" t="b">
        <f t="shared" si="21"/>
        <v>0</v>
      </c>
      <c r="L489" s="6">
        <v>2.62</v>
      </c>
      <c r="M489" t="e">
        <f t="shared" si="22"/>
        <v>#N/A</v>
      </c>
      <c r="N489">
        <f t="shared" si="23"/>
        <v>152</v>
      </c>
    </row>
    <row r="490" spans="1:14" x14ac:dyDescent="0.35">
      <c r="A490" t="s">
        <v>46</v>
      </c>
      <c r="B490" t="str">
        <f>VLOOKUP($A490,forkortelser!$A$2:$B$98,2,FALSE)</f>
        <v>Sum BTEX</v>
      </c>
      <c r="C490" t="s">
        <v>12</v>
      </c>
      <c r="D490" t="str">
        <f>VLOOKUP(A490,Kategorier!$A$2:$B$42,2,FALSE)</f>
        <v>org milj</v>
      </c>
      <c r="E490" t="str">
        <f>VLOOKUP(A490,Kategorier!$A$2:$C$42,3,FALSE)</f>
        <v>BTEX</v>
      </c>
      <c r="F490" t="e">
        <f>VLOOKUP($A490,grenseverdier!$A$2:$B$87,2,FALSE)</f>
        <v>#N/A</v>
      </c>
      <c r="G490" t="e">
        <f>VLOOKUP($A490,grenseverdier!$A$2:$C$87,3,FALSE)</f>
        <v>#N/A</v>
      </c>
      <c r="H490" s="1">
        <v>44858</v>
      </c>
      <c r="I490" t="s">
        <v>120</v>
      </c>
      <c r="J490">
        <v>0.99</v>
      </c>
      <c r="K490" t="b">
        <f t="shared" si="21"/>
        <v>0</v>
      </c>
      <c r="L490" s="6">
        <v>0.99</v>
      </c>
      <c r="M490" t="e">
        <f t="shared" si="22"/>
        <v>#N/A</v>
      </c>
      <c r="N490">
        <f t="shared" si="23"/>
        <v>151</v>
      </c>
    </row>
    <row r="491" spans="1:14" x14ac:dyDescent="0.35">
      <c r="A491" t="s">
        <v>46</v>
      </c>
      <c r="B491" t="str">
        <f>VLOOKUP($A491,forkortelser!$A$2:$B$98,2,FALSE)</f>
        <v>Sum BTEX</v>
      </c>
      <c r="C491" t="s">
        <v>12</v>
      </c>
      <c r="D491" t="str">
        <f>VLOOKUP(A491,Kategorier!$A$2:$B$42,2,FALSE)</f>
        <v>org milj</v>
      </c>
      <c r="E491" t="str">
        <f>VLOOKUP(A491,Kategorier!$A$2:$C$42,3,FALSE)</f>
        <v>BTEX</v>
      </c>
      <c r="F491" t="e">
        <f>VLOOKUP($A491,grenseverdier!$A$2:$B$87,2,FALSE)</f>
        <v>#N/A</v>
      </c>
      <c r="G491" t="e">
        <f>VLOOKUP($A491,grenseverdier!$A$2:$C$87,3,FALSE)</f>
        <v>#N/A</v>
      </c>
      <c r="H491" s="1">
        <v>44865</v>
      </c>
      <c r="I491" t="s">
        <v>120</v>
      </c>
      <c r="J491">
        <v>1.24</v>
      </c>
      <c r="K491" t="b">
        <f t="shared" si="21"/>
        <v>0</v>
      </c>
      <c r="L491" s="6">
        <v>1.24</v>
      </c>
      <c r="M491" t="e">
        <f t="shared" si="22"/>
        <v>#N/A</v>
      </c>
      <c r="N491">
        <f t="shared" si="23"/>
        <v>151</v>
      </c>
    </row>
    <row r="492" spans="1:14" x14ac:dyDescent="0.35">
      <c r="A492" t="s">
        <v>46</v>
      </c>
      <c r="B492" t="str">
        <f>VLOOKUP($A492,forkortelser!$A$2:$B$98,2,FALSE)</f>
        <v>Sum BTEX</v>
      </c>
      <c r="C492" t="s">
        <v>12</v>
      </c>
      <c r="D492" t="str">
        <f>VLOOKUP(A492,Kategorier!$A$2:$B$42,2,FALSE)</f>
        <v>org milj</v>
      </c>
      <c r="E492" t="str">
        <f>VLOOKUP(A492,Kategorier!$A$2:$C$42,3,FALSE)</f>
        <v>BTEX</v>
      </c>
      <c r="F492" t="e">
        <f>VLOOKUP($A492,grenseverdier!$A$2:$B$87,2,FALSE)</f>
        <v>#N/A</v>
      </c>
      <c r="G492" t="e">
        <f>VLOOKUP($A492,grenseverdier!$A$2:$C$87,3,FALSE)</f>
        <v>#N/A</v>
      </c>
      <c r="H492" s="1">
        <v>44872</v>
      </c>
      <c r="I492" t="s">
        <v>120</v>
      </c>
      <c r="J492">
        <v>0.15</v>
      </c>
      <c r="K492" t="b">
        <f t="shared" si="21"/>
        <v>0</v>
      </c>
      <c r="L492" s="6">
        <v>0.15</v>
      </c>
      <c r="M492" t="e">
        <f t="shared" si="22"/>
        <v>#N/A</v>
      </c>
      <c r="N492">
        <f t="shared" si="23"/>
        <v>151</v>
      </c>
    </row>
    <row r="493" spans="1:14" x14ac:dyDescent="0.35">
      <c r="A493" t="s">
        <v>46</v>
      </c>
      <c r="B493" t="str">
        <f>VLOOKUP($A493,forkortelser!$A$2:$B$98,2,FALSE)</f>
        <v>Sum BTEX</v>
      </c>
      <c r="C493" t="s">
        <v>12</v>
      </c>
      <c r="D493" t="str">
        <f>VLOOKUP(A493,Kategorier!$A$2:$B$42,2,FALSE)</f>
        <v>org milj</v>
      </c>
      <c r="E493" t="str">
        <f>VLOOKUP(A493,Kategorier!$A$2:$C$42,3,FALSE)</f>
        <v>BTEX</v>
      </c>
      <c r="F493" t="e">
        <f>VLOOKUP($A493,grenseverdier!$A$2:$B$87,2,FALSE)</f>
        <v>#N/A</v>
      </c>
      <c r="G493" t="e">
        <f>VLOOKUP($A493,grenseverdier!$A$2:$C$87,3,FALSE)</f>
        <v>#N/A</v>
      </c>
      <c r="H493" s="1">
        <v>44879</v>
      </c>
      <c r="I493" t="s">
        <v>120</v>
      </c>
      <c r="J493" t="s">
        <v>47</v>
      </c>
      <c r="K493" t="b">
        <f t="shared" si="21"/>
        <v>1</v>
      </c>
      <c r="L493" s="6">
        <v>0.4</v>
      </c>
      <c r="M493" t="e">
        <f t="shared" si="22"/>
        <v>#N/A</v>
      </c>
      <c r="N493">
        <f t="shared" si="23"/>
        <v>151</v>
      </c>
    </row>
    <row r="494" spans="1:14" x14ac:dyDescent="0.35">
      <c r="A494" t="s">
        <v>46</v>
      </c>
      <c r="B494" t="str">
        <f>VLOOKUP($A494,forkortelser!$A$2:$B$98,2,FALSE)</f>
        <v>Sum BTEX</v>
      </c>
      <c r="C494" t="s">
        <v>12</v>
      </c>
      <c r="D494" t="str">
        <f>VLOOKUP(A494,Kategorier!$A$2:$B$42,2,FALSE)</f>
        <v>org milj</v>
      </c>
      <c r="E494" t="str">
        <f>VLOOKUP(A494,Kategorier!$A$2:$C$42,3,FALSE)</f>
        <v>BTEX</v>
      </c>
      <c r="F494" t="e">
        <f>VLOOKUP($A494,grenseverdier!$A$2:$B$87,2,FALSE)</f>
        <v>#N/A</v>
      </c>
      <c r="G494" t="e">
        <f>VLOOKUP($A494,grenseverdier!$A$2:$C$87,3,FALSE)</f>
        <v>#N/A</v>
      </c>
      <c r="H494" s="1">
        <v>44886</v>
      </c>
      <c r="I494" t="s">
        <v>120</v>
      </c>
      <c r="J494">
        <v>0.4</v>
      </c>
      <c r="K494" t="b">
        <f t="shared" si="21"/>
        <v>0</v>
      </c>
      <c r="L494" s="6">
        <v>0.4</v>
      </c>
      <c r="M494" t="e">
        <f t="shared" si="22"/>
        <v>#N/A</v>
      </c>
      <c r="N494">
        <f t="shared" si="23"/>
        <v>151</v>
      </c>
    </row>
    <row r="495" spans="1:14" x14ac:dyDescent="0.35">
      <c r="A495" t="s">
        <v>46</v>
      </c>
      <c r="B495" t="str">
        <f>VLOOKUP($A495,forkortelser!$A$2:$B$98,2,FALSE)</f>
        <v>Sum BTEX</v>
      </c>
      <c r="C495" t="s">
        <v>12</v>
      </c>
      <c r="D495" t="str">
        <f>VLOOKUP(A495,Kategorier!$A$2:$B$42,2,FALSE)</f>
        <v>org milj</v>
      </c>
      <c r="E495" t="str">
        <f>VLOOKUP(A495,Kategorier!$A$2:$C$42,3,FALSE)</f>
        <v>BTEX</v>
      </c>
      <c r="F495" t="e">
        <f>VLOOKUP($A495,grenseverdier!$A$2:$B$87,2,FALSE)</f>
        <v>#N/A</v>
      </c>
      <c r="G495" t="e">
        <f>VLOOKUP($A495,grenseverdier!$A$2:$C$87,3,FALSE)</f>
        <v>#N/A</v>
      </c>
      <c r="H495" s="1">
        <v>44907</v>
      </c>
      <c r="I495" t="s">
        <v>120</v>
      </c>
      <c r="J495">
        <v>1.2</v>
      </c>
      <c r="K495" t="b">
        <f t="shared" si="21"/>
        <v>0</v>
      </c>
      <c r="L495" s="6">
        <v>1.2</v>
      </c>
      <c r="M495" t="e">
        <f t="shared" si="22"/>
        <v>#N/A</v>
      </c>
      <c r="N495">
        <f t="shared" si="23"/>
        <v>151</v>
      </c>
    </row>
    <row r="496" spans="1:14" x14ac:dyDescent="0.35">
      <c r="A496" t="s">
        <v>46</v>
      </c>
      <c r="B496" t="str">
        <f>VLOOKUP($A496,forkortelser!$A$2:$B$98,2,FALSE)</f>
        <v>Sum BTEX</v>
      </c>
      <c r="C496" t="s">
        <v>12</v>
      </c>
      <c r="D496" t="str">
        <f>VLOOKUP(A496,Kategorier!$A$2:$B$42,2,FALSE)</f>
        <v>org milj</v>
      </c>
      <c r="E496" t="str">
        <f>VLOOKUP(A496,Kategorier!$A$2:$C$42,3,FALSE)</f>
        <v>BTEX</v>
      </c>
      <c r="F496" t="e">
        <f>VLOOKUP($A496,grenseverdier!$A$2:$B$87,2,FALSE)</f>
        <v>#N/A</v>
      </c>
      <c r="G496" t="e">
        <f>VLOOKUP($A496,grenseverdier!$A$2:$C$87,3,FALSE)</f>
        <v>#N/A</v>
      </c>
      <c r="H496" s="1">
        <v>44970</v>
      </c>
      <c r="I496" t="s">
        <v>120</v>
      </c>
      <c r="J496">
        <v>4.4400000000000004</v>
      </c>
      <c r="K496" t="b">
        <f t="shared" si="21"/>
        <v>0</v>
      </c>
      <c r="L496" s="6">
        <v>4.4400000000000004</v>
      </c>
      <c r="M496" t="e">
        <f t="shared" si="22"/>
        <v>#N/A</v>
      </c>
      <c r="N496">
        <f t="shared" si="23"/>
        <v>151</v>
      </c>
    </row>
    <row r="497" spans="1:14" x14ac:dyDescent="0.35">
      <c r="A497" t="s">
        <v>46</v>
      </c>
      <c r="B497" t="str">
        <f>VLOOKUP($A497,forkortelser!$A$2:$B$98,2,FALSE)</f>
        <v>Sum BTEX</v>
      </c>
      <c r="C497" t="s">
        <v>12</v>
      </c>
      <c r="D497" t="str">
        <f>VLOOKUP(A497,Kategorier!$A$2:$B$42,2,FALSE)</f>
        <v>org milj</v>
      </c>
      <c r="E497" t="str">
        <f>VLOOKUP(A497,Kategorier!$A$2:$C$42,3,FALSE)</f>
        <v>BTEX</v>
      </c>
      <c r="F497" t="e">
        <f>VLOOKUP($A497,grenseverdier!$A$2:$B$87,2,FALSE)</f>
        <v>#N/A</v>
      </c>
      <c r="G497" t="e">
        <f>VLOOKUP($A497,grenseverdier!$A$2:$C$87,3,FALSE)</f>
        <v>#N/A</v>
      </c>
      <c r="H497" s="1">
        <v>44984</v>
      </c>
      <c r="I497" t="s">
        <v>120</v>
      </c>
      <c r="J497">
        <v>5</v>
      </c>
      <c r="K497" t="b">
        <f t="shared" si="21"/>
        <v>0</v>
      </c>
      <c r="L497" s="6">
        <v>5</v>
      </c>
      <c r="M497" t="e">
        <f t="shared" si="22"/>
        <v>#N/A</v>
      </c>
      <c r="N497">
        <f t="shared" si="23"/>
        <v>151</v>
      </c>
    </row>
    <row r="498" spans="1:14" x14ac:dyDescent="0.35">
      <c r="A498" t="s">
        <v>117</v>
      </c>
      <c r="B498" t="str">
        <f>VLOOKUP($A498,forkortelser!$A$2:$B$98,2,FALSE)</f>
        <v>Sum PFAS</v>
      </c>
      <c r="C498" t="s">
        <v>12</v>
      </c>
      <c r="D498" t="s">
        <v>114</v>
      </c>
      <c r="E498" t="s">
        <v>48</v>
      </c>
      <c r="F498" t="e">
        <f>VLOOKUP($A498,grenseverdier!$A$2:$B$87,2,FALSE)</f>
        <v>#N/A</v>
      </c>
      <c r="G498" t="e">
        <f>VLOOKUP($A498,grenseverdier!$A$2:$C$87,3,FALSE)</f>
        <v>#N/A</v>
      </c>
      <c r="H498" s="1">
        <v>44879</v>
      </c>
      <c r="I498" t="s">
        <v>119</v>
      </c>
      <c r="J498">
        <f>SUM(J451:J497)</f>
        <v>174.07000000000005</v>
      </c>
      <c r="K498" t="b">
        <f t="shared" si="21"/>
        <v>0</v>
      </c>
      <c r="L498" s="6">
        <v>0.63359999999999994</v>
      </c>
      <c r="M498" t="e">
        <f t="shared" si="22"/>
        <v>#N/A</v>
      </c>
      <c r="N498">
        <f t="shared" si="23"/>
        <v>152</v>
      </c>
    </row>
    <row r="499" spans="1:14" x14ac:dyDescent="0.35">
      <c r="A499" t="s">
        <v>117</v>
      </c>
      <c r="B499" t="str">
        <f>VLOOKUP($A499,forkortelser!$A$2:$B$98,2,FALSE)</f>
        <v>Sum PFAS</v>
      </c>
      <c r="C499" t="s">
        <v>12</v>
      </c>
      <c r="D499" t="s">
        <v>114</v>
      </c>
      <c r="E499" t="s">
        <v>48</v>
      </c>
      <c r="F499" t="e">
        <f>VLOOKUP($A499,grenseverdier!$A$2:$B$87,2,FALSE)</f>
        <v>#N/A</v>
      </c>
      <c r="G499" t="e">
        <f>VLOOKUP($A499,grenseverdier!$A$2:$C$87,3,FALSE)</f>
        <v>#N/A</v>
      </c>
      <c r="H499" s="1">
        <v>44879</v>
      </c>
      <c r="I499" t="s">
        <v>120</v>
      </c>
      <c r="J499">
        <f>SUM(J452:J498)</f>
        <v>348.1400000000001</v>
      </c>
      <c r="K499" t="b">
        <f t="shared" si="21"/>
        <v>0</v>
      </c>
      <c r="L499" s="6">
        <v>1.2671999999999999</v>
      </c>
      <c r="M499" t="e">
        <f t="shared" si="22"/>
        <v>#N/A</v>
      </c>
      <c r="N499">
        <f t="shared" si="23"/>
        <v>151</v>
      </c>
    </row>
    <row r="500" spans="1:14" x14ac:dyDescent="0.35">
      <c r="A500" t="s">
        <v>4</v>
      </c>
      <c r="B500" t="str">
        <f>VLOOKUP($A500,forkortelser!$A$2:$B$98,2,FALSE)</f>
        <v>Suspendert stoff</v>
      </c>
      <c r="C500" t="s">
        <v>5</v>
      </c>
      <c r="D500" t="str">
        <f>VLOOKUP(A500,Kategorier!$A$2:$B$42,2,FALSE)</f>
        <v>vannparameter</v>
      </c>
      <c r="E500" t="str">
        <f>VLOOKUP(A500,Kategorier!$A$2:$C$42,3,FALSE)</f>
        <v>stoff</v>
      </c>
      <c r="F500" t="e">
        <f>VLOOKUP($A500,grenseverdier!$A$2:$B$87,2,FALSE)</f>
        <v>#N/A</v>
      </c>
      <c r="G500" t="e">
        <f>VLOOKUP($A500,grenseverdier!$A$2:$C$87,3,FALSE)</f>
        <v>#N/A</v>
      </c>
      <c r="H500" s="1">
        <v>44858</v>
      </c>
      <c r="I500" t="s">
        <v>119</v>
      </c>
      <c r="J500" s="6">
        <v>200</v>
      </c>
      <c r="K500" t="b">
        <f t="shared" si="21"/>
        <v>0</v>
      </c>
      <c r="L500" s="6">
        <v>200</v>
      </c>
      <c r="M500" t="e">
        <f t="shared" si="22"/>
        <v>#N/A</v>
      </c>
      <c r="N500">
        <f t="shared" si="23"/>
        <v>152</v>
      </c>
    </row>
    <row r="501" spans="1:14" x14ac:dyDescent="0.35">
      <c r="A501" t="s">
        <v>4</v>
      </c>
      <c r="B501" t="str">
        <f>VLOOKUP($A501,forkortelser!$A$2:$B$98,2,FALSE)</f>
        <v>Suspendert stoff</v>
      </c>
      <c r="C501" t="s">
        <v>5</v>
      </c>
      <c r="D501" t="str">
        <f>VLOOKUP(A501,Kategorier!$A$2:$B$42,2,FALSE)</f>
        <v>vannparameter</v>
      </c>
      <c r="E501" t="str">
        <f>VLOOKUP(A501,Kategorier!$A$2:$C$42,3,FALSE)</f>
        <v>stoff</v>
      </c>
      <c r="F501" t="e">
        <f>VLOOKUP($A501,grenseverdier!$A$2:$B$87,2,FALSE)</f>
        <v>#N/A</v>
      </c>
      <c r="G501" t="e">
        <f>VLOOKUP($A501,grenseverdier!$A$2:$C$87,3,FALSE)</f>
        <v>#N/A</v>
      </c>
      <c r="H501" s="1">
        <v>44865</v>
      </c>
      <c r="I501" t="s">
        <v>119</v>
      </c>
      <c r="J501" s="6">
        <v>340</v>
      </c>
      <c r="K501" t="b">
        <f t="shared" si="21"/>
        <v>0</v>
      </c>
      <c r="L501" s="6">
        <v>340</v>
      </c>
      <c r="M501" t="e">
        <f t="shared" si="22"/>
        <v>#N/A</v>
      </c>
      <c r="N501">
        <f t="shared" si="23"/>
        <v>152</v>
      </c>
    </row>
    <row r="502" spans="1:14" x14ac:dyDescent="0.35">
      <c r="A502" t="s">
        <v>4</v>
      </c>
      <c r="B502" t="str">
        <f>VLOOKUP($A502,forkortelser!$A$2:$B$98,2,FALSE)</f>
        <v>Suspendert stoff</v>
      </c>
      <c r="C502" t="s">
        <v>5</v>
      </c>
      <c r="D502" t="str">
        <f>VLOOKUP(A502,Kategorier!$A$2:$B$42,2,FALSE)</f>
        <v>vannparameter</v>
      </c>
      <c r="E502" t="str">
        <f>VLOOKUP(A502,Kategorier!$A$2:$C$42,3,FALSE)</f>
        <v>stoff</v>
      </c>
      <c r="F502" t="e">
        <f>VLOOKUP($A502,grenseverdier!$A$2:$B$87,2,FALSE)</f>
        <v>#N/A</v>
      </c>
      <c r="G502" t="e">
        <f>VLOOKUP($A502,grenseverdier!$A$2:$C$87,3,FALSE)</f>
        <v>#N/A</v>
      </c>
      <c r="H502" s="1">
        <v>44872</v>
      </c>
      <c r="I502" t="s">
        <v>119</v>
      </c>
      <c r="J502" s="6">
        <v>290</v>
      </c>
      <c r="K502" t="b">
        <f t="shared" si="21"/>
        <v>0</v>
      </c>
      <c r="L502" s="6">
        <v>290</v>
      </c>
      <c r="M502" t="e">
        <f t="shared" si="22"/>
        <v>#N/A</v>
      </c>
      <c r="N502">
        <f t="shared" si="23"/>
        <v>152</v>
      </c>
    </row>
    <row r="503" spans="1:14" x14ac:dyDescent="0.35">
      <c r="A503" t="s">
        <v>4</v>
      </c>
      <c r="B503" t="str">
        <f>VLOOKUP($A503,forkortelser!$A$2:$B$98,2,FALSE)</f>
        <v>Suspendert stoff</v>
      </c>
      <c r="C503" t="s">
        <v>5</v>
      </c>
      <c r="D503" t="str">
        <f>VLOOKUP(A503,Kategorier!$A$2:$B$42,2,FALSE)</f>
        <v>vannparameter</v>
      </c>
      <c r="E503" t="str">
        <f>VLOOKUP(A503,Kategorier!$A$2:$C$42,3,FALSE)</f>
        <v>stoff</v>
      </c>
      <c r="F503" t="e">
        <f>VLOOKUP($A503,grenseverdier!$A$2:$B$87,2,FALSE)</f>
        <v>#N/A</v>
      </c>
      <c r="G503" t="e">
        <f>VLOOKUP($A503,grenseverdier!$A$2:$C$87,3,FALSE)</f>
        <v>#N/A</v>
      </c>
      <c r="H503" s="1">
        <v>44879</v>
      </c>
      <c r="I503" t="s">
        <v>119</v>
      </c>
      <c r="J503" s="6">
        <v>350</v>
      </c>
      <c r="K503" t="b">
        <f t="shared" si="21"/>
        <v>0</v>
      </c>
      <c r="L503" s="6">
        <v>350</v>
      </c>
      <c r="M503" t="e">
        <f t="shared" si="22"/>
        <v>#N/A</v>
      </c>
      <c r="N503">
        <f t="shared" si="23"/>
        <v>152</v>
      </c>
    </row>
    <row r="504" spans="1:14" x14ac:dyDescent="0.35">
      <c r="A504" t="s">
        <v>4</v>
      </c>
      <c r="B504" t="str">
        <f>VLOOKUP($A504,forkortelser!$A$2:$B$98,2,FALSE)</f>
        <v>Suspendert stoff</v>
      </c>
      <c r="C504" t="s">
        <v>5</v>
      </c>
      <c r="D504" t="str">
        <f>VLOOKUP(A504,Kategorier!$A$2:$B$42,2,FALSE)</f>
        <v>vannparameter</v>
      </c>
      <c r="E504" t="str">
        <f>VLOOKUP(A504,Kategorier!$A$2:$C$42,3,FALSE)</f>
        <v>stoff</v>
      </c>
      <c r="F504" t="e">
        <f>VLOOKUP($A504,grenseverdier!$A$2:$B$87,2,FALSE)</f>
        <v>#N/A</v>
      </c>
      <c r="G504" t="e">
        <f>VLOOKUP($A504,grenseverdier!$A$2:$C$87,3,FALSE)</f>
        <v>#N/A</v>
      </c>
      <c r="H504" s="1">
        <v>44886</v>
      </c>
      <c r="I504" t="s">
        <v>119</v>
      </c>
      <c r="J504" s="6">
        <v>510</v>
      </c>
      <c r="K504" t="b">
        <f t="shared" si="21"/>
        <v>0</v>
      </c>
      <c r="L504" s="6">
        <v>510</v>
      </c>
      <c r="M504" t="e">
        <f t="shared" si="22"/>
        <v>#N/A</v>
      </c>
      <c r="N504">
        <f t="shared" si="23"/>
        <v>152</v>
      </c>
    </row>
    <row r="505" spans="1:14" x14ac:dyDescent="0.35">
      <c r="A505" t="s">
        <v>4</v>
      </c>
      <c r="B505" t="str">
        <f>VLOOKUP($A505,forkortelser!$A$2:$B$98,2,FALSE)</f>
        <v>Suspendert stoff</v>
      </c>
      <c r="C505" t="s">
        <v>5</v>
      </c>
      <c r="D505" t="str">
        <f>VLOOKUP(A505,Kategorier!$A$2:$B$42,2,FALSE)</f>
        <v>vannparameter</v>
      </c>
      <c r="E505" t="str">
        <f>VLOOKUP(A505,Kategorier!$A$2:$C$42,3,FALSE)</f>
        <v>stoff</v>
      </c>
      <c r="F505" t="e">
        <f>VLOOKUP($A505,grenseverdier!$A$2:$B$87,2,FALSE)</f>
        <v>#N/A</v>
      </c>
      <c r="G505" t="e">
        <f>VLOOKUP($A505,grenseverdier!$A$2:$C$87,3,FALSE)</f>
        <v>#N/A</v>
      </c>
      <c r="H505" s="1">
        <v>44907</v>
      </c>
      <c r="I505" t="s">
        <v>119</v>
      </c>
      <c r="J505" s="6">
        <v>340</v>
      </c>
      <c r="K505" t="b">
        <f t="shared" si="21"/>
        <v>0</v>
      </c>
      <c r="L505" s="6">
        <v>340</v>
      </c>
      <c r="M505" t="e">
        <f t="shared" si="22"/>
        <v>#N/A</v>
      </c>
      <c r="N505">
        <f t="shared" si="23"/>
        <v>152</v>
      </c>
    </row>
    <row r="506" spans="1:14" x14ac:dyDescent="0.35">
      <c r="A506" t="s">
        <v>4</v>
      </c>
      <c r="B506" t="str">
        <f>VLOOKUP($A506,forkortelser!$A$2:$B$98,2,FALSE)</f>
        <v>Suspendert stoff</v>
      </c>
      <c r="C506" t="s">
        <v>5</v>
      </c>
      <c r="D506" t="str">
        <f>VLOOKUP(A506,Kategorier!$A$2:$B$42,2,FALSE)</f>
        <v>vannparameter</v>
      </c>
      <c r="E506" t="str">
        <f>VLOOKUP(A506,Kategorier!$A$2:$C$42,3,FALSE)</f>
        <v>stoff</v>
      </c>
      <c r="F506" t="e">
        <f>VLOOKUP($A506,grenseverdier!$A$2:$B$87,2,FALSE)</f>
        <v>#N/A</v>
      </c>
      <c r="G506" t="e">
        <f>VLOOKUP($A506,grenseverdier!$A$2:$C$87,3,FALSE)</f>
        <v>#N/A</v>
      </c>
      <c r="H506" s="1">
        <v>44970</v>
      </c>
      <c r="I506" t="s">
        <v>119</v>
      </c>
      <c r="J506" s="6">
        <v>750</v>
      </c>
      <c r="K506" t="b">
        <f t="shared" si="21"/>
        <v>0</v>
      </c>
      <c r="L506" s="6">
        <v>750</v>
      </c>
      <c r="M506" t="e">
        <f t="shared" si="22"/>
        <v>#N/A</v>
      </c>
      <c r="N506">
        <f t="shared" si="23"/>
        <v>152</v>
      </c>
    </row>
    <row r="507" spans="1:14" x14ac:dyDescent="0.35">
      <c r="A507" t="s">
        <v>4</v>
      </c>
      <c r="B507" t="str">
        <f>VLOOKUP($A507,forkortelser!$A$2:$B$98,2,FALSE)</f>
        <v>Suspendert stoff</v>
      </c>
      <c r="C507" t="s">
        <v>5</v>
      </c>
      <c r="D507" t="str">
        <f>VLOOKUP(A507,Kategorier!$A$2:$B$42,2,FALSE)</f>
        <v>vannparameter</v>
      </c>
      <c r="E507" t="str">
        <f>VLOOKUP(A507,Kategorier!$A$2:$C$42,3,FALSE)</f>
        <v>stoff</v>
      </c>
      <c r="F507" t="e">
        <f>VLOOKUP($A507,grenseverdier!$A$2:$B$87,2,FALSE)</f>
        <v>#N/A</v>
      </c>
      <c r="G507" t="e">
        <f>VLOOKUP($A507,grenseverdier!$A$2:$C$87,3,FALSE)</f>
        <v>#N/A</v>
      </c>
      <c r="H507" s="1">
        <v>44984</v>
      </c>
      <c r="I507" t="s">
        <v>119</v>
      </c>
      <c r="J507" s="6">
        <v>490</v>
      </c>
      <c r="K507" t="b">
        <f t="shared" si="21"/>
        <v>0</v>
      </c>
      <c r="L507" s="6">
        <v>490</v>
      </c>
      <c r="M507" t="e">
        <f t="shared" si="22"/>
        <v>#N/A</v>
      </c>
      <c r="N507">
        <f t="shared" si="23"/>
        <v>152</v>
      </c>
    </row>
    <row r="508" spans="1:14" x14ac:dyDescent="0.35">
      <c r="A508" t="s">
        <v>4</v>
      </c>
      <c r="B508" t="str">
        <f>VLOOKUP($A508,forkortelser!$A$2:$B$98,2,FALSE)</f>
        <v>Suspendert stoff</v>
      </c>
      <c r="C508" t="s">
        <v>5</v>
      </c>
      <c r="D508" t="str">
        <f>VLOOKUP(A508,Kategorier!$A$2:$B$42,2,FALSE)</f>
        <v>vannparameter</v>
      </c>
      <c r="E508" t="str">
        <f>VLOOKUP(A508,Kategorier!$A$2:$C$42,3,FALSE)</f>
        <v>stoff</v>
      </c>
      <c r="F508" t="e">
        <f>VLOOKUP($A508,grenseverdier!$A$2:$B$87,2,FALSE)</f>
        <v>#N/A</v>
      </c>
      <c r="G508" t="e">
        <f>VLOOKUP($A508,grenseverdier!$A$2:$C$87,3,FALSE)</f>
        <v>#N/A</v>
      </c>
      <c r="H508" s="1">
        <v>44858</v>
      </c>
      <c r="I508" t="s">
        <v>120</v>
      </c>
      <c r="J508" s="6">
        <v>76</v>
      </c>
      <c r="K508" t="b">
        <f t="shared" si="21"/>
        <v>0</v>
      </c>
      <c r="L508" s="6">
        <v>76</v>
      </c>
      <c r="M508" t="e">
        <f t="shared" si="22"/>
        <v>#N/A</v>
      </c>
      <c r="N508">
        <f t="shared" si="23"/>
        <v>151</v>
      </c>
    </row>
    <row r="509" spans="1:14" x14ac:dyDescent="0.35">
      <c r="A509" t="s">
        <v>4</v>
      </c>
      <c r="B509" t="str">
        <f>VLOOKUP($A509,forkortelser!$A$2:$B$98,2,FALSE)</f>
        <v>Suspendert stoff</v>
      </c>
      <c r="C509" t="s">
        <v>5</v>
      </c>
      <c r="D509" t="str">
        <f>VLOOKUP(A509,Kategorier!$A$2:$B$42,2,FALSE)</f>
        <v>vannparameter</v>
      </c>
      <c r="E509" t="str">
        <f>VLOOKUP(A509,Kategorier!$A$2:$C$42,3,FALSE)</f>
        <v>stoff</v>
      </c>
      <c r="F509" t="e">
        <f>VLOOKUP($A509,grenseverdier!$A$2:$B$87,2,FALSE)</f>
        <v>#N/A</v>
      </c>
      <c r="G509" t="e">
        <f>VLOOKUP($A509,grenseverdier!$A$2:$C$87,3,FALSE)</f>
        <v>#N/A</v>
      </c>
      <c r="H509" s="1">
        <v>44865</v>
      </c>
      <c r="I509" t="s">
        <v>120</v>
      </c>
      <c r="J509" s="6">
        <v>220</v>
      </c>
      <c r="K509" t="b">
        <f t="shared" si="21"/>
        <v>0</v>
      </c>
      <c r="L509" s="6">
        <v>220</v>
      </c>
      <c r="M509" t="e">
        <f t="shared" si="22"/>
        <v>#N/A</v>
      </c>
      <c r="N509">
        <f t="shared" si="23"/>
        <v>151</v>
      </c>
    </row>
    <row r="510" spans="1:14" x14ac:dyDescent="0.35">
      <c r="A510" t="s">
        <v>4</v>
      </c>
      <c r="B510" t="str">
        <f>VLOOKUP($A510,forkortelser!$A$2:$B$98,2,FALSE)</f>
        <v>Suspendert stoff</v>
      </c>
      <c r="C510" t="s">
        <v>5</v>
      </c>
      <c r="D510" t="str">
        <f>VLOOKUP(A510,Kategorier!$A$2:$B$42,2,FALSE)</f>
        <v>vannparameter</v>
      </c>
      <c r="E510" t="str">
        <f>VLOOKUP(A510,Kategorier!$A$2:$C$42,3,FALSE)</f>
        <v>stoff</v>
      </c>
      <c r="F510" t="e">
        <f>VLOOKUP($A510,grenseverdier!$A$2:$B$87,2,FALSE)</f>
        <v>#N/A</v>
      </c>
      <c r="G510" t="e">
        <f>VLOOKUP($A510,grenseverdier!$A$2:$C$87,3,FALSE)</f>
        <v>#N/A</v>
      </c>
      <c r="H510" s="1">
        <v>44872</v>
      </c>
      <c r="I510" t="s">
        <v>120</v>
      </c>
      <c r="J510" s="6">
        <v>110</v>
      </c>
      <c r="K510" t="b">
        <f t="shared" si="21"/>
        <v>0</v>
      </c>
      <c r="L510" s="6">
        <v>110</v>
      </c>
      <c r="M510" t="e">
        <f t="shared" si="22"/>
        <v>#N/A</v>
      </c>
      <c r="N510">
        <f t="shared" si="23"/>
        <v>151</v>
      </c>
    </row>
    <row r="511" spans="1:14" x14ac:dyDescent="0.35">
      <c r="A511" t="s">
        <v>4</v>
      </c>
      <c r="B511" t="str">
        <f>VLOOKUP($A511,forkortelser!$A$2:$B$98,2,FALSE)</f>
        <v>Suspendert stoff</v>
      </c>
      <c r="C511" t="s">
        <v>5</v>
      </c>
      <c r="D511" t="str">
        <f>VLOOKUP(A511,Kategorier!$A$2:$B$42,2,FALSE)</f>
        <v>vannparameter</v>
      </c>
      <c r="E511" t="str">
        <f>VLOOKUP(A511,Kategorier!$A$2:$C$42,3,FALSE)</f>
        <v>stoff</v>
      </c>
      <c r="F511" t="e">
        <f>VLOOKUP($A511,grenseverdier!$A$2:$B$87,2,FALSE)</f>
        <v>#N/A</v>
      </c>
      <c r="G511" t="e">
        <f>VLOOKUP($A511,grenseverdier!$A$2:$C$87,3,FALSE)</f>
        <v>#N/A</v>
      </c>
      <c r="H511" s="1">
        <v>44879</v>
      </c>
      <c r="I511" t="s">
        <v>120</v>
      </c>
      <c r="J511" s="6">
        <v>92</v>
      </c>
      <c r="K511" t="b">
        <f t="shared" si="21"/>
        <v>0</v>
      </c>
      <c r="L511" s="6">
        <v>92</v>
      </c>
      <c r="M511" t="e">
        <f t="shared" si="22"/>
        <v>#N/A</v>
      </c>
      <c r="N511">
        <f t="shared" si="23"/>
        <v>151</v>
      </c>
    </row>
    <row r="512" spans="1:14" x14ac:dyDescent="0.35">
      <c r="A512" t="s">
        <v>4</v>
      </c>
      <c r="B512" t="str">
        <f>VLOOKUP($A512,forkortelser!$A$2:$B$98,2,FALSE)</f>
        <v>Suspendert stoff</v>
      </c>
      <c r="C512" t="s">
        <v>5</v>
      </c>
      <c r="D512" t="str">
        <f>VLOOKUP(A512,Kategorier!$A$2:$B$42,2,FALSE)</f>
        <v>vannparameter</v>
      </c>
      <c r="E512" t="str">
        <f>VLOOKUP(A512,Kategorier!$A$2:$C$42,3,FALSE)</f>
        <v>stoff</v>
      </c>
      <c r="F512" t="e">
        <f>VLOOKUP($A512,grenseverdier!$A$2:$B$87,2,FALSE)</f>
        <v>#N/A</v>
      </c>
      <c r="G512" t="e">
        <f>VLOOKUP($A512,grenseverdier!$A$2:$C$87,3,FALSE)</f>
        <v>#N/A</v>
      </c>
      <c r="H512" s="1">
        <v>44886</v>
      </c>
      <c r="I512" t="s">
        <v>120</v>
      </c>
      <c r="J512" s="6">
        <v>90</v>
      </c>
      <c r="K512" t="b">
        <f t="shared" si="21"/>
        <v>0</v>
      </c>
      <c r="L512" s="6">
        <v>90</v>
      </c>
      <c r="M512" t="e">
        <f t="shared" si="22"/>
        <v>#N/A</v>
      </c>
      <c r="N512">
        <f t="shared" si="23"/>
        <v>151</v>
      </c>
    </row>
    <row r="513" spans="1:14" x14ac:dyDescent="0.35">
      <c r="A513" t="s">
        <v>4</v>
      </c>
      <c r="B513" t="str">
        <f>VLOOKUP($A513,forkortelser!$A$2:$B$98,2,FALSE)</f>
        <v>Suspendert stoff</v>
      </c>
      <c r="C513" t="s">
        <v>5</v>
      </c>
      <c r="D513" t="str">
        <f>VLOOKUP(A513,Kategorier!$A$2:$B$42,2,FALSE)</f>
        <v>vannparameter</v>
      </c>
      <c r="E513" t="str">
        <f>VLOOKUP(A513,Kategorier!$A$2:$C$42,3,FALSE)</f>
        <v>stoff</v>
      </c>
      <c r="F513" t="e">
        <f>VLOOKUP($A513,grenseverdier!$A$2:$B$87,2,FALSE)</f>
        <v>#N/A</v>
      </c>
      <c r="G513" t="e">
        <f>VLOOKUP($A513,grenseverdier!$A$2:$C$87,3,FALSE)</f>
        <v>#N/A</v>
      </c>
      <c r="H513" s="1">
        <v>44907</v>
      </c>
      <c r="I513" t="s">
        <v>120</v>
      </c>
      <c r="J513" s="6">
        <v>100</v>
      </c>
      <c r="K513" t="b">
        <f t="shared" si="21"/>
        <v>0</v>
      </c>
      <c r="L513" s="6">
        <v>100</v>
      </c>
      <c r="M513" t="e">
        <f t="shared" si="22"/>
        <v>#N/A</v>
      </c>
      <c r="N513">
        <f t="shared" si="23"/>
        <v>151</v>
      </c>
    </row>
    <row r="514" spans="1:14" x14ac:dyDescent="0.35">
      <c r="A514" t="s">
        <v>4</v>
      </c>
      <c r="B514" t="str">
        <f>VLOOKUP($A514,forkortelser!$A$2:$B$98,2,FALSE)</f>
        <v>Suspendert stoff</v>
      </c>
      <c r="C514" t="s">
        <v>5</v>
      </c>
      <c r="D514" t="str">
        <f>VLOOKUP(A514,Kategorier!$A$2:$B$42,2,FALSE)</f>
        <v>vannparameter</v>
      </c>
      <c r="E514" t="str">
        <f>VLOOKUP(A514,Kategorier!$A$2:$C$42,3,FALSE)</f>
        <v>stoff</v>
      </c>
      <c r="F514" t="e">
        <f>VLOOKUP($A514,grenseverdier!$A$2:$B$87,2,FALSE)</f>
        <v>#N/A</v>
      </c>
      <c r="G514" t="e">
        <f>VLOOKUP($A514,grenseverdier!$A$2:$C$87,3,FALSE)</f>
        <v>#N/A</v>
      </c>
      <c r="H514" s="1">
        <v>44970</v>
      </c>
      <c r="I514" t="s">
        <v>120</v>
      </c>
      <c r="J514" s="6">
        <v>90</v>
      </c>
      <c r="K514" t="b">
        <f t="shared" si="21"/>
        <v>0</v>
      </c>
      <c r="L514" s="6">
        <v>90</v>
      </c>
      <c r="M514" t="e">
        <f t="shared" si="22"/>
        <v>#N/A</v>
      </c>
      <c r="N514">
        <f t="shared" si="23"/>
        <v>151</v>
      </c>
    </row>
    <row r="515" spans="1:14" x14ac:dyDescent="0.35">
      <c r="A515" t="s">
        <v>4</v>
      </c>
      <c r="B515" t="str">
        <f>VLOOKUP($A515,forkortelser!$A$2:$B$98,2,FALSE)</f>
        <v>Suspendert stoff</v>
      </c>
      <c r="C515" t="s">
        <v>5</v>
      </c>
      <c r="D515" t="str">
        <f>VLOOKUP(A515,Kategorier!$A$2:$B$42,2,FALSE)</f>
        <v>vannparameter</v>
      </c>
      <c r="E515" t="str">
        <f>VLOOKUP(A515,Kategorier!$A$2:$C$42,3,FALSE)</f>
        <v>stoff</v>
      </c>
      <c r="F515" t="e">
        <f>VLOOKUP($A515,grenseverdier!$A$2:$B$87,2,FALSE)</f>
        <v>#N/A</v>
      </c>
      <c r="G515" t="e">
        <f>VLOOKUP($A515,grenseverdier!$A$2:$C$87,3,FALSE)</f>
        <v>#N/A</v>
      </c>
      <c r="H515" s="1">
        <v>44984</v>
      </c>
      <c r="I515" t="s">
        <v>120</v>
      </c>
      <c r="J515" s="6">
        <v>8</v>
      </c>
      <c r="K515" t="b">
        <f t="shared" ref="K515:K578" si="24">IF(ISBLANK(J515),#N/A,IF(ISNUMBER(J515),FALSE,TRUE))</f>
        <v>0</v>
      </c>
      <c r="L515" s="6">
        <v>8</v>
      </c>
      <c r="M515" t="e">
        <f t="shared" ref="M515:M578" si="25">IF(ISBLANK(L515),#N/A,IF(L515&gt;F515,TRUE,IF(L515&lt;F515,FALSE,#N/A)))</f>
        <v>#N/A</v>
      </c>
      <c r="N515">
        <f t="shared" ref="N515:N578" si="26">IF(I515="inn",152,IF(I515="ut",151,IF(I515="slamtank",153)))</f>
        <v>151</v>
      </c>
    </row>
    <row r="516" spans="1:14" x14ac:dyDescent="0.35">
      <c r="A516" t="s">
        <v>30</v>
      </c>
      <c r="B516" t="str">
        <f>VLOOKUP($A516,forkortelser!$A$2:$B$98,2,FALSE)</f>
        <v>THC &gt;C10-C12</v>
      </c>
      <c r="C516" t="s">
        <v>12</v>
      </c>
      <c r="D516" t="str">
        <f>VLOOKUP(A516,Kategorier!$A$2:$B$42,2,FALSE)</f>
        <v>totale hydrokarboner</v>
      </c>
      <c r="E516" t="str">
        <f>VLOOKUP(A516,Kategorier!$A$2:$C$42,3,FALSE)</f>
        <v>alifater</v>
      </c>
      <c r="F516">
        <f>VLOOKUP($A516,grenseverdier!$A$2:$B$87,2,FALSE)</f>
        <v>20000</v>
      </c>
      <c r="G516">
        <f>VLOOKUP($A516,grenseverdier!$A$2:$C$87,3,FALSE)</f>
        <v>0</v>
      </c>
      <c r="H516" s="1">
        <v>44858</v>
      </c>
      <c r="I516" t="s">
        <v>119</v>
      </c>
      <c r="J516">
        <v>129</v>
      </c>
      <c r="K516" t="b">
        <f t="shared" si="24"/>
        <v>0</v>
      </c>
      <c r="L516" s="6">
        <v>129</v>
      </c>
      <c r="M516" t="b">
        <f t="shared" si="25"/>
        <v>0</v>
      </c>
      <c r="N516">
        <f t="shared" si="26"/>
        <v>152</v>
      </c>
    </row>
    <row r="517" spans="1:14" x14ac:dyDescent="0.35">
      <c r="A517" t="s">
        <v>30</v>
      </c>
      <c r="B517" t="str">
        <f>VLOOKUP($A517,forkortelser!$A$2:$B$98,2,FALSE)</f>
        <v>THC &gt;C10-C12</v>
      </c>
      <c r="C517" t="s">
        <v>12</v>
      </c>
      <c r="D517" t="str">
        <f>VLOOKUP(A517,Kategorier!$A$2:$B$42,2,FALSE)</f>
        <v>totale hydrokarboner</v>
      </c>
      <c r="E517" t="str">
        <f>VLOOKUP(A517,Kategorier!$A$2:$C$42,3,FALSE)</f>
        <v>alifater</v>
      </c>
      <c r="F517">
        <f>VLOOKUP($A517,grenseverdier!$A$2:$B$87,2,FALSE)</f>
        <v>20000</v>
      </c>
      <c r="G517">
        <f>VLOOKUP($A517,grenseverdier!$A$2:$C$87,3,FALSE)</f>
        <v>0</v>
      </c>
      <c r="H517" s="1">
        <v>44865</v>
      </c>
      <c r="I517" t="s">
        <v>119</v>
      </c>
      <c r="J517">
        <v>166</v>
      </c>
      <c r="K517" t="b">
        <f t="shared" si="24"/>
        <v>0</v>
      </c>
      <c r="L517" s="6">
        <v>166</v>
      </c>
      <c r="M517" t="b">
        <f t="shared" si="25"/>
        <v>0</v>
      </c>
      <c r="N517">
        <f t="shared" si="26"/>
        <v>152</v>
      </c>
    </row>
    <row r="518" spans="1:14" x14ac:dyDescent="0.35">
      <c r="A518" t="s">
        <v>30</v>
      </c>
      <c r="B518" t="str">
        <f>VLOOKUP($A518,forkortelser!$A$2:$B$98,2,FALSE)</f>
        <v>THC &gt;C10-C12</v>
      </c>
      <c r="C518" t="s">
        <v>12</v>
      </c>
      <c r="D518" t="str">
        <f>VLOOKUP(A518,Kategorier!$A$2:$B$42,2,FALSE)</f>
        <v>totale hydrokarboner</v>
      </c>
      <c r="E518" t="str">
        <f>VLOOKUP(A518,Kategorier!$A$2:$C$42,3,FALSE)</f>
        <v>alifater</v>
      </c>
      <c r="F518">
        <f>VLOOKUP($A518,grenseverdier!$A$2:$B$87,2,FALSE)</f>
        <v>20000</v>
      </c>
      <c r="G518">
        <f>VLOOKUP($A518,grenseverdier!$A$2:$C$87,3,FALSE)</f>
        <v>0</v>
      </c>
      <c r="H518" s="1">
        <v>44872</v>
      </c>
      <c r="I518" t="s">
        <v>119</v>
      </c>
      <c r="J518">
        <v>119</v>
      </c>
      <c r="K518" t="b">
        <f t="shared" si="24"/>
        <v>0</v>
      </c>
      <c r="L518" s="6">
        <v>119</v>
      </c>
      <c r="M518" t="b">
        <f t="shared" si="25"/>
        <v>0</v>
      </c>
      <c r="N518">
        <f t="shared" si="26"/>
        <v>152</v>
      </c>
    </row>
    <row r="519" spans="1:14" x14ac:dyDescent="0.35">
      <c r="A519" t="s">
        <v>30</v>
      </c>
      <c r="B519" t="str">
        <f>VLOOKUP($A519,forkortelser!$A$2:$B$98,2,FALSE)</f>
        <v>THC &gt;C10-C12</v>
      </c>
      <c r="C519" t="s">
        <v>12</v>
      </c>
      <c r="D519" t="str">
        <f>VLOOKUP(A519,Kategorier!$A$2:$B$42,2,FALSE)</f>
        <v>totale hydrokarboner</v>
      </c>
      <c r="E519" t="str">
        <f>VLOOKUP(A519,Kategorier!$A$2:$C$42,3,FALSE)</f>
        <v>alifater</v>
      </c>
      <c r="F519">
        <f>VLOOKUP($A519,grenseverdier!$A$2:$B$87,2,FALSE)</f>
        <v>20000</v>
      </c>
      <c r="G519">
        <f>VLOOKUP($A519,grenseverdier!$A$2:$C$87,3,FALSE)</f>
        <v>0</v>
      </c>
      <c r="H519" s="1">
        <v>44879</v>
      </c>
      <c r="I519" t="s">
        <v>119</v>
      </c>
      <c r="J519">
        <v>149</v>
      </c>
      <c r="K519" t="b">
        <f t="shared" si="24"/>
        <v>0</v>
      </c>
      <c r="L519" s="6">
        <v>149</v>
      </c>
      <c r="M519" t="b">
        <f t="shared" si="25"/>
        <v>0</v>
      </c>
      <c r="N519">
        <f t="shared" si="26"/>
        <v>152</v>
      </c>
    </row>
    <row r="520" spans="1:14" x14ac:dyDescent="0.35">
      <c r="A520" t="s">
        <v>30</v>
      </c>
      <c r="B520" t="str">
        <f>VLOOKUP($A520,forkortelser!$A$2:$B$98,2,FALSE)</f>
        <v>THC &gt;C10-C12</v>
      </c>
      <c r="C520" t="s">
        <v>12</v>
      </c>
      <c r="D520" t="str">
        <f>VLOOKUP(A520,Kategorier!$A$2:$B$42,2,FALSE)</f>
        <v>totale hydrokarboner</v>
      </c>
      <c r="E520" t="str">
        <f>VLOOKUP(A520,Kategorier!$A$2:$C$42,3,FALSE)</f>
        <v>alifater</v>
      </c>
      <c r="F520">
        <f>VLOOKUP($A520,grenseverdier!$A$2:$B$87,2,FALSE)</f>
        <v>20000</v>
      </c>
      <c r="G520">
        <f>VLOOKUP($A520,grenseverdier!$A$2:$C$87,3,FALSE)</f>
        <v>0</v>
      </c>
      <c r="H520" s="1">
        <v>44886</v>
      </c>
      <c r="I520" t="s">
        <v>119</v>
      </c>
      <c r="J520">
        <v>110</v>
      </c>
      <c r="K520" t="b">
        <f t="shared" si="24"/>
        <v>0</v>
      </c>
      <c r="L520" s="6">
        <v>110</v>
      </c>
      <c r="M520" t="b">
        <f t="shared" si="25"/>
        <v>0</v>
      </c>
      <c r="N520">
        <f t="shared" si="26"/>
        <v>152</v>
      </c>
    </row>
    <row r="521" spans="1:14" x14ac:dyDescent="0.35">
      <c r="A521" t="s">
        <v>30</v>
      </c>
      <c r="B521" t="str">
        <f>VLOOKUP($A521,forkortelser!$A$2:$B$98,2,FALSE)</f>
        <v>THC &gt;C10-C12</v>
      </c>
      <c r="C521" t="s">
        <v>12</v>
      </c>
      <c r="D521" t="str">
        <f>VLOOKUP(A521,Kategorier!$A$2:$B$42,2,FALSE)</f>
        <v>totale hydrokarboner</v>
      </c>
      <c r="E521" t="str">
        <f>VLOOKUP(A521,Kategorier!$A$2:$C$42,3,FALSE)</f>
        <v>alifater</v>
      </c>
      <c r="F521">
        <f>VLOOKUP($A521,grenseverdier!$A$2:$B$87,2,FALSE)</f>
        <v>20000</v>
      </c>
      <c r="G521">
        <f>VLOOKUP($A521,grenseverdier!$A$2:$C$87,3,FALSE)</f>
        <v>0</v>
      </c>
      <c r="H521" s="1">
        <v>44907</v>
      </c>
      <c r="I521" t="s">
        <v>119</v>
      </c>
      <c r="J521">
        <v>98.9</v>
      </c>
      <c r="K521" t="b">
        <f t="shared" si="24"/>
        <v>0</v>
      </c>
      <c r="L521" s="6">
        <v>98.9</v>
      </c>
      <c r="M521" t="b">
        <f t="shared" si="25"/>
        <v>0</v>
      </c>
      <c r="N521">
        <f t="shared" si="26"/>
        <v>152</v>
      </c>
    </row>
    <row r="522" spans="1:14" x14ac:dyDescent="0.35">
      <c r="A522" t="s">
        <v>30</v>
      </c>
      <c r="B522" t="str">
        <f>VLOOKUP($A522,forkortelser!$A$2:$B$98,2,FALSE)</f>
        <v>THC &gt;C10-C12</v>
      </c>
      <c r="C522" t="s">
        <v>12</v>
      </c>
      <c r="D522" t="str">
        <f>VLOOKUP(A522,Kategorier!$A$2:$B$42,2,FALSE)</f>
        <v>totale hydrokarboner</v>
      </c>
      <c r="E522" t="str">
        <f>VLOOKUP(A522,Kategorier!$A$2:$C$42,3,FALSE)</f>
        <v>alifater</v>
      </c>
      <c r="F522">
        <f>VLOOKUP($A522,grenseverdier!$A$2:$B$87,2,FALSE)</f>
        <v>20000</v>
      </c>
      <c r="G522">
        <f>VLOOKUP($A522,grenseverdier!$A$2:$C$87,3,FALSE)</f>
        <v>0</v>
      </c>
      <c r="H522" s="1">
        <v>44970</v>
      </c>
      <c r="I522" t="s">
        <v>119</v>
      </c>
      <c r="J522">
        <v>184</v>
      </c>
      <c r="K522" t="b">
        <f t="shared" si="24"/>
        <v>0</v>
      </c>
      <c r="L522" s="6">
        <v>184</v>
      </c>
      <c r="M522" t="b">
        <f t="shared" si="25"/>
        <v>0</v>
      </c>
      <c r="N522">
        <f t="shared" si="26"/>
        <v>152</v>
      </c>
    </row>
    <row r="523" spans="1:14" x14ac:dyDescent="0.35">
      <c r="A523" t="s">
        <v>30</v>
      </c>
      <c r="B523" t="str">
        <f>VLOOKUP($A523,forkortelser!$A$2:$B$98,2,FALSE)</f>
        <v>THC &gt;C10-C12</v>
      </c>
      <c r="C523" t="s">
        <v>12</v>
      </c>
      <c r="D523" t="str">
        <f>VLOOKUP(A523,Kategorier!$A$2:$B$42,2,FALSE)</f>
        <v>totale hydrokarboner</v>
      </c>
      <c r="E523" t="str">
        <f>VLOOKUP(A523,Kategorier!$A$2:$C$42,3,FALSE)</f>
        <v>alifater</v>
      </c>
      <c r="F523">
        <f>VLOOKUP($A523,grenseverdier!$A$2:$B$87,2,FALSE)</f>
        <v>20000</v>
      </c>
      <c r="G523">
        <f>VLOOKUP($A523,grenseverdier!$A$2:$C$87,3,FALSE)</f>
        <v>0</v>
      </c>
      <c r="H523" s="1">
        <v>44984</v>
      </c>
      <c r="I523" t="s">
        <v>119</v>
      </c>
      <c r="J523">
        <v>184</v>
      </c>
      <c r="K523" t="b">
        <f t="shared" si="24"/>
        <v>0</v>
      </c>
      <c r="L523" s="6">
        <v>184</v>
      </c>
      <c r="M523" t="b">
        <f t="shared" si="25"/>
        <v>0</v>
      </c>
      <c r="N523">
        <f t="shared" si="26"/>
        <v>152</v>
      </c>
    </row>
    <row r="524" spans="1:14" x14ac:dyDescent="0.35">
      <c r="A524" t="s">
        <v>30</v>
      </c>
      <c r="B524" t="str">
        <f>VLOOKUP($A524,forkortelser!$A$2:$B$98,2,FALSE)</f>
        <v>THC &gt;C10-C12</v>
      </c>
      <c r="C524" t="s">
        <v>12</v>
      </c>
      <c r="D524" t="str">
        <f>VLOOKUP(A524,Kategorier!$A$2:$B$42,2,FALSE)</f>
        <v>totale hydrokarboner</v>
      </c>
      <c r="E524" t="str">
        <f>VLOOKUP(A524,Kategorier!$A$2:$C$42,3,FALSE)</f>
        <v>alifater</v>
      </c>
      <c r="F524">
        <f>VLOOKUP($A524,grenseverdier!$A$2:$B$87,2,FALSE)</f>
        <v>20000</v>
      </c>
      <c r="G524">
        <f>VLOOKUP($A524,grenseverdier!$A$2:$C$87,3,FALSE)</f>
        <v>0</v>
      </c>
      <c r="H524" s="1">
        <v>44858</v>
      </c>
      <c r="I524" t="s">
        <v>120</v>
      </c>
      <c r="J524">
        <v>21.8</v>
      </c>
      <c r="K524" t="b">
        <f t="shared" si="24"/>
        <v>0</v>
      </c>
      <c r="L524" s="6">
        <v>21.8</v>
      </c>
      <c r="M524" t="b">
        <f t="shared" si="25"/>
        <v>0</v>
      </c>
      <c r="N524">
        <f t="shared" si="26"/>
        <v>151</v>
      </c>
    </row>
    <row r="525" spans="1:14" x14ac:dyDescent="0.35">
      <c r="A525" t="s">
        <v>30</v>
      </c>
      <c r="B525" t="str">
        <f>VLOOKUP($A525,forkortelser!$A$2:$B$98,2,FALSE)</f>
        <v>THC &gt;C10-C12</v>
      </c>
      <c r="C525" t="s">
        <v>12</v>
      </c>
      <c r="D525" t="str">
        <f>VLOOKUP(A525,Kategorier!$A$2:$B$42,2,FALSE)</f>
        <v>totale hydrokarboner</v>
      </c>
      <c r="E525" t="str">
        <f>VLOOKUP(A525,Kategorier!$A$2:$C$42,3,FALSE)</f>
        <v>alifater</v>
      </c>
      <c r="F525">
        <f>VLOOKUP($A525,grenseverdier!$A$2:$B$87,2,FALSE)</f>
        <v>20000</v>
      </c>
      <c r="G525">
        <f>VLOOKUP($A525,grenseverdier!$A$2:$C$87,3,FALSE)</f>
        <v>0</v>
      </c>
      <c r="H525" s="1">
        <v>44865</v>
      </c>
      <c r="I525" t="s">
        <v>120</v>
      </c>
      <c r="J525">
        <v>31.3</v>
      </c>
      <c r="K525" t="b">
        <f t="shared" si="24"/>
        <v>0</v>
      </c>
      <c r="L525" s="6">
        <v>31.3</v>
      </c>
      <c r="M525" t="b">
        <f t="shared" si="25"/>
        <v>0</v>
      </c>
      <c r="N525">
        <f t="shared" si="26"/>
        <v>151</v>
      </c>
    </row>
    <row r="526" spans="1:14" x14ac:dyDescent="0.35">
      <c r="A526" t="s">
        <v>30</v>
      </c>
      <c r="B526" t="str">
        <f>VLOOKUP($A526,forkortelser!$A$2:$B$98,2,FALSE)</f>
        <v>THC &gt;C10-C12</v>
      </c>
      <c r="C526" t="s">
        <v>12</v>
      </c>
      <c r="D526" t="str">
        <f>VLOOKUP(A526,Kategorier!$A$2:$B$42,2,FALSE)</f>
        <v>totale hydrokarboner</v>
      </c>
      <c r="E526" t="str">
        <f>VLOOKUP(A526,Kategorier!$A$2:$C$42,3,FALSE)</f>
        <v>alifater</v>
      </c>
      <c r="F526">
        <f>VLOOKUP($A526,grenseverdier!$A$2:$B$87,2,FALSE)</f>
        <v>20000</v>
      </c>
      <c r="G526">
        <f>VLOOKUP($A526,grenseverdier!$A$2:$C$87,3,FALSE)</f>
        <v>0</v>
      </c>
      <c r="H526" s="1">
        <v>44872</v>
      </c>
      <c r="I526" t="s">
        <v>120</v>
      </c>
      <c r="J526">
        <v>26.2</v>
      </c>
      <c r="K526" t="b">
        <f t="shared" si="24"/>
        <v>0</v>
      </c>
      <c r="L526" s="6">
        <v>26.2</v>
      </c>
      <c r="M526" t="b">
        <f t="shared" si="25"/>
        <v>0</v>
      </c>
      <c r="N526">
        <f t="shared" si="26"/>
        <v>151</v>
      </c>
    </row>
    <row r="527" spans="1:14" x14ac:dyDescent="0.35">
      <c r="A527" t="s">
        <v>30</v>
      </c>
      <c r="B527" t="str">
        <f>VLOOKUP($A527,forkortelser!$A$2:$B$98,2,FALSE)</f>
        <v>THC &gt;C10-C12</v>
      </c>
      <c r="C527" t="s">
        <v>12</v>
      </c>
      <c r="D527" t="str">
        <f>VLOOKUP(A527,Kategorier!$A$2:$B$42,2,FALSE)</f>
        <v>totale hydrokarboner</v>
      </c>
      <c r="E527" t="str">
        <f>VLOOKUP(A527,Kategorier!$A$2:$C$42,3,FALSE)</f>
        <v>alifater</v>
      </c>
      <c r="F527">
        <f>VLOOKUP($A527,grenseverdier!$A$2:$B$87,2,FALSE)</f>
        <v>20000</v>
      </c>
      <c r="G527">
        <f>VLOOKUP($A527,grenseverdier!$A$2:$C$87,3,FALSE)</f>
        <v>0</v>
      </c>
      <c r="H527" s="1">
        <v>44879</v>
      </c>
      <c r="I527" t="s">
        <v>120</v>
      </c>
      <c r="J527" t="s">
        <v>31</v>
      </c>
      <c r="K527" t="b">
        <f t="shared" si="24"/>
        <v>1</v>
      </c>
      <c r="L527" s="6">
        <v>5</v>
      </c>
      <c r="M527" t="b">
        <f t="shared" si="25"/>
        <v>0</v>
      </c>
      <c r="N527">
        <f t="shared" si="26"/>
        <v>151</v>
      </c>
    </row>
    <row r="528" spans="1:14" x14ac:dyDescent="0.35">
      <c r="A528" t="s">
        <v>30</v>
      </c>
      <c r="B528" t="str">
        <f>VLOOKUP($A528,forkortelser!$A$2:$B$98,2,FALSE)</f>
        <v>THC &gt;C10-C12</v>
      </c>
      <c r="C528" t="s">
        <v>12</v>
      </c>
      <c r="D528" t="str">
        <f>VLOOKUP(A528,Kategorier!$A$2:$B$42,2,FALSE)</f>
        <v>totale hydrokarboner</v>
      </c>
      <c r="E528" t="str">
        <f>VLOOKUP(A528,Kategorier!$A$2:$C$42,3,FALSE)</f>
        <v>alifater</v>
      </c>
      <c r="F528">
        <f>VLOOKUP($A528,grenseverdier!$A$2:$B$87,2,FALSE)</f>
        <v>20000</v>
      </c>
      <c r="G528">
        <f>VLOOKUP($A528,grenseverdier!$A$2:$C$87,3,FALSE)</f>
        <v>0</v>
      </c>
      <c r="H528" s="1">
        <v>44886</v>
      </c>
      <c r="I528" t="s">
        <v>120</v>
      </c>
      <c r="J528">
        <v>21.5</v>
      </c>
      <c r="K528" t="b">
        <f t="shared" si="24"/>
        <v>0</v>
      </c>
      <c r="L528" s="6">
        <v>21.5</v>
      </c>
      <c r="M528" t="b">
        <f t="shared" si="25"/>
        <v>0</v>
      </c>
      <c r="N528">
        <f t="shared" si="26"/>
        <v>151</v>
      </c>
    </row>
    <row r="529" spans="1:14" x14ac:dyDescent="0.35">
      <c r="A529" t="s">
        <v>30</v>
      </c>
      <c r="B529" t="str">
        <f>VLOOKUP($A529,forkortelser!$A$2:$B$98,2,FALSE)</f>
        <v>THC &gt;C10-C12</v>
      </c>
      <c r="C529" t="s">
        <v>12</v>
      </c>
      <c r="D529" t="str">
        <f>VLOOKUP(A529,Kategorier!$A$2:$B$42,2,FALSE)</f>
        <v>totale hydrokarboner</v>
      </c>
      <c r="E529" t="str">
        <f>VLOOKUP(A529,Kategorier!$A$2:$C$42,3,FALSE)</f>
        <v>alifater</v>
      </c>
      <c r="F529">
        <f>VLOOKUP($A529,grenseverdier!$A$2:$B$87,2,FALSE)</f>
        <v>20000</v>
      </c>
      <c r="G529">
        <f>VLOOKUP($A529,grenseverdier!$A$2:$C$87,3,FALSE)</f>
        <v>0</v>
      </c>
      <c r="H529" s="1">
        <v>44907</v>
      </c>
      <c r="I529" t="s">
        <v>120</v>
      </c>
      <c r="J529">
        <v>32.799999999999997</v>
      </c>
      <c r="K529" t="b">
        <f t="shared" si="24"/>
        <v>0</v>
      </c>
      <c r="L529" s="6">
        <v>32.799999999999997</v>
      </c>
      <c r="M529" t="b">
        <f t="shared" si="25"/>
        <v>0</v>
      </c>
      <c r="N529">
        <f t="shared" si="26"/>
        <v>151</v>
      </c>
    </row>
    <row r="530" spans="1:14" x14ac:dyDescent="0.35">
      <c r="A530" t="s">
        <v>30</v>
      </c>
      <c r="B530" t="str">
        <f>VLOOKUP($A530,forkortelser!$A$2:$B$98,2,FALSE)</f>
        <v>THC &gt;C10-C12</v>
      </c>
      <c r="C530" t="s">
        <v>12</v>
      </c>
      <c r="D530" t="str">
        <f>VLOOKUP(A530,Kategorier!$A$2:$B$42,2,FALSE)</f>
        <v>totale hydrokarboner</v>
      </c>
      <c r="E530" t="str">
        <f>VLOOKUP(A530,Kategorier!$A$2:$C$42,3,FALSE)</f>
        <v>alifater</v>
      </c>
      <c r="F530">
        <f>VLOOKUP($A530,grenseverdier!$A$2:$B$87,2,FALSE)</f>
        <v>20000</v>
      </c>
      <c r="G530">
        <f>VLOOKUP($A530,grenseverdier!$A$2:$C$87,3,FALSE)</f>
        <v>0</v>
      </c>
      <c r="H530" s="1">
        <v>44970</v>
      </c>
      <c r="I530" t="s">
        <v>120</v>
      </c>
      <c r="J530">
        <v>34.799999999999997</v>
      </c>
      <c r="K530" t="b">
        <f t="shared" si="24"/>
        <v>0</v>
      </c>
      <c r="L530" s="6">
        <v>34.799999999999997</v>
      </c>
      <c r="M530" t="b">
        <f t="shared" si="25"/>
        <v>0</v>
      </c>
      <c r="N530">
        <f t="shared" si="26"/>
        <v>151</v>
      </c>
    </row>
    <row r="531" spans="1:14" x14ac:dyDescent="0.35">
      <c r="A531" t="s">
        <v>30</v>
      </c>
      <c r="B531" t="str">
        <f>VLOOKUP($A531,forkortelser!$A$2:$B$98,2,FALSE)</f>
        <v>THC &gt;C10-C12</v>
      </c>
      <c r="C531" t="s">
        <v>12</v>
      </c>
      <c r="D531" t="str">
        <f>VLOOKUP(A531,Kategorier!$A$2:$B$42,2,FALSE)</f>
        <v>totale hydrokarboner</v>
      </c>
      <c r="E531" t="str">
        <f>VLOOKUP(A531,Kategorier!$A$2:$C$42,3,FALSE)</f>
        <v>alifater</v>
      </c>
      <c r="F531">
        <f>VLOOKUP($A531,grenseverdier!$A$2:$B$87,2,FALSE)</f>
        <v>20000</v>
      </c>
      <c r="G531">
        <f>VLOOKUP($A531,grenseverdier!$A$2:$C$87,3,FALSE)</f>
        <v>0</v>
      </c>
      <c r="H531" s="1">
        <v>44984</v>
      </c>
      <c r="I531" t="s">
        <v>120</v>
      </c>
      <c r="J531">
        <v>31.6</v>
      </c>
      <c r="K531" t="b">
        <f t="shared" si="24"/>
        <v>0</v>
      </c>
      <c r="L531" s="6">
        <v>31.6</v>
      </c>
      <c r="M531" t="b">
        <f t="shared" si="25"/>
        <v>0</v>
      </c>
      <c r="N531">
        <f t="shared" si="26"/>
        <v>151</v>
      </c>
    </row>
    <row r="532" spans="1:14" x14ac:dyDescent="0.35">
      <c r="A532" t="s">
        <v>35</v>
      </c>
      <c r="B532" t="str">
        <f>VLOOKUP($A532,forkortelser!$A$2:$B$98,2,FALSE)</f>
        <v>THC &gt;C10-C40</v>
      </c>
      <c r="C532" t="s">
        <v>12</v>
      </c>
      <c r="D532" t="str">
        <f>VLOOKUP(A532,Kategorier!$A$2:$B$42,2,FALSE)</f>
        <v>totale hydrokarboner</v>
      </c>
      <c r="E532" t="str">
        <f>VLOOKUP(A532,Kategorier!$A$2:$C$42,3,FALSE)</f>
        <v>alifater</v>
      </c>
      <c r="F532">
        <f>VLOOKUP($A532,grenseverdier!$A$2:$B$87,2,FALSE)</f>
        <v>20000</v>
      </c>
      <c r="G532">
        <f>VLOOKUP($A532,grenseverdier!$A$2:$C$87,3,FALSE)</f>
        <v>0</v>
      </c>
      <c r="H532" s="1">
        <v>44858</v>
      </c>
      <c r="I532" t="s">
        <v>119</v>
      </c>
      <c r="J532">
        <v>1200</v>
      </c>
      <c r="K532" t="b">
        <f t="shared" si="24"/>
        <v>0</v>
      </c>
      <c r="L532" s="6">
        <v>1200</v>
      </c>
      <c r="M532" t="b">
        <f t="shared" si="25"/>
        <v>0</v>
      </c>
      <c r="N532">
        <f t="shared" si="26"/>
        <v>152</v>
      </c>
    </row>
    <row r="533" spans="1:14" x14ac:dyDescent="0.35">
      <c r="A533" t="s">
        <v>35</v>
      </c>
      <c r="B533" t="str">
        <f>VLOOKUP($A533,forkortelser!$A$2:$B$98,2,FALSE)</f>
        <v>THC &gt;C10-C40</v>
      </c>
      <c r="C533" t="s">
        <v>12</v>
      </c>
      <c r="D533" t="str">
        <f>VLOOKUP(A533,Kategorier!$A$2:$B$42,2,FALSE)</f>
        <v>totale hydrokarboner</v>
      </c>
      <c r="E533" t="str">
        <f>VLOOKUP(A533,Kategorier!$A$2:$C$42,3,FALSE)</f>
        <v>alifater</v>
      </c>
      <c r="F533">
        <f>VLOOKUP($A533,grenseverdier!$A$2:$B$87,2,FALSE)</f>
        <v>20000</v>
      </c>
      <c r="G533">
        <f>VLOOKUP($A533,grenseverdier!$A$2:$C$87,3,FALSE)</f>
        <v>0</v>
      </c>
      <c r="H533" s="1">
        <v>44865</v>
      </c>
      <c r="I533" t="s">
        <v>119</v>
      </c>
      <c r="J533">
        <v>1680</v>
      </c>
      <c r="K533" t="b">
        <f t="shared" si="24"/>
        <v>0</v>
      </c>
      <c r="L533" s="6">
        <v>1680</v>
      </c>
      <c r="M533" t="b">
        <f t="shared" si="25"/>
        <v>0</v>
      </c>
      <c r="N533">
        <f t="shared" si="26"/>
        <v>152</v>
      </c>
    </row>
    <row r="534" spans="1:14" x14ac:dyDescent="0.35">
      <c r="A534" t="s">
        <v>35</v>
      </c>
      <c r="B534" t="str">
        <f>VLOOKUP($A534,forkortelser!$A$2:$B$98,2,FALSE)</f>
        <v>THC &gt;C10-C40</v>
      </c>
      <c r="C534" t="s">
        <v>12</v>
      </c>
      <c r="D534" t="str">
        <f>VLOOKUP(A534,Kategorier!$A$2:$B$42,2,FALSE)</f>
        <v>totale hydrokarboner</v>
      </c>
      <c r="E534" t="str">
        <f>VLOOKUP(A534,Kategorier!$A$2:$C$42,3,FALSE)</f>
        <v>alifater</v>
      </c>
      <c r="F534">
        <f>VLOOKUP($A534,grenseverdier!$A$2:$B$87,2,FALSE)</f>
        <v>20000</v>
      </c>
      <c r="G534">
        <f>VLOOKUP($A534,grenseverdier!$A$2:$C$87,3,FALSE)</f>
        <v>0</v>
      </c>
      <c r="H534" s="1">
        <v>44872</v>
      </c>
      <c r="I534" t="s">
        <v>119</v>
      </c>
      <c r="J534">
        <v>1200</v>
      </c>
      <c r="K534" t="b">
        <f t="shared" si="24"/>
        <v>0</v>
      </c>
      <c r="L534" s="6">
        <v>1200</v>
      </c>
      <c r="M534" t="b">
        <f t="shared" si="25"/>
        <v>0</v>
      </c>
      <c r="N534">
        <f t="shared" si="26"/>
        <v>152</v>
      </c>
    </row>
    <row r="535" spans="1:14" x14ac:dyDescent="0.35">
      <c r="A535" t="s">
        <v>35</v>
      </c>
      <c r="B535" t="str">
        <f>VLOOKUP($A535,forkortelser!$A$2:$B$98,2,FALSE)</f>
        <v>THC &gt;C10-C40</v>
      </c>
      <c r="C535" t="s">
        <v>12</v>
      </c>
      <c r="D535" t="str">
        <f>VLOOKUP(A535,Kategorier!$A$2:$B$42,2,FALSE)</f>
        <v>totale hydrokarboner</v>
      </c>
      <c r="E535" t="str">
        <f>VLOOKUP(A535,Kategorier!$A$2:$C$42,3,FALSE)</f>
        <v>alifater</v>
      </c>
      <c r="F535">
        <f>VLOOKUP($A535,grenseverdier!$A$2:$B$87,2,FALSE)</f>
        <v>20000</v>
      </c>
      <c r="G535">
        <f>VLOOKUP($A535,grenseverdier!$A$2:$C$87,3,FALSE)</f>
        <v>0</v>
      </c>
      <c r="H535" s="1">
        <v>44879</v>
      </c>
      <c r="I535" t="s">
        <v>119</v>
      </c>
      <c r="J535">
        <v>1750</v>
      </c>
      <c r="K535" t="b">
        <f t="shared" si="24"/>
        <v>0</v>
      </c>
      <c r="L535" s="6">
        <v>1750</v>
      </c>
      <c r="M535" t="b">
        <f t="shared" si="25"/>
        <v>0</v>
      </c>
      <c r="N535">
        <f t="shared" si="26"/>
        <v>152</v>
      </c>
    </row>
    <row r="536" spans="1:14" x14ac:dyDescent="0.35">
      <c r="A536" t="s">
        <v>35</v>
      </c>
      <c r="B536" t="str">
        <f>VLOOKUP($A536,forkortelser!$A$2:$B$98,2,FALSE)</f>
        <v>THC &gt;C10-C40</v>
      </c>
      <c r="C536" t="s">
        <v>12</v>
      </c>
      <c r="D536" t="str">
        <f>VLOOKUP(A536,Kategorier!$A$2:$B$42,2,FALSE)</f>
        <v>totale hydrokarboner</v>
      </c>
      <c r="E536" t="str">
        <f>VLOOKUP(A536,Kategorier!$A$2:$C$42,3,FALSE)</f>
        <v>alifater</v>
      </c>
      <c r="F536">
        <f>VLOOKUP($A536,grenseverdier!$A$2:$B$87,2,FALSE)</f>
        <v>20000</v>
      </c>
      <c r="G536">
        <f>VLOOKUP($A536,grenseverdier!$A$2:$C$87,3,FALSE)</f>
        <v>0</v>
      </c>
      <c r="H536" s="1">
        <v>44886</v>
      </c>
      <c r="I536" t="s">
        <v>119</v>
      </c>
      <c r="J536">
        <v>929</v>
      </c>
      <c r="K536" t="b">
        <f t="shared" si="24"/>
        <v>0</v>
      </c>
      <c r="L536" s="6">
        <v>929</v>
      </c>
      <c r="M536" t="b">
        <f t="shared" si="25"/>
        <v>0</v>
      </c>
      <c r="N536">
        <f t="shared" si="26"/>
        <v>152</v>
      </c>
    </row>
    <row r="537" spans="1:14" x14ac:dyDescent="0.35">
      <c r="A537" t="s">
        <v>35</v>
      </c>
      <c r="B537" t="str">
        <f>VLOOKUP($A537,forkortelser!$A$2:$B$98,2,FALSE)</f>
        <v>THC &gt;C10-C40</v>
      </c>
      <c r="C537" t="s">
        <v>12</v>
      </c>
      <c r="D537" t="str">
        <f>VLOOKUP(A537,Kategorier!$A$2:$B$42,2,FALSE)</f>
        <v>totale hydrokarboner</v>
      </c>
      <c r="E537" t="str">
        <f>VLOOKUP(A537,Kategorier!$A$2:$C$42,3,FALSE)</f>
        <v>alifater</v>
      </c>
      <c r="F537">
        <f>VLOOKUP($A537,grenseverdier!$A$2:$B$87,2,FALSE)</f>
        <v>20000</v>
      </c>
      <c r="G537">
        <f>VLOOKUP($A537,grenseverdier!$A$2:$C$87,3,FALSE)</f>
        <v>0</v>
      </c>
      <c r="H537" s="1">
        <v>44907</v>
      </c>
      <c r="I537" t="s">
        <v>119</v>
      </c>
      <c r="J537">
        <v>932</v>
      </c>
      <c r="K537" t="b">
        <f t="shared" si="24"/>
        <v>0</v>
      </c>
      <c r="L537" s="6">
        <v>932</v>
      </c>
      <c r="M537" t="b">
        <f t="shared" si="25"/>
        <v>0</v>
      </c>
      <c r="N537">
        <f t="shared" si="26"/>
        <v>152</v>
      </c>
    </row>
    <row r="538" spans="1:14" x14ac:dyDescent="0.35">
      <c r="A538" t="s">
        <v>35</v>
      </c>
      <c r="B538" t="str">
        <f>VLOOKUP($A538,forkortelser!$A$2:$B$98,2,FALSE)</f>
        <v>THC &gt;C10-C40</v>
      </c>
      <c r="C538" t="s">
        <v>12</v>
      </c>
      <c r="D538" t="str">
        <f>VLOOKUP(A538,Kategorier!$A$2:$B$42,2,FALSE)</f>
        <v>totale hydrokarboner</v>
      </c>
      <c r="E538" t="str">
        <f>VLOOKUP(A538,Kategorier!$A$2:$C$42,3,FALSE)</f>
        <v>alifater</v>
      </c>
      <c r="F538">
        <f>VLOOKUP($A538,grenseverdier!$A$2:$B$87,2,FALSE)</f>
        <v>20000</v>
      </c>
      <c r="G538">
        <f>VLOOKUP($A538,grenseverdier!$A$2:$C$87,3,FALSE)</f>
        <v>0</v>
      </c>
      <c r="H538" s="1">
        <v>44970</v>
      </c>
      <c r="I538" t="s">
        <v>119</v>
      </c>
      <c r="J538">
        <v>1690</v>
      </c>
      <c r="K538" t="b">
        <f t="shared" si="24"/>
        <v>0</v>
      </c>
      <c r="L538" s="6">
        <v>1690</v>
      </c>
      <c r="M538" t="b">
        <f t="shared" si="25"/>
        <v>0</v>
      </c>
      <c r="N538">
        <f t="shared" si="26"/>
        <v>152</v>
      </c>
    </row>
    <row r="539" spans="1:14" x14ac:dyDescent="0.35">
      <c r="A539" t="s">
        <v>35</v>
      </c>
      <c r="B539" t="str">
        <f>VLOOKUP($A539,forkortelser!$A$2:$B$98,2,FALSE)</f>
        <v>THC &gt;C10-C40</v>
      </c>
      <c r="C539" t="s">
        <v>12</v>
      </c>
      <c r="D539" t="str">
        <f>VLOOKUP(A539,Kategorier!$A$2:$B$42,2,FALSE)</f>
        <v>totale hydrokarboner</v>
      </c>
      <c r="E539" t="str">
        <f>VLOOKUP(A539,Kategorier!$A$2:$C$42,3,FALSE)</f>
        <v>alifater</v>
      </c>
      <c r="F539">
        <f>VLOOKUP($A539,grenseverdier!$A$2:$B$87,2,FALSE)</f>
        <v>20000</v>
      </c>
      <c r="G539">
        <f>VLOOKUP($A539,grenseverdier!$A$2:$C$87,3,FALSE)</f>
        <v>0</v>
      </c>
      <c r="H539" s="1">
        <v>44984</v>
      </c>
      <c r="I539" t="s">
        <v>119</v>
      </c>
      <c r="J539">
        <v>1150</v>
      </c>
      <c r="K539" t="b">
        <f t="shared" si="24"/>
        <v>0</v>
      </c>
      <c r="L539" s="6">
        <v>1150</v>
      </c>
      <c r="M539" t="b">
        <f t="shared" si="25"/>
        <v>0</v>
      </c>
      <c r="N539">
        <f t="shared" si="26"/>
        <v>152</v>
      </c>
    </row>
    <row r="540" spans="1:14" x14ac:dyDescent="0.35">
      <c r="A540" t="s">
        <v>35</v>
      </c>
      <c r="B540" t="str">
        <f>VLOOKUP($A540,forkortelser!$A$2:$B$98,2,FALSE)</f>
        <v>THC &gt;C10-C40</v>
      </c>
      <c r="C540" t="s">
        <v>12</v>
      </c>
      <c r="D540" t="str">
        <f>VLOOKUP(A540,Kategorier!$A$2:$B$42,2,FALSE)</f>
        <v>totale hydrokarboner</v>
      </c>
      <c r="E540" t="str">
        <f>VLOOKUP(A540,Kategorier!$A$2:$C$42,3,FALSE)</f>
        <v>alifater</v>
      </c>
      <c r="F540">
        <f>VLOOKUP($A540,grenseverdier!$A$2:$B$87,2,FALSE)</f>
        <v>20000</v>
      </c>
      <c r="G540">
        <f>VLOOKUP($A540,grenseverdier!$A$2:$C$87,3,FALSE)</f>
        <v>0</v>
      </c>
      <c r="H540" s="1">
        <v>44858</v>
      </c>
      <c r="I540" t="s">
        <v>120</v>
      </c>
      <c r="J540">
        <v>311</v>
      </c>
      <c r="K540" t="b">
        <f t="shared" si="24"/>
        <v>0</v>
      </c>
      <c r="L540" s="6">
        <v>311</v>
      </c>
      <c r="M540" t="b">
        <f t="shared" si="25"/>
        <v>0</v>
      </c>
      <c r="N540">
        <f t="shared" si="26"/>
        <v>151</v>
      </c>
    </row>
    <row r="541" spans="1:14" x14ac:dyDescent="0.35">
      <c r="A541" t="s">
        <v>35</v>
      </c>
      <c r="B541" t="str">
        <f>VLOOKUP($A541,forkortelser!$A$2:$B$98,2,FALSE)</f>
        <v>THC &gt;C10-C40</v>
      </c>
      <c r="C541" t="s">
        <v>12</v>
      </c>
      <c r="D541" t="str">
        <f>VLOOKUP(A541,Kategorier!$A$2:$B$42,2,FALSE)</f>
        <v>totale hydrokarboner</v>
      </c>
      <c r="E541" t="str">
        <f>VLOOKUP(A541,Kategorier!$A$2:$C$42,3,FALSE)</f>
        <v>alifater</v>
      </c>
      <c r="F541">
        <f>VLOOKUP($A541,grenseverdier!$A$2:$B$87,2,FALSE)</f>
        <v>20000</v>
      </c>
      <c r="G541">
        <f>VLOOKUP($A541,grenseverdier!$A$2:$C$87,3,FALSE)</f>
        <v>0</v>
      </c>
      <c r="H541" s="1">
        <v>44865</v>
      </c>
      <c r="I541" t="s">
        <v>120</v>
      </c>
      <c r="J541">
        <v>364</v>
      </c>
      <c r="K541" t="b">
        <f t="shared" si="24"/>
        <v>0</v>
      </c>
      <c r="L541" s="6">
        <v>364</v>
      </c>
      <c r="M541" t="b">
        <f t="shared" si="25"/>
        <v>0</v>
      </c>
      <c r="N541">
        <f t="shared" si="26"/>
        <v>151</v>
      </c>
    </row>
    <row r="542" spans="1:14" x14ac:dyDescent="0.35">
      <c r="A542" t="s">
        <v>35</v>
      </c>
      <c r="B542" t="str">
        <f>VLOOKUP($A542,forkortelser!$A$2:$B$98,2,FALSE)</f>
        <v>THC &gt;C10-C40</v>
      </c>
      <c r="C542" t="s">
        <v>12</v>
      </c>
      <c r="D542" t="str">
        <f>VLOOKUP(A542,Kategorier!$A$2:$B$42,2,FALSE)</f>
        <v>totale hydrokarboner</v>
      </c>
      <c r="E542" t="str">
        <f>VLOOKUP(A542,Kategorier!$A$2:$C$42,3,FALSE)</f>
        <v>alifater</v>
      </c>
      <c r="F542">
        <f>VLOOKUP($A542,grenseverdier!$A$2:$B$87,2,FALSE)</f>
        <v>20000</v>
      </c>
      <c r="G542">
        <f>VLOOKUP($A542,grenseverdier!$A$2:$C$87,3,FALSE)</f>
        <v>0</v>
      </c>
      <c r="H542" s="1">
        <v>44872</v>
      </c>
      <c r="I542" t="s">
        <v>120</v>
      </c>
      <c r="J542">
        <v>520</v>
      </c>
      <c r="K542" t="b">
        <f t="shared" si="24"/>
        <v>0</v>
      </c>
      <c r="L542" s="6">
        <v>520</v>
      </c>
      <c r="M542" t="b">
        <f t="shared" si="25"/>
        <v>0</v>
      </c>
      <c r="N542">
        <f t="shared" si="26"/>
        <v>151</v>
      </c>
    </row>
    <row r="543" spans="1:14" x14ac:dyDescent="0.35">
      <c r="A543" t="s">
        <v>35</v>
      </c>
      <c r="B543" t="str">
        <f>VLOOKUP($A543,forkortelser!$A$2:$B$98,2,FALSE)</f>
        <v>THC &gt;C10-C40</v>
      </c>
      <c r="C543" t="s">
        <v>12</v>
      </c>
      <c r="D543" t="str">
        <f>VLOOKUP(A543,Kategorier!$A$2:$B$42,2,FALSE)</f>
        <v>totale hydrokarboner</v>
      </c>
      <c r="E543" t="str">
        <f>VLOOKUP(A543,Kategorier!$A$2:$C$42,3,FALSE)</f>
        <v>alifater</v>
      </c>
      <c r="F543">
        <f>VLOOKUP($A543,grenseverdier!$A$2:$B$87,2,FALSE)</f>
        <v>20000</v>
      </c>
      <c r="G543">
        <f>VLOOKUP($A543,grenseverdier!$A$2:$C$87,3,FALSE)</f>
        <v>0</v>
      </c>
      <c r="H543" s="1">
        <v>44879</v>
      </c>
      <c r="I543" t="s">
        <v>120</v>
      </c>
      <c r="J543">
        <v>249</v>
      </c>
      <c r="K543" t="b">
        <f t="shared" si="24"/>
        <v>0</v>
      </c>
      <c r="L543" s="6">
        <v>249</v>
      </c>
      <c r="M543" t="b">
        <f t="shared" si="25"/>
        <v>0</v>
      </c>
      <c r="N543">
        <f t="shared" si="26"/>
        <v>151</v>
      </c>
    </row>
    <row r="544" spans="1:14" x14ac:dyDescent="0.35">
      <c r="A544" t="s">
        <v>35</v>
      </c>
      <c r="B544" t="str">
        <f>VLOOKUP($A544,forkortelser!$A$2:$B$98,2,FALSE)</f>
        <v>THC &gt;C10-C40</v>
      </c>
      <c r="C544" t="s">
        <v>12</v>
      </c>
      <c r="D544" t="str">
        <f>VLOOKUP(A544,Kategorier!$A$2:$B$42,2,FALSE)</f>
        <v>totale hydrokarboner</v>
      </c>
      <c r="E544" t="str">
        <f>VLOOKUP(A544,Kategorier!$A$2:$C$42,3,FALSE)</f>
        <v>alifater</v>
      </c>
      <c r="F544">
        <f>VLOOKUP($A544,grenseverdier!$A$2:$B$87,2,FALSE)</f>
        <v>20000</v>
      </c>
      <c r="G544">
        <f>VLOOKUP($A544,grenseverdier!$A$2:$C$87,3,FALSE)</f>
        <v>0</v>
      </c>
      <c r="H544" s="1">
        <v>44886</v>
      </c>
      <c r="I544" t="s">
        <v>120</v>
      </c>
      <c r="J544">
        <v>207</v>
      </c>
      <c r="K544" t="b">
        <f t="shared" si="24"/>
        <v>0</v>
      </c>
      <c r="L544" s="6">
        <v>207</v>
      </c>
      <c r="M544" t="b">
        <f t="shared" si="25"/>
        <v>0</v>
      </c>
      <c r="N544">
        <f t="shared" si="26"/>
        <v>151</v>
      </c>
    </row>
    <row r="545" spans="1:14" x14ac:dyDescent="0.35">
      <c r="A545" t="s">
        <v>35</v>
      </c>
      <c r="B545" t="str">
        <f>VLOOKUP($A545,forkortelser!$A$2:$B$98,2,FALSE)</f>
        <v>THC &gt;C10-C40</v>
      </c>
      <c r="C545" t="s">
        <v>12</v>
      </c>
      <c r="D545" t="str">
        <f>VLOOKUP(A545,Kategorier!$A$2:$B$42,2,FALSE)</f>
        <v>totale hydrokarboner</v>
      </c>
      <c r="E545" t="str">
        <f>VLOOKUP(A545,Kategorier!$A$2:$C$42,3,FALSE)</f>
        <v>alifater</v>
      </c>
      <c r="F545">
        <f>VLOOKUP($A545,grenseverdier!$A$2:$B$87,2,FALSE)</f>
        <v>20000</v>
      </c>
      <c r="G545">
        <f>VLOOKUP($A545,grenseverdier!$A$2:$C$87,3,FALSE)</f>
        <v>0</v>
      </c>
      <c r="H545" s="1">
        <v>44907</v>
      </c>
      <c r="I545" t="s">
        <v>120</v>
      </c>
      <c r="J545">
        <v>472</v>
      </c>
      <c r="K545" t="b">
        <f t="shared" si="24"/>
        <v>0</v>
      </c>
      <c r="L545" s="6">
        <v>472</v>
      </c>
      <c r="M545" t="b">
        <f t="shared" si="25"/>
        <v>0</v>
      </c>
      <c r="N545">
        <f t="shared" si="26"/>
        <v>151</v>
      </c>
    </row>
    <row r="546" spans="1:14" x14ac:dyDescent="0.35">
      <c r="A546" t="s">
        <v>35</v>
      </c>
      <c r="B546" t="str">
        <f>VLOOKUP($A546,forkortelser!$A$2:$B$98,2,FALSE)</f>
        <v>THC &gt;C10-C40</v>
      </c>
      <c r="C546" t="s">
        <v>12</v>
      </c>
      <c r="D546" t="str">
        <f>VLOOKUP(A546,Kategorier!$A$2:$B$42,2,FALSE)</f>
        <v>totale hydrokarboner</v>
      </c>
      <c r="E546" t="str">
        <f>VLOOKUP(A546,Kategorier!$A$2:$C$42,3,FALSE)</f>
        <v>alifater</v>
      </c>
      <c r="F546">
        <f>VLOOKUP($A546,grenseverdier!$A$2:$B$87,2,FALSE)</f>
        <v>20000</v>
      </c>
      <c r="G546">
        <f>VLOOKUP($A546,grenseverdier!$A$2:$C$87,3,FALSE)</f>
        <v>0</v>
      </c>
      <c r="H546" s="1">
        <v>44970</v>
      </c>
      <c r="I546" t="s">
        <v>120</v>
      </c>
      <c r="J546">
        <v>1110</v>
      </c>
      <c r="K546" t="b">
        <f t="shared" si="24"/>
        <v>0</v>
      </c>
      <c r="L546" s="6">
        <v>1110</v>
      </c>
      <c r="M546" t="b">
        <f t="shared" si="25"/>
        <v>0</v>
      </c>
      <c r="N546">
        <f t="shared" si="26"/>
        <v>151</v>
      </c>
    </row>
    <row r="547" spans="1:14" x14ac:dyDescent="0.35">
      <c r="A547" t="s">
        <v>35</v>
      </c>
      <c r="B547" t="str">
        <f>VLOOKUP($A547,forkortelser!$A$2:$B$98,2,FALSE)</f>
        <v>THC &gt;C10-C40</v>
      </c>
      <c r="C547" t="s">
        <v>12</v>
      </c>
      <c r="D547" t="str">
        <f>VLOOKUP(A547,Kategorier!$A$2:$B$42,2,FALSE)</f>
        <v>totale hydrokarboner</v>
      </c>
      <c r="E547" t="str">
        <f>VLOOKUP(A547,Kategorier!$A$2:$C$42,3,FALSE)</f>
        <v>alifater</v>
      </c>
      <c r="F547">
        <f>VLOOKUP($A547,grenseverdier!$A$2:$B$87,2,FALSE)</f>
        <v>20000</v>
      </c>
      <c r="G547">
        <f>VLOOKUP($A547,grenseverdier!$A$2:$C$87,3,FALSE)</f>
        <v>0</v>
      </c>
      <c r="H547" s="1">
        <v>44984</v>
      </c>
      <c r="I547" t="s">
        <v>120</v>
      </c>
      <c r="J547">
        <v>123</v>
      </c>
      <c r="K547" t="b">
        <f t="shared" si="24"/>
        <v>0</v>
      </c>
      <c r="L547" s="6">
        <v>123</v>
      </c>
      <c r="M547" t="b">
        <f t="shared" si="25"/>
        <v>0</v>
      </c>
      <c r="N547">
        <f t="shared" si="26"/>
        <v>151</v>
      </c>
    </row>
    <row r="548" spans="1:14" x14ac:dyDescent="0.35">
      <c r="A548" t="s">
        <v>32</v>
      </c>
      <c r="B548" t="str">
        <f>VLOOKUP($A548,forkortelser!$A$2:$B$98,2,FALSE)</f>
        <v>THC &gt;C12-C16</v>
      </c>
      <c r="C548" t="s">
        <v>12</v>
      </c>
      <c r="D548" t="str">
        <f>VLOOKUP(A548,Kategorier!$A$2:$B$42,2,FALSE)</f>
        <v>totale hydrokarboner</v>
      </c>
      <c r="E548" t="str">
        <f>VLOOKUP(A548,Kategorier!$A$2:$C$42,3,FALSE)</f>
        <v>alifater</v>
      </c>
      <c r="F548">
        <f>VLOOKUP($A548,grenseverdier!$A$2:$B$87,2,FALSE)</f>
        <v>20000</v>
      </c>
      <c r="G548">
        <f>VLOOKUP($A548,grenseverdier!$A$2:$C$87,3,FALSE)</f>
        <v>0</v>
      </c>
      <c r="H548" s="1">
        <v>44858</v>
      </c>
      <c r="I548" t="s">
        <v>119</v>
      </c>
      <c r="J548">
        <v>236</v>
      </c>
      <c r="K548" t="b">
        <f t="shared" si="24"/>
        <v>0</v>
      </c>
      <c r="L548" s="6">
        <v>236</v>
      </c>
      <c r="M548" t="b">
        <f t="shared" si="25"/>
        <v>0</v>
      </c>
      <c r="N548">
        <f t="shared" si="26"/>
        <v>152</v>
      </c>
    </row>
    <row r="549" spans="1:14" x14ac:dyDescent="0.35">
      <c r="A549" t="s">
        <v>32</v>
      </c>
      <c r="B549" t="str">
        <f>VLOOKUP($A549,forkortelser!$A$2:$B$98,2,FALSE)</f>
        <v>THC &gt;C12-C16</v>
      </c>
      <c r="C549" t="s">
        <v>12</v>
      </c>
      <c r="D549" t="str">
        <f>VLOOKUP(A549,Kategorier!$A$2:$B$42,2,FALSE)</f>
        <v>totale hydrokarboner</v>
      </c>
      <c r="E549" t="str">
        <f>VLOOKUP(A549,Kategorier!$A$2:$C$42,3,FALSE)</f>
        <v>alifater</v>
      </c>
      <c r="F549">
        <f>VLOOKUP($A549,grenseverdier!$A$2:$B$87,2,FALSE)</f>
        <v>20000</v>
      </c>
      <c r="G549">
        <f>VLOOKUP($A549,grenseverdier!$A$2:$C$87,3,FALSE)</f>
        <v>0</v>
      </c>
      <c r="H549" s="1">
        <v>44865</v>
      </c>
      <c r="I549" t="s">
        <v>119</v>
      </c>
      <c r="J549">
        <v>328</v>
      </c>
      <c r="K549" t="b">
        <f t="shared" si="24"/>
        <v>0</v>
      </c>
      <c r="L549" s="6">
        <v>328</v>
      </c>
      <c r="M549" t="b">
        <f t="shared" si="25"/>
        <v>0</v>
      </c>
      <c r="N549">
        <f t="shared" si="26"/>
        <v>152</v>
      </c>
    </row>
    <row r="550" spans="1:14" x14ac:dyDescent="0.35">
      <c r="A550" t="s">
        <v>32</v>
      </c>
      <c r="B550" t="str">
        <f>VLOOKUP($A550,forkortelser!$A$2:$B$98,2,FALSE)</f>
        <v>THC &gt;C12-C16</v>
      </c>
      <c r="C550" t="s">
        <v>12</v>
      </c>
      <c r="D550" t="str">
        <f>VLOOKUP(A550,Kategorier!$A$2:$B$42,2,FALSE)</f>
        <v>totale hydrokarboner</v>
      </c>
      <c r="E550" t="str">
        <f>VLOOKUP(A550,Kategorier!$A$2:$C$42,3,FALSE)</f>
        <v>alifater</v>
      </c>
      <c r="F550">
        <f>VLOOKUP($A550,grenseverdier!$A$2:$B$87,2,FALSE)</f>
        <v>20000</v>
      </c>
      <c r="G550">
        <f>VLOOKUP($A550,grenseverdier!$A$2:$C$87,3,FALSE)</f>
        <v>0</v>
      </c>
      <c r="H550" s="1">
        <v>44872</v>
      </c>
      <c r="I550" t="s">
        <v>119</v>
      </c>
      <c r="J550">
        <v>234</v>
      </c>
      <c r="K550" t="b">
        <f t="shared" si="24"/>
        <v>0</v>
      </c>
      <c r="L550" s="6">
        <v>234</v>
      </c>
      <c r="M550" t="b">
        <f t="shared" si="25"/>
        <v>0</v>
      </c>
      <c r="N550">
        <f t="shared" si="26"/>
        <v>152</v>
      </c>
    </row>
    <row r="551" spans="1:14" x14ac:dyDescent="0.35">
      <c r="A551" t="s">
        <v>32</v>
      </c>
      <c r="B551" t="str">
        <f>VLOOKUP($A551,forkortelser!$A$2:$B$98,2,FALSE)</f>
        <v>THC &gt;C12-C16</v>
      </c>
      <c r="C551" t="s">
        <v>12</v>
      </c>
      <c r="D551" t="str">
        <f>VLOOKUP(A551,Kategorier!$A$2:$B$42,2,FALSE)</f>
        <v>totale hydrokarboner</v>
      </c>
      <c r="E551" t="str">
        <f>VLOOKUP(A551,Kategorier!$A$2:$C$42,3,FALSE)</f>
        <v>alifater</v>
      </c>
      <c r="F551">
        <f>VLOOKUP($A551,grenseverdier!$A$2:$B$87,2,FALSE)</f>
        <v>20000</v>
      </c>
      <c r="G551">
        <f>VLOOKUP($A551,grenseverdier!$A$2:$C$87,3,FALSE)</f>
        <v>0</v>
      </c>
      <c r="H551" s="1">
        <v>44879</v>
      </c>
      <c r="I551" t="s">
        <v>119</v>
      </c>
      <c r="J551">
        <v>314</v>
      </c>
      <c r="K551" t="b">
        <f t="shared" si="24"/>
        <v>0</v>
      </c>
      <c r="L551" s="6">
        <v>314</v>
      </c>
      <c r="M551" t="b">
        <f t="shared" si="25"/>
        <v>0</v>
      </c>
      <c r="N551">
        <f t="shared" si="26"/>
        <v>152</v>
      </c>
    </row>
    <row r="552" spans="1:14" x14ac:dyDescent="0.35">
      <c r="A552" t="s">
        <v>32</v>
      </c>
      <c r="B552" t="str">
        <f>VLOOKUP($A552,forkortelser!$A$2:$B$98,2,FALSE)</f>
        <v>THC &gt;C12-C16</v>
      </c>
      <c r="C552" t="s">
        <v>12</v>
      </c>
      <c r="D552" t="str">
        <f>VLOOKUP(A552,Kategorier!$A$2:$B$42,2,FALSE)</f>
        <v>totale hydrokarboner</v>
      </c>
      <c r="E552" t="str">
        <f>VLOOKUP(A552,Kategorier!$A$2:$C$42,3,FALSE)</f>
        <v>alifater</v>
      </c>
      <c r="F552">
        <f>VLOOKUP($A552,grenseverdier!$A$2:$B$87,2,FALSE)</f>
        <v>20000</v>
      </c>
      <c r="G552">
        <f>VLOOKUP($A552,grenseverdier!$A$2:$C$87,3,FALSE)</f>
        <v>0</v>
      </c>
      <c r="H552" s="1">
        <v>44886</v>
      </c>
      <c r="I552" t="s">
        <v>119</v>
      </c>
      <c r="J552">
        <v>217</v>
      </c>
      <c r="K552" t="b">
        <f t="shared" si="24"/>
        <v>0</v>
      </c>
      <c r="L552" s="6">
        <v>217</v>
      </c>
      <c r="M552" t="b">
        <f t="shared" si="25"/>
        <v>0</v>
      </c>
      <c r="N552">
        <f t="shared" si="26"/>
        <v>152</v>
      </c>
    </row>
    <row r="553" spans="1:14" x14ac:dyDescent="0.35">
      <c r="A553" t="s">
        <v>32</v>
      </c>
      <c r="B553" t="str">
        <f>VLOOKUP($A553,forkortelser!$A$2:$B$98,2,FALSE)</f>
        <v>THC &gt;C12-C16</v>
      </c>
      <c r="C553" t="s">
        <v>12</v>
      </c>
      <c r="D553" t="str">
        <f>VLOOKUP(A553,Kategorier!$A$2:$B$42,2,FALSE)</f>
        <v>totale hydrokarboner</v>
      </c>
      <c r="E553" t="str">
        <f>VLOOKUP(A553,Kategorier!$A$2:$C$42,3,FALSE)</f>
        <v>alifater</v>
      </c>
      <c r="F553">
        <f>VLOOKUP($A553,grenseverdier!$A$2:$B$87,2,FALSE)</f>
        <v>20000</v>
      </c>
      <c r="G553">
        <f>VLOOKUP($A553,grenseverdier!$A$2:$C$87,3,FALSE)</f>
        <v>0</v>
      </c>
      <c r="H553" s="1">
        <v>44907</v>
      </c>
      <c r="I553" t="s">
        <v>119</v>
      </c>
      <c r="J553">
        <v>243</v>
      </c>
      <c r="K553" t="b">
        <f t="shared" si="24"/>
        <v>0</v>
      </c>
      <c r="L553" s="6">
        <v>243</v>
      </c>
      <c r="M553" t="b">
        <f t="shared" si="25"/>
        <v>0</v>
      </c>
      <c r="N553">
        <f t="shared" si="26"/>
        <v>152</v>
      </c>
    </row>
    <row r="554" spans="1:14" x14ac:dyDescent="0.35">
      <c r="A554" t="s">
        <v>32</v>
      </c>
      <c r="B554" t="str">
        <f>VLOOKUP($A554,forkortelser!$A$2:$B$98,2,FALSE)</f>
        <v>THC &gt;C12-C16</v>
      </c>
      <c r="C554" t="s">
        <v>12</v>
      </c>
      <c r="D554" t="str">
        <f>VLOOKUP(A554,Kategorier!$A$2:$B$42,2,FALSE)</f>
        <v>totale hydrokarboner</v>
      </c>
      <c r="E554" t="str">
        <f>VLOOKUP(A554,Kategorier!$A$2:$C$42,3,FALSE)</f>
        <v>alifater</v>
      </c>
      <c r="F554">
        <f>VLOOKUP($A554,grenseverdier!$A$2:$B$87,2,FALSE)</f>
        <v>20000</v>
      </c>
      <c r="G554">
        <f>VLOOKUP($A554,grenseverdier!$A$2:$C$87,3,FALSE)</f>
        <v>0</v>
      </c>
      <c r="H554" s="1">
        <v>44970</v>
      </c>
      <c r="I554" t="s">
        <v>119</v>
      </c>
      <c r="J554">
        <v>461</v>
      </c>
      <c r="K554" t="b">
        <f t="shared" si="24"/>
        <v>0</v>
      </c>
      <c r="L554" s="6">
        <v>461</v>
      </c>
      <c r="M554" t="b">
        <f t="shared" si="25"/>
        <v>0</v>
      </c>
      <c r="N554">
        <f t="shared" si="26"/>
        <v>152</v>
      </c>
    </row>
    <row r="555" spans="1:14" x14ac:dyDescent="0.35">
      <c r="A555" t="s">
        <v>32</v>
      </c>
      <c r="B555" t="str">
        <f>VLOOKUP($A555,forkortelser!$A$2:$B$98,2,FALSE)</f>
        <v>THC &gt;C12-C16</v>
      </c>
      <c r="C555" t="s">
        <v>12</v>
      </c>
      <c r="D555" t="str">
        <f>VLOOKUP(A555,Kategorier!$A$2:$B$42,2,FALSE)</f>
        <v>totale hydrokarboner</v>
      </c>
      <c r="E555" t="str">
        <f>VLOOKUP(A555,Kategorier!$A$2:$C$42,3,FALSE)</f>
        <v>alifater</v>
      </c>
      <c r="F555">
        <f>VLOOKUP($A555,grenseverdier!$A$2:$B$87,2,FALSE)</f>
        <v>20000</v>
      </c>
      <c r="G555">
        <f>VLOOKUP($A555,grenseverdier!$A$2:$C$87,3,FALSE)</f>
        <v>0</v>
      </c>
      <c r="H555" s="1">
        <v>44984</v>
      </c>
      <c r="I555" t="s">
        <v>119</v>
      </c>
      <c r="J555">
        <v>345</v>
      </c>
      <c r="K555" t="b">
        <f t="shared" si="24"/>
        <v>0</v>
      </c>
      <c r="L555" s="6">
        <v>345</v>
      </c>
      <c r="M555" t="b">
        <f t="shared" si="25"/>
        <v>0</v>
      </c>
      <c r="N555">
        <f t="shared" si="26"/>
        <v>152</v>
      </c>
    </row>
    <row r="556" spans="1:14" x14ac:dyDescent="0.35">
      <c r="A556" t="s">
        <v>32</v>
      </c>
      <c r="B556" t="str">
        <f>VLOOKUP($A556,forkortelser!$A$2:$B$98,2,FALSE)</f>
        <v>THC &gt;C12-C16</v>
      </c>
      <c r="C556" t="s">
        <v>12</v>
      </c>
      <c r="D556" t="str">
        <f>VLOOKUP(A556,Kategorier!$A$2:$B$42,2,FALSE)</f>
        <v>totale hydrokarboner</v>
      </c>
      <c r="E556" t="str">
        <f>VLOOKUP(A556,Kategorier!$A$2:$C$42,3,FALSE)</f>
        <v>alifater</v>
      </c>
      <c r="F556">
        <f>VLOOKUP($A556,grenseverdier!$A$2:$B$87,2,FALSE)</f>
        <v>20000</v>
      </c>
      <c r="G556">
        <f>VLOOKUP($A556,grenseverdier!$A$2:$C$87,3,FALSE)</f>
        <v>0</v>
      </c>
      <c r="H556" s="1">
        <v>44858</v>
      </c>
      <c r="I556" t="s">
        <v>120</v>
      </c>
      <c r="J556">
        <v>175</v>
      </c>
      <c r="K556" t="b">
        <f t="shared" si="24"/>
        <v>0</v>
      </c>
      <c r="L556" s="6">
        <v>175</v>
      </c>
      <c r="M556" t="b">
        <f t="shared" si="25"/>
        <v>0</v>
      </c>
      <c r="N556">
        <f t="shared" si="26"/>
        <v>151</v>
      </c>
    </row>
    <row r="557" spans="1:14" x14ac:dyDescent="0.35">
      <c r="A557" t="s">
        <v>32</v>
      </c>
      <c r="B557" t="str">
        <f>VLOOKUP($A557,forkortelser!$A$2:$B$98,2,FALSE)</f>
        <v>THC &gt;C12-C16</v>
      </c>
      <c r="C557" t="s">
        <v>12</v>
      </c>
      <c r="D557" t="str">
        <f>VLOOKUP(A557,Kategorier!$A$2:$B$42,2,FALSE)</f>
        <v>totale hydrokarboner</v>
      </c>
      <c r="E557" t="str">
        <f>VLOOKUP(A557,Kategorier!$A$2:$C$42,3,FALSE)</f>
        <v>alifater</v>
      </c>
      <c r="F557">
        <f>VLOOKUP($A557,grenseverdier!$A$2:$B$87,2,FALSE)</f>
        <v>20000</v>
      </c>
      <c r="G557">
        <f>VLOOKUP($A557,grenseverdier!$A$2:$C$87,3,FALSE)</f>
        <v>0</v>
      </c>
      <c r="H557" s="1">
        <v>44865</v>
      </c>
      <c r="I557" t="s">
        <v>120</v>
      </c>
      <c r="J557">
        <v>155</v>
      </c>
      <c r="K557" t="b">
        <f t="shared" si="24"/>
        <v>0</v>
      </c>
      <c r="L557" s="6">
        <v>155</v>
      </c>
      <c r="M557" t="b">
        <f t="shared" si="25"/>
        <v>0</v>
      </c>
      <c r="N557">
        <f t="shared" si="26"/>
        <v>151</v>
      </c>
    </row>
    <row r="558" spans="1:14" x14ac:dyDescent="0.35">
      <c r="A558" t="s">
        <v>32</v>
      </c>
      <c r="B558" t="str">
        <f>VLOOKUP($A558,forkortelser!$A$2:$B$98,2,FALSE)</f>
        <v>THC &gt;C12-C16</v>
      </c>
      <c r="C558" t="s">
        <v>12</v>
      </c>
      <c r="D558" t="str">
        <f>VLOOKUP(A558,Kategorier!$A$2:$B$42,2,FALSE)</f>
        <v>totale hydrokarboner</v>
      </c>
      <c r="E558" t="str">
        <f>VLOOKUP(A558,Kategorier!$A$2:$C$42,3,FALSE)</f>
        <v>alifater</v>
      </c>
      <c r="F558">
        <f>VLOOKUP($A558,grenseverdier!$A$2:$B$87,2,FALSE)</f>
        <v>20000</v>
      </c>
      <c r="G558">
        <f>VLOOKUP($A558,grenseverdier!$A$2:$C$87,3,FALSE)</f>
        <v>0</v>
      </c>
      <c r="H558" s="1">
        <v>44872</v>
      </c>
      <c r="I558" t="s">
        <v>120</v>
      </c>
      <c r="J558">
        <v>379</v>
      </c>
      <c r="K558" t="b">
        <f t="shared" si="24"/>
        <v>0</v>
      </c>
      <c r="L558" s="6">
        <v>379</v>
      </c>
      <c r="M558" t="b">
        <f t="shared" si="25"/>
        <v>0</v>
      </c>
      <c r="N558">
        <f t="shared" si="26"/>
        <v>151</v>
      </c>
    </row>
    <row r="559" spans="1:14" x14ac:dyDescent="0.35">
      <c r="A559" t="s">
        <v>32</v>
      </c>
      <c r="B559" t="str">
        <f>VLOOKUP($A559,forkortelser!$A$2:$B$98,2,FALSE)</f>
        <v>THC &gt;C12-C16</v>
      </c>
      <c r="C559" t="s">
        <v>12</v>
      </c>
      <c r="D559" t="str">
        <f>VLOOKUP(A559,Kategorier!$A$2:$B$42,2,FALSE)</f>
        <v>totale hydrokarboner</v>
      </c>
      <c r="E559" t="str">
        <f>VLOOKUP(A559,Kategorier!$A$2:$C$42,3,FALSE)</f>
        <v>alifater</v>
      </c>
      <c r="F559">
        <f>VLOOKUP($A559,grenseverdier!$A$2:$B$87,2,FALSE)</f>
        <v>20000</v>
      </c>
      <c r="G559">
        <f>VLOOKUP($A559,grenseverdier!$A$2:$C$87,3,FALSE)</f>
        <v>0</v>
      </c>
      <c r="H559" s="1">
        <v>44879</v>
      </c>
      <c r="I559" t="s">
        <v>120</v>
      </c>
      <c r="J559">
        <v>139</v>
      </c>
      <c r="K559" t="b">
        <f t="shared" si="24"/>
        <v>0</v>
      </c>
      <c r="L559" s="6">
        <v>139</v>
      </c>
      <c r="M559" t="b">
        <f t="shared" si="25"/>
        <v>0</v>
      </c>
      <c r="N559">
        <f t="shared" si="26"/>
        <v>151</v>
      </c>
    </row>
    <row r="560" spans="1:14" x14ac:dyDescent="0.35">
      <c r="A560" t="s">
        <v>32</v>
      </c>
      <c r="B560" t="str">
        <f>VLOOKUP($A560,forkortelser!$A$2:$B$98,2,FALSE)</f>
        <v>THC &gt;C12-C16</v>
      </c>
      <c r="C560" t="s">
        <v>12</v>
      </c>
      <c r="D560" t="str">
        <f>VLOOKUP(A560,Kategorier!$A$2:$B$42,2,FALSE)</f>
        <v>totale hydrokarboner</v>
      </c>
      <c r="E560" t="str">
        <f>VLOOKUP(A560,Kategorier!$A$2:$C$42,3,FALSE)</f>
        <v>alifater</v>
      </c>
      <c r="F560">
        <f>VLOOKUP($A560,grenseverdier!$A$2:$B$87,2,FALSE)</f>
        <v>20000</v>
      </c>
      <c r="G560">
        <f>VLOOKUP($A560,grenseverdier!$A$2:$C$87,3,FALSE)</f>
        <v>0</v>
      </c>
      <c r="H560" s="1">
        <v>44886</v>
      </c>
      <c r="I560" t="s">
        <v>120</v>
      </c>
      <c r="J560">
        <v>105</v>
      </c>
      <c r="K560" t="b">
        <f t="shared" si="24"/>
        <v>0</v>
      </c>
      <c r="L560" s="6">
        <v>105</v>
      </c>
      <c r="M560" t="b">
        <f t="shared" si="25"/>
        <v>0</v>
      </c>
      <c r="N560">
        <f t="shared" si="26"/>
        <v>151</v>
      </c>
    </row>
    <row r="561" spans="1:14" x14ac:dyDescent="0.35">
      <c r="A561" t="s">
        <v>32</v>
      </c>
      <c r="B561" t="str">
        <f>VLOOKUP($A561,forkortelser!$A$2:$B$98,2,FALSE)</f>
        <v>THC &gt;C12-C16</v>
      </c>
      <c r="C561" t="s">
        <v>12</v>
      </c>
      <c r="D561" t="str">
        <f>VLOOKUP(A561,Kategorier!$A$2:$B$42,2,FALSE)</f>
        <v>totale hydrokarboner</v>
      </c>
      <c r="E561" t="str">
        <f>VLOOKUP(A561,Kategorier!$A$2:$C$42,3,FALSE)</f>
        <v>alifater</v>
      </c>
      <c r="F561">
        <f>VLOOKUP($A561,grenseverdier!$A$2:$B$87,2,FALSE)</f>
        <v>20000</v>
      </c>
      <c r="G561">
        <f>VLOOKUP($A561,grenseverdier!$A$2:$C$87,3,FALSE)</f>
        <v>0</v>
      </c>
      <c r="H561" s="1">
        <v>44907</v>
      </c>
      <c r="I561" t="s">
        <v>120</v>
      </c>
      <c r="J561">
        <v>225</v>
      </c>
      <c r="K561" t="b">
        <f t="shared" si="24"/>
        <v>0</v>
      </c>
      <c r="L561" s="6">
        <v>225</v>
      </c>
      <c r="M561" t="b">
        <f t="shared" si="25"/>
        <v>0</v>
      </c>
      <c r="N561">
        <f t="shared" si="26"/>
        <v>151</v>
      </c>
    </row>
    <row r="562" spans="1:14" x14ac:dyDescent="0.35">
      <c r="A562" t="s">
        <v>32</v>
      </c>
      <c r="B562" t="str">
        <f>VLOOKUP($A562,forkortelser!$A$2:$B$98,2,FALSE)</f>
        <v>THC &gt;C12-C16</v>
      </c>
      <c r="C562" t="s">
        <v>12</v>
      </c>
      <c r="D562" t="str">
        <f>VLOOKUP(A562,Kategorier!$A$2:$B$42,2,FALSE)</f>
        <v>totale hydrokarboner</v>
      </c>
      <c r="E562" t="str">
        <f>VLOOKUP(A562,Kategorier!$A$2:$C$42,3,FALSE)</f>
        <v>alifater</v>
      </c>
      <c r="F562">
        <f>VLOOKUP($A562,grenseverdier!$A$2:$B$87,2,FALSE)</f>
        <v>20000</v>
      </c>
      <c r="G562">
        <f>VLOOKUP($A562,grenseverdier!$A$2:$C$87,3,FALSE)</f>
        <v>0</v>
      </c>
      <c r="H562" s="1">
        <v>44970</v>
      </c>
      <c r="I562" t="s">
        <v>120</v>
      </c>
      <c r="J562">
        <v>845</v>
      </c>
      <c r="K562" t="b">
        <f t="shared" si="24"/>
        <v>0</v>
      </c>
      <c r="L562" s="6">
        <v>845</v>
      </c>
      <c r="M562" t="b">
        <f t="shared" si="25"/>
        <v>0</v>
      </c>
      <c r="N562">
        <f t="shared" si="26"/>
        <v>151</v>
      </c>
    </row>
    <row r="563" spans="1:14" x14ac:dyDescent="0.35">
      <c r="A563" t="s">
        <v>32</v>
      </c>
      <c r="B563" t="str">
        <f>VLOOKUP($A563,forkortelser!$A$2:$B$98,2,FALSE)</f>
        <v>THC &gt;C12-C16</v>
      </c>
      <c r="C563" t="s">
        <v>12</v>
      </c>
      <c r="D563" t="str">
        <f>VLOOKUP(A563,Kategorier!$A$2:$B$42,2,FALSE)</f>
        <v>totale hydrokarboner</v>
      </c>
      <c r="E563" t="str">
        <f>VLOOKUP(A563,Kategorier!$A$2:$C$42,3,FALSE)</f>
        <v>alifater</v>
      </c>
      <c r="F563">
        <f>VLOOKUP($A563,grenseverdier!$A$2:$B$87,2,FALSE)</f>
        <v>20000</v>
      </c>
      <c r="G563">
        <f>VLOOKUP($A563,grenseverdier!$A$2:$C$87,3,FALSE)</f>
        <v>0</v>
      </c>
      <c r="H563" s="1">
        <v>44984</v>
      </c>
      <c r="I563" t="s">
        <v>120</v>
      </c>
      <c r="J563">
        <v>61.9</v>
      </c>
      <c r="K563" t="b">
        <f t="shared" si="24"/>
        <v>0</v>
      </c>
      <c r="L563" s="6">
        <v>61.9</v>
      </c>
      <c r="M563" t="b">
        <f t="shared" si="25"/>
        <v>0</v>
      </c>
      <c r="N563">
        <f t="shared" si="26"/>
        <v>151</v>
      </c>
    </row>
    <row r="564" spans="1:14" x14ac:dyDescent="0.35">
      <c r="A564" t="s">
        <v>33</v>
      </c>
      <c r="B564" t="str">
        <f>VLOOKUP($A564,forkortelser!$A$2:$B$98,2,FALSE)</f>
        <v>THC &gt;C16-C35</v>
      </c>
      <c r="C564" t="s">
        <v>12</v>
      </c>
      <c r="D564" t="str">
        <f>VLOOKUP(A564,Kategorier!$A$2:$B$42,2,FALSE)</f>
        <v>totale hydrokarboner</v>
      </c>
      <c r="E564" t="str">
        <f>VLOOKUP(A564,Kategorier!$A$2:$C$42,3,FALSE)</f>
        <v>alifater</v>
      </c>
      <c r="F564">
        <f>VLOOKUP($A564,grenseverdier!$A$2:$B$87,2,FALSE)</f>
        <v>20000</v>
      </c>
      <c r="G564">
        <f>VLOOKUP($A564,grenseverdier!$A$2:$C$87,3,FALSE)</f>
        <v>0</v>
      </c>
      <c r="H564" s="1">
        <v>44858</v>
      </c>
      <c r="I564" t="s">
        <v>119</v>
      </c>
      <c r="J564">
        <v>760</v>
      </c>
      <c r="K564" t="b">
        <f t="shared" si="24"/>
        <v>0</v>
      </c>
      <c r="L564" s="6">
        <v>760</v>
      </c>
      <c r="M564" t="b">
        <f t="shared" si="25"/>
        <v>0</v>
      </c>
      <c r="N564">
        <f t="shared" si="26"/>
        <v>152</v>
      </c>
    </row>
    <row r="565" spans="1:14" x14ac:dyDescent="0.35">
      <c r="A565" t="s">
        <v>33</v>
      </c>
      <c r="B565" t="str">
        <f>VLOOKUP($A565,forkortelser!$A$2:$B$98,2,FALSE)</f>
        <v>THC &gt;C16-C35</v>
      </c>
      <c r="C565" t="s">
        <v>12</v>
      </c>
      <c r="D565" t="str">
        <f>VLOOKUP(A565,Kategorier!$A$2:$B$42,2,FALSE)</f>
        <v>totale hydrokarboner</v>
      </c>
      <c r="E565" t="str">
        <f>VLOOKUP(A565,Kategorier!$A$2:$C$42,3,FALSE)</f>
        <v>alifater</v>
      </c>
      <c r="F565">
        <f>VLOOKUP($A565,grenseverdier!$A$2:$B$87,2,FALSE)</f>
        <v>20000</v>
      </c>
      <c r="G565">
        <f>VLOOKUP($A565,grenseverdier!$A$2:$C$87,3,FALSE)</f>
        <v>0</v>
      </c>
      <c r="H565" s="1">
        <v>44865</v>
      </c>
      <c r="I565" t="s">
        <v>119</v>
      </c>
      <c r="J565">
        <v>1070</v>
      </c>
      <c r="K565" t="b">
        <f t="shared" si="24"/>
        <v>0</v>
      </c>
      <c r="L565" s="6">
        <v>1070</v>
      </c>
      <c r="M565" t="b">
        <f t="shared" si="25"/>
        <v>0</v>
      </c>
      <c r="N565">
        <f t="shared" si="26"/>
        <v>152</v>
      </c>
    </row>
    <row r="566" spans="1:14" x14ac:dyDescent="0.35">
      <c r="A566" t="s">
        <v>33</v>
      </c>
      <c r="B566" t="str">
        <f>VLOOKUP($A566,forkortelser!$A$2:$B$98,2,FALSE)</f>
        <v>THC &gt;C16-C35</v>
      </c>
      <c r="C566" t="s">
        <v>12</v>
      </c>
      <c r="D566" t="str">
        <f>VLOOKUP(A566,Kategorier!$A$2:$B$42,2,FALSE)</f>
        <v>totale hydrokarboner</v>
      </c>
      <c r="E566" t="str">
        <f>VLOOKUP(A566,Kategorier!$A$2:$C$42,3,FALSE)</f>
        <v>alifater</v>
      </c>
      <c r="F566">
        <f>VLOOKUP($A566,grenseverdier!$A$2:$B$87,2,FALSE)</f>
        <v>20000</v>
      </c>
      <c r="G566">
        <f>VLOOKUP($A566,grenseverdier!$A$2:$C$87,3,FALSE)</f>
        <v>0</v>
      </c>
      <c r="H566" s="1">
        <v>44872</v>
      </c>
      <c r="I566" t="s">
        <v>119</v>
      </c>
      <c r="J566">
        <v>764</v>
      </c>
      <c r="K566" t="b">
        <f t="shared" si="24"/>
        <v>0</v>
      </c>
      <c r="L566" s="6">
        <v>764</v>
      </c>
      <c r="M566" t="b">
        <f t="shared" si="25"/>
        <v>0</v>
      </c>
      <c r="N566">
        <f t="shared" si="26"/>
        <v>152</v>
      </c>
    </row>
    <row r="567" spans="1:14" x14ac:dyDescent="0.35">
      <c r="A567" t="s">
        <v>33</v>
      </c>
      <c r="B567" t="str">
        <f>VLOOKUP($A567,forkortelser!$A$2:$B$98,2,FALSE)</f>
        <v>THC &gt;C16-C35</v>
      </c>
      <c r="C567" t="s">
        <v>12</v>
      </c>
      <c r="D567" t="str">
        <f>VLOOKUP(A567,Kategorier!$A$2:$B$42,2,FALSE)</f>
        <v>totale hydrokarboner</v>
      </c>
      <c r="E567" t="str">
        <f>VLOOKUP(A567,Kategorier!$A$2:$C$42,3,FALSE)</f>
        <v>alifater</v>
      </c>
      <c r="F567">
        <f>VLOOKUP($A567,grenseverdier!$A$2:$B$87,2,FALSE)</f>
        <v>20000</v>
      </c>
      <c r="G567">
        <f>VLOOKUP($A567,grenseverdier!$A$2:$C$87,3,FALSE)</f>
        <v>0</v>
      </c>
      <c r="H567" s="1">
        <v>44879</v>
      </c>
      <c r="I567" t="s">
        <v>119</v>
      </c>
      <c r="J567">
        <v>1160</v>
      </c>
      <c r="K567" t="b">
        <f t="shared" si="24"/>
        <v>0</v>
      </c>
      <c r="L567" s="6">
        <v>1160</v>
      </c>
      <c r="M567" t="b">
        <f t="shared" si="25"/>
        <v>0</v>
      </c>
      <c r="N567">
        <f t="shared" si="26"/>
        <v>152</v>
      </c>
    </row>
    <row r="568" spans="1:14" x14ac:dyDescent="0.35">
      <c r="A568" t="s">
        <v>33</v>
      </c>
      <c r="B568" t="str">
        <f>VLOOKUP($A568,forkortelser!$A$2:$B$98,2,FALSE)</f>
        <v>THC &gt;C16-C35</v>
      </c>
      <c r="C568" t="s">
        <v>12</v>
      </c>
      <c r="D568" t="str">
        <f>VLOOKUP(A568,Kategorier!$A$2:$B$42,2,FALSE)</f>
        <v>totale hydrokarboner</v>
      </c>
      <c r="E568" t="str">
        <f>VLOOKUP(A568,Kategorier!$A$2:$C$42,3,FALSE)</f>
        <v>alifater</v>
      </c>
      <c r="F568">
        <f>VLOOKUP($A568,grenseverdier!$A$2:$B$87,2,FALSE)</f>
        <v>20000</v>
      </c>
      <c r="G568">
        <f>VLOOKUP($A568,grenseverdier!$A$2:$C$87,3,FALSE)</f>
        <v>0</v>
      </c>
      <c r="H568" s="1">
        <v>44886</v>
      </c>
      <c r="I568" t="s">
        <v>119</v>
      </c>
      <c r="J568">
        <v>548</v>
      </c>
      <c r="K568" t="b">
        <f t="shared" si="24"/>
        <v>0</v>
      </c>
      <c r="L568" s="6">
        <v>548</v>
      </c>
      <c r="M568" t="b">
        <f t="shared" si="25"/>
        <v>0</v>
      </c>
      <c r="N568">
        <f t="shared" si="26"/>
        <v>152</v>
      </c>
    </row>
    <row r="569" spans="1:14" x14ac:dyDescent="0.35">
      <c r="A569" t="s">
        <v>33</v>
      </c>
      <c r="B569" t="str">
        <f>VLOOKUP($A569,forkortelser!$A$2:$B$98,2,FALSE)</f>
        <v>THC &gt;C16-C35</v>
      </c>
      <c r="C569" t="s">
        <v>12</v>
      </c>
      <c r="D569" t="str">
        <f>VLOOKUP(A569,Kategorier!$A$2:$B$42,2,FALSE)</f>
        <v>totale hydrokarboner</v>
      </c>
      <c r="E569" t="str">
        <f>VLOOKUP(A569,Kategorier!$A$2:$C$42,3,FALSE)</f>
        <v>alifater</v>
      </c>
      <c r="F569">
        <f>VLOOKUP($A569,grenseverdier!$A$2:$B$87,2,FALSE)</f>
        <v>20000</v>
      </c>
      <c r="G569">
        <f>VLOOKUP($A569,grenseverdier!$A$2:$C$87,3,FALSE)</f>
        <v>0</v>
      </c>
      <c r="H569" s="1">
        <v>44907</v>
      </c>
      <c r="I569" t="s">
        <v>119</v>
      </c>
      <c r="J569">
        <v>541</v>
      </c>
      <c r="K569" t="b">
        <f t="shared" si="24"/>
        <v>0</v>
      </c>
      <c r="L569" s="6">
        <v>541</v>
      </c>
      <c r="M569" t="b">
        <f t="shared" si="25"/>
        <v>0</v>
      </c>
      <c r="N569">
        <f t="shared" si="26"/>
        <v>152</v>
      </c>
    </row>
    <row r="570" spans="1:14" x14ac:dyDescent="0.35">
      <c r="A570" t="s">
        <v>33</v>
      </c>
      <c r="B570" t="str">
        <f>VLOOKUP($A570,forkortelser!$A$2:$B$98,2,FALSE)</f>
        <v>THC &gt;C16-C35</v>
      </c>
      <c r="C570" t="s">
        <v>12</v>
      </c>
      <c r="D570" t="str">
        <f>VLOOKUP(A570,Kategorier!$A$2:$B$42,2,FALSE)</f>
        <v>totale hydrokarboner</v>
      </c>
      <c r="E570" t="str">
        <f>VLOOKUP(A570,Kategorier!$A$2:$C$42,3,FALSE)</f>
        <v>alifater</v>
      </c>
      <c r="F570">
        <f>VLOOKUP($A570,grenseverdier!$A$2:$B$87,2,FALSE)</f>
        <v>20000</v>
      </c>
      <c r="G570">
        <f>VLOOKUP($A570,grenseverdier!$A$2:$C$87,3,FALSE)</f>
        <v>0</v>
      </c>
      <c r="H570" s="1">
        <v>44970</v>
      </c>
      <c r="I570" t="s">
        <v>119</v>
      </c>
      <c r="J570">
        <v>962</v>
      </c>
      <c r="K570" t="b">
        <f t="shared" si="24"/>
        <v>0</v>
      </c>
      <c r="L570" s="6">
        <v>962</v>
      </c>
      <c r="M570" t="b">
        <f t="shared" si="25"/>
        <v>0</v>
      </c>
      <c r="N570">
        <f t="shared" si="26"/>
        <v>152</v>
      </c>
    </row>
    <row r="571" spans="1:14" x14ac:dyDescent="0.35">
      <c r="A571" t="s">
        <v>33</v>
      </c>
      <c r="B571" t="str">
        <f>VLOOKUP($A571,forkortelser!$A$2:$B$98,2,FALSE)</f>
        <v>THC &gt;C16-C35</v>
      </c>
      <c r="C571" t="s">
        <v>12</v>
      </c>
      <c r="D571" t="str">
        <f>VLOOKUP(A571,Kategorier!$A$2:$B$42,2,FALSE)</f>
        <v>totale hydrokarboner</v>
      </c>
      <c r="E571" t="str">
        <f>VLOOKUP(A571,Kategorier!$A$2:$C$42,3,FALSE)</f>
        <v>alifater</v>
      </c>
      <c r="F571">
        <f>VLOOKUP($A571,grenseverdier!$A$2:$B$87,2,FALSE)</f>
        <v>20000</v>
      </c>
      <c r="G571">
        <f>VLOOKUP($A571,grenseverdier!$A$2:$C$87,3,FALSE)</f>
        <v>0</v>
      </c>
      <c r="H571" s="1">
        <v>44984</v>
      </c>
      <c r="I571" t="s">
        <v>119</v>
      </c>
      <c r="J571">
        <v>568</v>
      </c>
      <c r="K571" t="b">
        <f t="shared" si="24"/>
        <v>0</v>
      </c>
      <c r="L571" s="6">
        <v>568</v>
      </c>
      <c r="M571" t="b">
        <f t="shared" si="25"/>
        <v>0</v>
      </c>
      <c r="N571">
        <f t="shared" si="26"/>
        <v>152</v>
      </c>
    </row>
    <row r="572" spans="1:14" x14ac:dyDescent="0.35">
      <c r="A572" t="s">
        <v>33</v>
      </c>
      <c r="B572" t="str">
        <f>VLOOKUP($A572,forkortelser!$A$2:$B$98,2,FALSE)</f>
        <v>THC &gt;C16-C35</v>
      </c>
      <c r="C572" t="s">
        <v>12</v>
      </c>
      <c r="D572" t="str">
        <f>VLOOKUP(A572,Kategorier!$A$2:$B$42,2,FALSE)</f>
        <v>totale hydrokarboner</v>
      </c>
      <c r="E572" t="str">
        <f>VLOOKUP(A572,Kategorier!$A$2:$C$42,3,FALSE)</f>
        <v>alifater</v>
      </c>
      <c r="F572">
        <f>VLOOKUP($A572,grenseverdier!$A$2:$B$87,2,FALSE)</f>
        <v>20000</v>
      </c>
      <c r="G572">
        <f>VLOOKUP($A572,grenseverdier!$A$2:$C$87,3,FALSE)</f>
        <v>0</v>
      </c>
      <c r="H572" s="1">
        <v>44858</v>
      </c>
      <c r="I572" t="s">
        <v>120</v>
      </c>
      <c r="J572">
        <v>112</v>
      </c>
      <c r="K572" t="b">
        <f t="shared" si="24"/>
        <v>0</v>
      </c>
      <c r="L572" s="6">
        <v>112</v>
      </c>
      <c r="M572" t="b">
        <f t="shared" si="25"/>
        <v>0</v>
      </c>
      <c r="N572">
        <f t="shared" si="26"/>
        <v>151</v>
      </c>
    </row>
    <row r="573" spans="1:14" x14ac:dyDescent="0.35">
      <c r="A573" t="s">
        <v>33</v>
      </c>
      <c r="B573" t="str">
        <f>VLOOKUP($A573,forkortelser!$A$2:$B$98,2,FALSE)</f>
        <v>THC &gt;C16-C35</v>
      </c>
      <c r="C573" t="s">
        <v>12</v>
      </c>
      <c r="D573" t="str">
        <f>VLOOKUP(A573,Kategorier!$A$2:$B$42,2,FALSE)</f>
        <v>totale hydrokarboner</v>
      </c>
      <c r="E573" t="str">
        <f>VLOOKUP(A573,Kategorier!$A$2:$C$42,3,FALSE)</f>
        <v>alifater</v>
      </c>
      <c r="F573">
        <f>VLOOKUP($A573,grenseverdier!$A$2:$B$87,2,FALSE)</f>
        <v>20000</v>
      </c>
      <c r="G573">
        <f>VLOOKUP($A573,grenseverdier!$A$2:$C$87,3,FALSE)</f>
        <v>0</v>
      </c>
      <c r="H573" s="1">
        <v>44865</v>
      </c>
      <c r="I573" t="s">
        <v>120</v>
      </c>
      <c r="J573">
        <v>169</v>
      </c>
      <c r="K573" t="b">
        <f t="shared" si="24"/>
        <v>0</v>
      </c>
      <c r="L573" s="6">
        <v>169</v>
      </c>
      <c r="M573" t="b">
        <f t="shared" si="25"/>
        <v>0</v>
      </c>
      <c r="N573">
        <f t="shared" si="26"/>
        <v>151</v>
      </c>
    </row>
    <row r="574" spans="1:14" x14ac:dyDescent="0.35">
      <c r="A574" t="s">
        <v>33</v>
      </c>
      <c r="B574" t="str">
        <f>VLOOKUP($A574,forkortelser!$A$2:$B$98,2,FALSE)</f>
        <v>THC &gt;C16-C35</v>
      </c>
      <c r="C574" t="s">
        <v>12</v>
      </c>
      <c r="D574" t="str">
        <f>VLOOKUP(A574,Kategorier!$A$2:$B$42,2,FALSE)</f>
        <v>totale hydrokarboner</v>
      </c>
      <c r="E574" t="str">
        <f>VLOOKUP(A574,Kategorier!$A$2:$C$42,3,FALSE)</f>
        <v>alifater</v>
      </c>
      <c r="F574">
        <f>VLOOKUP($A574,grenseverdier!$A$2:$B$87,2,FALSE)</f>
        <v>20000</v>
      </c>
      <c r="G574">
        <f>VLOOKUP($A574,grenseverdier!$A$2:$C$87,3,FALSE)</f>
        <v>0</v>
      </c>
      <c r="H574" s="1">
        <v>44872</v>
      </c>
      <c r="I574" t="s">
        <v>120</v>
      </c>
      <c r="J574">
        <v>106</v>
      </c>
      <c r="K574" t="b">
        <f t="shared" si="24"/>
        <v>0</v>
      </c>
      <c r="L574" s="6">
        <v>106</v>
      </c>
      <c r="M574" t="b">
        <f t="shared" si="25"/>
        <v>0</v>
      </c>
      <c r="N574">
        <f t="shared" si="26"/>
        <v>151</v>
      </c>
    </row>
    <row r="575" spans="1:14" x14ac:dyDescent="0.35">
      <c r="A575" t="s">
        <v>33</v>
      </c>
      <c r="B575" t="str">
        <f>VLOOKUP($A575,forkortelser!$A$2:$B$98,2,FALSE)</f>
        <v>THC &gt;C16-C35</v>
      </c>
      <c r="C575" t="s">
        <v>12</v>
      </c>
      <c r="D575" t="str">
        <f>VLOOKUP(A575,Kategorier!$A$2:$B$42,2,FALSE)</f>
        <v>totale hydrokarboner</v>
      </c>
      <c r="E575" t="str">
        <f>VLOOKUP(A575,Kategorier!$A$2:$C$42,3,FALSE)</f>
        <v>alifater</v>
      </c>
      <c r="F575">
        <f>VLOOKUP($A575,grenseverdier!$A$2:$B$87,2,FALSE)</f>
        <v>20000</v>
      </c>
      <c r="G575">
        <f>VLOOKUP($A575,grenseverdier!$A$2:$C$87,3,FALSE)</f>
        <v>0</v>
      </c>
      <c r="H575" s="1">
        <v>44879</v>
      </c>
      <c r="I575" t="s">
        <v>120</v>
      </c>
      <c r="J575">
        <v>101</v>
      </c>
      <c r="K575" t="b">
        <f t="shared" si="24"/>
        <v>0</v>
      </c>
      <c r="L575" s="6">
        <v>101</v>
      </c>
      <c r="M575" t="b">
        <f t="shared" si="25"/>
        <v>0</v>
      </c>
      <c r="N575">
        <f t="shared" si="26"/>
        <v>151</v>
      </c>
    </row>
    <row r="576" spans="1:14" x14ac:dyDescent="0.35">
      <c r="A576" t="s">
        <v>33</v>
      </c>
      <c r="B576" t="str">
        <f>VLOOKUP($A576,forkortelser!$A$2:$B$98,2,FALSE)</f>
        <v>THC &gt;C16-C35</v>
      </c>
      <c r="C576" t="s">
        <v>12</v>
      </c>
      <c r="D576" t="str">
        <f>VLOOKUP(A576,Kategorier!$A$2:$B$42,2,FALSE)</f>
        <v>totale hydrokarboner</v>
      </c>
      <c r="E576" t="str">
        <f>VLOOKUP(A576,Kategorier!$A$2:$C$42,3,FALSE)</f>
        <v>alifater</v>
      </c>
      <c r="F576">
        <f>VLOOKUP($A576,grenseverdier!$A$2:$B$87,2,FALSE)</f>
        <v>20000</v>
      </c>
      <c r="G576">
        <f>VLOOKUP($A576,grenseverdier!$A$2:$C$87,3,FALSE)</f>
        <v>0</v>
      </c>
      <c r="H576" s="1">
        <v>44886</v>
      </c>
      <c r="I576" t="s">
        <v>120</v>
      </c>
      <c r="J576">
        <v>55.2</v>
      </c>
      <c r="K576" t="b">
        <f t="shared" si="24"/>
        <v>0</v>
      </c>
      <c r="L576" s="6">
        <v>55.2</v>
      </c>
      <c r="M576" t="b">
        <f t="shared" si="25"/>
        <v>0</v>
      </c>
      <c r="N576">
        <f t="shared" si="26"/>
        <v>151</v>
      </c>
    </row>
    <row r="577" spans="1:14" x14ac:dyDescent="0.35">
      <c r="A577" t="s">
        <v>33</v>
      </c>
      <c r="B577" t="str">
        <f>VLOOKUP($A577,forkortelser!$A$2:$B$98,2,FALSE)</f>
        <v>THC &gt;C16-C35</v>
      </c>
      <c r="C577" t="s">
        <v>12</v>
      </c>
      <c r="D577" t="str">
        <f>VLOOKUP(A577,Kategorier!$A$2:$B$42,2,FALSE)</f>
        <v>totale hydrokarboner</v>
      </c>
      <c r="E577" t="str">
        <f>VLOOKUP(A577,Kategorier!$A$2:$C$42,3,FALSE)</f>
        <v>alifater</v>
      </c>
      <c r="F577">
        <f>VLOOKUP($A577,grenseverdier!$A$2:$B$87,2,FALSE)</f>
        <v>20000</v>
      </c>
      <c r="G577">
        <f>VLOOKUP($A577,grenseverdier!$A$2:$C$87,3,FALSE)</f>
        <v>0</v>
      </c>
      <c r="H577" s="1">
        <v>44907</v>
      </c>
      <c r="I577" t="s">
        <v>120</v>
      </c>
      <c r="J577">
        <v>197</v>
      </c>
      <c r="K577" t="b">
        <f t="shared" si="24"/>
        <v>0</v>
      </c>
      <c r="L577" s="6">
        <v>197</v>
      </c>
      <c r="M577" t="b">
        <f t="shared" si="25"/>
        <v>0</v>
      </c>
      <c r="N577">
        <f t="shared" si="26"/>
        <v>151</v>
      </c>
    </row>
    <row r="578" spans="1:14" x14ac:dyDescent="0.35">
      <c r="A578" t="s">
        <v>33</v>
      </c>
      <c r="B578" t="str">
        <f>VLOOKUP($A578,forkortelser!$A$2:$B$98,2,FALSE)</f>
        <v>THC &gt;C16-C35</v>
      </c>
      <c r="C578" t="s">
        <v>12</v>
      </c>
      <c r="D578" t="str">
        <f>VLOOKUP(A578,Kategorier!$A$2:$B$42,2,FALSE)</f>
        <v>totale hydrokarboner</v>
      </c>
      <c r="E578" t="str">
        <f>VLOOKUP(A578,Kategorier!$A$2:$C$42,3,FALSE)</f>
        <v>alifater</v>
      </c>
      <c r="F578">
        <f>VLOOKUP($A578,grenseverdier!$A$2:$B$87,2,FALSE)</f>
        <v>20000</v>
      </c>
      <c r="G578">
        <f>VLOOKUP($A578,grenseverdier!$A$2:$C$87,3,FALSE)</f>
        <v>0</v>
      </c>
      <c r="H578" s="1">
        <v>44970</v>
      </c>
      <c r="I578" t="s">
        <v>120</v>
      </c>
      <c r="J578">
        <v>223</v>
      </c>
      <c r="K578" t="b">
        <f t="shared" si="24"/>
        <v>0</v>
      </c>
      <c r="L578" s="6">
        <v>223</v>
      </c>
      <c r="M578" t="b">
        <f t="shared" si="25"/>
        <v>0</v>
      </c>
      <c r="N578">
        <f t="shared" si="26"/>
        <v>151</v>
      </c>
    </row>
    <row r="579" spans="1:14" x14ac:dyDescent="0.35">
      <c r="A579" t="s">
        <v>33</v>
      </c>
      <c r="B579" t="str">
        <f>VLOOKUP($A579,forkortelser!$A$2:$B$98,2,FALSE)</f>
        <v>THC &gt;C16-C35</v>
      </c>
      <c r="C579" t="s">
        <v>12</v>
      </c>
      <c r="D579" t="str">
        <f>VLOOKUP(A579,Kategorier!$A$2:$B$42,2,FALSE)</f>
        <v>totale hydrokarboner</v>
      </c>
      <c r="E579" t="str">
        <f>VLOOKUP(A579,Kategorier!$A$2:$C$42,3,FALSE)</f>
        <v>alifater</v>
      </c>
      <c r="F579">
        <f>VLOOKUP($A579,grenseverdier!$A$2:$B$87,2,FALSE)</f>
        <v>20000</v>
      </c>
      <c r="G579">
        <f>VLOOKUP($A579,grenseverdier!$A$2:$C$87,3,FALSE)</f>
        <v>0</v>
      </c>
      <c r="H579" s="1">
        <v>44984</v>
      </c>
      <c r="I579" t="s">
        <v>120</v>
      </c>
      <c r="J579" t="s">
        <v>34</v>
      </c>
      <c r="K579" t="b">
        <f t="shared" ref="K579:K642" si="27">IF(ISBLANK(J579),#N/A,IF(ISNUMBER(J579),FALSE,TRUE))</f>
        <v>1</v>
      </c>
      <c r="L579" s="6">
        <v>30</v>
      </c>
      <c r="M579" t="b">
        <f t="shared" ref="M579:M642" si="28">IF(ISBLANK(L579),#N/A,IF(L579&gt;F579,TRUE,IF(L579&lt;F579,FALSE,#N/A)))</f>
        <v>0</v>
      </c>
      <c r="N579">
        <f t="shared" ref="N579:N642" si="29">IF(I579="inn",152,IF(I579="ut",151,IF(I579="slamtank",153)))</f>
        <v>151</v>
      </c>
    </row>
    <row r="580" spans="1:14" x14ac:dyDescent="0.35">
      <c r="A580" t="s">
        <v>116</v>
      </c>
      <c r="B580" t="str">
        <f>VLOOKUP($A580,forkortelser!$A$2:$B$98,2,FALSE)</f>
        <v>THC &gt;C35-C40</v>
      </c>
      <c r="C580" t="s">
        <v>12</v>
      </c>
      <c r="D580" t="str">
        <f>VLOOKUP(A580,Kategorier!$A$2:$B$42,2,FALSE)</f>
        <v>totale hydrokarboner</v>
      </c>
      <c r="E580" t="str">
        <f>VLOOKUP(A580,Kategorier!$A$2:$C$42,3,FALSE)</f>
        <v>alifater</v>
      </c>
      <c r="F580">
        <f>VLOOKUP($A580,grenseverdier!$A$2:$B$87,2,FALSE)</f>
        <v>20000</v>
      </c>
      <c r="G580">
        <f>VLOOKUP($A580,grenseverdier!$A$2:$C$87,3,FALSE)</f>
        <v>0</v>
      </c>
      <c r="H580" s="1">
        <v>44858</v>
      </c>
      <c r="I580" t="s">
        <v>119</v>
      </c>
      <c r="J580">
        <v>73.2</v>
      </c>
      <c r="K580" t="b">
        <f t="shared" si="27"/>
        <v>0</v>
      </c>
      <c r="L580" s="6">
        <v>73.2</v>
      </c>
      <c r="M580" t="b">
        <f t="shared" si="28"/>
        <v>0</v>
      </c>
      <c r="N580">
        <f t="shared" si="29"/>
        <v>152</v>
      </c>
    </row>
    <row r="581" spans="1:14" x14ac:dyDescent="0.35">
      <c r="A581" t="s">
        <v>116</v>
      </c>
      <c r="B581" t="str">
        <f>VLOOKUP($A581,forkortelser!$A$2:$B$98,2,FALSE)</f>
        <v>THC &gt;C35-C40</v>
      </c>
      <c r="C581" t="s">
        <v>12</v>
      </c>
      <c r="D581" t="str">
        <f>VLOOKUP(A581,Kategorier!$A$2:$B$42,2,FALSE)</f>
        <v>totale hydrokarboner</v>
      </c>
      <c r="E581" t="str">
        <f>VLOOKUP(A581,Kategorier!$A$2:$C$42,3,FALSE)</f>
        <v>alifater</v>
      </c>
      <c r="F581">
        <f>VLOOKUP($A581,grenseverdier!$A$2:$B$87,2,FALSE)</f>
        <v>20000</v>
      </c>
      <c r="G581">
        <f>VLOOKUP($A581,grenseverdier!$A$2:$C$87,3,FALSE)</f>
        <v>0</v>
      </c>
      <c r="H581" s="1">
        <v>44865</v>
      </c>
      <c r="I581" t="s">
        <v>119</v>
      </c>
      <c r="J581">
        <v>117</v>
      </c>
      <c r="K581" t="b">
        <f t="shared" si="27"/>
        <v>0</v>
      </c>
      <c r="L581" s="6">
        <v>117</v>
      </c>
      <c r="M581" t="b">
        <f t="shared" si="28"/>
        <v>0</v>
      </c>
      <c r="N581">
        <f t="shared" si="29"/>
        <v>152</v>
      </c>
    </row>
    <row r="582" spans="1:14" x14ac:dyDescent="0.35">
      <c r="A582" t="s">
        <v>116</v>
      </c>
      <c r="B582" t="str">
        <f>VLOOKUP($A582,forkortelser!$A$2:$B$98,2,FALSE)</f>
        <v>THC &gt;C35-C40</v>
      </c>
      <c r="C582" t="s">
        <v>12</v>
      </c>
      <c r="D582" t="str">
        <f>VLOOKUP(A582,Kategorier!$A$2:$B$42,2,FALSE)</f>
        <v>totale hydrokarboner</v>
      </c>
      <c r="E582" t="str">
        <f>VLOOKUP(A582,Kategorier!$A$2:$C$42,3,FALSE)</f>
        <v>alifater</v>
      </c>
      <c r="F582">
        <f>VLOOKUP($A582,grenseverdier!$A$2:$B$87,2,FALSE)</f>
        <v>20000</v>
      </c>
      <c r="G582">
        <f>VLOOKUP($A582,grenseverdier!$A$2:$C$87,3,FALSE)</f>
        <v>0</v>
      </c>
      <c r="H582" s="1">
        <v>44872</v>
      </c>
      <c r="I582" t="s">
        <v>119</v>
      </c>
      <c r="J582">
        <v>87.9</v>
      </c>
      <c r="K582" t="b">
        <f t="shared" si="27"/>
        <v>0</v>
      </c>
      <c r="L582" s="6">
        <v>87.9</v>
      </c>
      <c r="M582" t="b">
        <f t="shared" si="28"/>
        <v>0</v>
      </c>
      <c r="N582">
        <f t="shared" si="29"/>
        <v>152</v>
      </c>
    </row>
    <row r="583" spans="1:14" x14ac:dyDescent="0.35">
      <c r="A583" t="s">
        <v>116</v>
      </c>
      <c r="B583" t="str">
        <f>VLOOKUP($A583,forkortelser!$A$2:$B$98,2,FALSE)</f>
        <v>THC &gt;C35-C40</v>
      </c>
      <c r="C583" t="s">
        <v>12</v>
      </c>
      <c r="D583" t="str">
        <f>VLOOKUP(A583,Kategorier!$A$2:$B$42,2,FALSE)</f>
        <v>totale hydrokarboner</v>
      </c>
      <c r="E583" t="str">
        <f>VLOOKUP(A583,Kategorier!$A$2:$C$42,3,FALSE)</f>
        <v>alifater</v>
      </c>
      <c r="F583">
        <f>VLOOKUP($A583,grenseverdier!$A$2:$B$87,2,FALSE)</f>
        <v>20000</v>
      </c>
      <c r="G583">
        <f>VLOOKUP($A583,grenseverdier!$A$2:$C$87,3,FALSE)</f>
        <v>0</v>
      </c>
      <c r="H583" s="1">
        <v>44879</v>
      </c>
      <c r="I583" t="s">
        <v>119</v>
      </c>
      <c r="J583">
        <v>132</v>
      </c>
      <c r="K583" t="b">
        <f t="shared" si="27"/>
        <v>0</v>
      </c>
      <c r="L583" s="6">
        <v>132</v>
      </c>
      <c r="M583" t="b">
        <f t="shared" si="28"/>
        <v>0</v>
      </c>
      <c r="N583">
        <f t="shared" si="29"/>
        <v>152</v>
      </c>
    </row>
    <row r="584" spans="1:14" x14ac:dyDescent="0.35">
      <c r="A584" t="s">
        <v>116</v>
      </c>
      <c r="B584" t="str">
        <f>VLOOKUP($A584,forkortelser!$A$2:$B$98,2,FALSE)</f>
        <v>THC &gt;C35-C40</v>
      </c>
      <c r="C584" t="s">
        <v>12</v>
      </c>
      <c r="D584" t="str">
        <f>VLOOKUP(A584,Kategorier!$A$2:$B$42,2,FALSE)</f>
        <v>totale hydrokarboner</v>
      </c>
      <c r="E584" t="str">
        <f>VLOOKUP(A584,Kategorier!$A$2:$C$42,3,FALSE)</f>
        <v>alifater</v>
      </c>
      <c r="F584">
        <f>VLOOKUP($A584,grenseverdier!$A$2:$B$87,2,FALSE)</f>
        <v>20000</v>
      </c>
      <c r="G584">
        <f>VLOOKUP($A584,grenseverdier!$A$2:$C$87,3,FALSE)</f>
        <v>0</v>
      </c>
      <c r="H584" s="1">
        <v>44886</v>
      </c>
      <c r="I584" t="s">
        <v>119</v>
      </c>
      <c r="J584">
        <v>54.2</v>
      </c>
      <c r="K584" t="b">
        <f t="shared" si="27"/>
        <v>0</v>
      </c>
      <c r="L584" s="6">
        <v>54.2</v>
      </c>
      <c r="M584" t="b">
        <f t="shared" si="28"/>
        <v>0</v>
      </c>
      <c r="N584">
        <f t="shared" si="29"/>
        <v>152</v>
      </c>
    </row>
    <row r="585" spans="1:14" x14ac:dyDescent="0.35">
      <c r="A585" t="s">
        <v>116</v>
      </c>
      <c r="B585" t="str">
        <f>VLOOKUP($A585,forkortelser!$A$2:$B$98,2,FALSE)</f>
        <v>THC &gt;C35-C40</v>
      </c>
      <c r="C585" t="s">
        <v>12</v>
      </c>
      <c r="D585" t="str">
        <f>VLOOKUP(A585,Kategorier!$A$2:$B$42,2,FALSE)</f>
        <v>totale hydrokarboner</v>
      </c>
      <c r="E585" t="str">
        <f>VLOOKUP(A585,Kategorier!$A$2:$C$42,3,FALSE)</f>
        <v>alifater</v>
      </c>
      <c r="F585">
        <f>VLOOKUP($A585,grenseverdier!$A$2:$B$87,2,FALSE)</f>
        <v>20000</v>
      </c>
      <c r="G585">
        <f>VLOOKUP($A585,grenseverdier!$A$2:$C$87,3,FALSE)</f>
        <v>0</v>
      </c>
      <c r="H585" s="1">
        <v>44907</v>
      </c>
      <c r="I585" t="s">
        <v>119</v>
      </c>
      <c r="J585">
        <v>48.8</v>
      </c>
      <c r="K585" t="b">
        <f t="shared" si="27"/>
        <v>0</v>
      </c>
      <c r="L585" s="6">
        <v>48.8</v>
      </c>
      <c r="M585" t="b">
        <f t="shared" si="28"/>
        <v>0</v>
      </c>
      <c r="N585">
        <f t="shared" si="29"/>
        <v>152</v>
      </c>
    </row>
    <row r="586" spans="1:14" x14ac:dyDescent="0.35">
      <c r="A586" t="s">
        <v>116</v>
      </c>
      <c r="B586" t="str">
        <f>VLOOKUP($A586,forkortelser!$A$2:$B$98,2,FALSE)</f>
        <v>THC &gt;C35-C40</v>
      </c>
      <c r="C586" t="s">
        <v>12</v>
      </c>
      <c r="D586" t="str">
        <f>VLOOKUP(A586,Kategorier!$A$2:$B$42,2,FALSE)</f>
        <v>totale hydrokarboner</v>
      </c>
      <c r="E586" t="str">
        <f>VLOOKUP(A586,Kategorier!$A$2:$C$42,3,FALSE)</f>
        <v>alifater</v>
      </c>
      <c r="F586">
        <f>VLOOKUP($A586,grenseverdier!$A$2:$B$87,2,FALSE)</f>
        <v>20000</v>
      </c>
      <c r="G586">
        <f>VLOOKUP($A586,grenseverdier!$A$2:$C$87,3,FALSE)</f>
        <v>0</v>
      </c>
      <c r="H586" s="1">
        <v>44970</v>
      </c>
      <c r="I586" t="s">
        <v>119</v>
      </c>
      <c r="J586">
        <v>79.5</v>
      </c>
      <c r="K586" t="b">
        <f t="shared" si="27"/>
        <v>0</v>
      </c>
      <c r="L586" s="6">
        <v>79.5</v>
      </c>
      <c r="M586" t="b">
        <f t="shared" si="28"/>
        <v>0</v>
      </c>
      <c r="N586">
        <f t="shared" si="29"/>
        <v>152</v>
      </c>
    </row>
    <row r="587" spans="1:14" x14ac:dyDescent="0.35">
      <c r="A587" t="s">
        <v>116</v>
      </c>
      <c r="B587" t="str">
        <f>VLOOKUP($A587,forkortelser!$A$2:$B$98,2,FALSE)</f>
        <v>THC &gt;C35-C40</v>
      </c>
      <c r="C587" t="s">
        <v>12</v>
      </c>
      <c r="D587" t="str">
        <f>VLOOKUP(A587,Kategorier!$A$2:$B$42,2,FALSE)</f>
        <v>totale hydrokarboner</v>
      </c>
      <c r="E587" t="str">
        <f>VLOOKUP(A587,Kategorier!$A$2:$C$42,3,FALSE)</f>
        <v>alifater</v>
      </c>
      <c r="F587">
        <f>VLOOKUP($A587,grenseverdier!$A$2:$B$87,2,FALSE)</f>
        <v>20000</v>
      </c>
      <c r="G587">
        <f>VLOOKUP($A587,grenseverdier!$A$2:$C$87,3,FALSE)</f>
        <v>0</v>
      </c>
      <c r="H587" s="1">
        <v>44984</v>
      </c>
      <c r="I587" t="s">
        <v>119</v>
      </c>
      <c r="J587">
        <v>52.5</v>
      </c>
      <c r="K587" t="b">
        <f t="shared" si="27"/>
        <v>0</v>
      </c>
      <c r="L587" s="6">
        <v>52.5</v>
      </c>
      <c r="M587" t="b">
        <f t="shared" si="28"/>
        <v>0</v>
      </c>
      <c r="N587">
        <f t="shared" si="29"/>
        <v>152</v>
      </c>
    </row>
    <row r="588" spans="1:14" x14ac:dyDescent="0.35">
      <c r="A588" t="s">
        <v>116</v>
      </c>
      <c r="B588" t="str">
        <f>VLOOKUP($A588,forkortelser!$A$2:$B$98,2,FALSE)</f>
        <v>THC &gt;C35-C40</v>
      </c>
      <c r="C588" t="s">
        <v>12</v>
      </c>
      <c r="D588" t="str">
        <f>VLOOKUP(A588,Kategorier!$A$2:$B$42,2,FALSE)</f>
        <v>totale hydrokarboner</v>
      </c>
      <c r="E588" t="str">
        <f>VLOOKUP(A588,Kategorier!$A$2:$C$42,3,FALSE)</f>
        <v>alifater</v>
      </c>
      <c r="F588">
        <f>VLOOKUP($A588,grenseverdier!$A$2:$B$87,2,FALSE)</f>
        <v>20000</v>
      </c>
      <c r="G588">
        <f>VLOOKUP($A588,grenseverdier!$A$2:$C$87,3,FALSE)</f>
        <v>0</v>
      </c>
      <c r="H588" s="1">
        <v>44858</v>
      </c>
      <c r="I588" t="s">
        <v>120</v>
      </c>
      <c r="J588" t="s">
        <v>36</v>
      </c>
      <c r="K588" t="b">
        <f t="shared" si="27"/>
        <v>1</v>
      </c>
      <c r="L588" s="6">
        <v>10</v>
      </c>
      <c r="M588" t="b">
        <f t="shared" si="28"/>
        <v>0</v>
      </c>
      <c r="N588">
        <f t="shared" si="29"/>
        <v>151</v>
      </c>
    </row>
    <row r="589" spans="1:14" x14ac:dyDescent="0.35">
      <c r="A589" t="s">
        <v>116</v>
      </c>
      <c r="B589" t="str">
        <f>VLOOKUP($A589,forkortelser!$A$2:$B$98,2,FALSE)</f>
        <v>THC &gt;C35-C40</v>
      </c>
      <c r="C589" t="s">
        <v>12</v>
      </c>
      <c r="D589" t="str">
        <f>VLOOKUP(A589,Kategorier!$A$2:$B$42,2,FALSE)</f>
        <v>totale hydrokarboner</v>
      </c>
      <c r="E589" t="str">
        <f>VLOOKUP(A589,Kategorier!$A$2:$C$42,3,FALSE)</f>
        <v>alifater</v>
      </c>
      <c r="F589">
        <f>VLOOKUP($A589,grenseverdier!$A$2:$B$87,2,FALSE)</f>
        <v>20000</v>
      </c>
      <c r="G589">
        <f>VLOOKUP($A589,grenseverdier!$A$2:$C$87,3,FALSE)</f>
        <v>0</v>
      </c>
      <c r="H589" s="1">
        <v>44865</v>
      </c>
      <c r="I589" t="s">
        <v>120</v>
      </c>
      <c r="J589" t="s">
        <v>36</v>
      </c>
      <c r="K589" t="b">
        <f t="shared" si="27"/>
        <v>1</v>
      </c>
      <c r="L589" s="6">
        <v>10</v>
      </c>
      <c r="M589" t="b">
        <f t="shared" si="28"/>
        <v>0</v>
      </c>
      <c r="N589">
        <f t="shared" si="29"/>
        <v>151</v>
      </c>
    </row>
    <row r="590" spans="1:14" x14ac:dyDescent="0.35">
      <c r="A590" t="s">
        <v>116</v>
      </c>
      <c r="B590" t="str">
        <f>VLOOKUP($A590,forkortelser!$A$2:$B$98,2,FALSE)</f>
        <v>THC &gt;C35-C40</v>
      </c>
      <c r="C590" t="s">
        <v>12</v>
      </c>
      <c r="D590" t="str">
        <f>VLOOKUP(A590,Kategorier!$A$2:$B$42,2,FALSE)</f>
        <v>totale hydrokarboner</v>
      </c>
      <c r="E590" t="str">
        <f>VLOOKUP(A590,Kategorier!$A$2:$C$42,3,FALSE)</f>
        <v>alifater</v>
      </c>
      <c r="F590">
        <f>VLOOKUP($A590,grenseverdier!$A$2:$B$87,2,FALSE)</f>
        <v>20000</v>
      </c>
      <c r="G590">
        <f>VLOOKUP($A590,grenseverdier!$A$2:$C$87,3,FALSE)</f>
        <v>0</v>
      </c>
      <c r="H590" s="1">
        <v>44872</v>
      </c>
      <c r="I590" t="s">
        <v>120</v>
      </c>
      <c r="J590" t="s">
        <v>36</v>
      </c>
      <c r="K590" t="b">
        <f t="shared" si="27"/>
        <v>1</v>
      </c>
      <c r="L590" s="6">
        <v>10</v>
      </c>
      <c r="M590" t="b">
        <f t="shared" si="28"/>
        <v>0</v>
      </c>
      <c r="N590">
        <f t="shared" si="29"/>
        <v>151</v>
      </c>
    </row>
    <row r="591" spans="1:14" x14ac:dyDescent="0.35">
      <c r="A591" t="s">
        <v>116</v>
      </c>
      <c r="B591" t="str">
        <f>VLOOKUP($A591,forkortelser!$A$2:$B$98,2,FALSE)</f>
        <v>THC &gt;C35-C40</v>
      </c>
      <c r="C591" t="s">
        <v>12</v>
      </c>
      <c r="D591" t="str">
        <f>VLOOKUP(A591,Kategorier!$A$2:$B$42,2,FALSE)</f>
        <v>totale hydrokarboner</v>
      </c>
      <c r="E591" t="str">
        <f>VLOOKUP(A591,Kategorier!$A$2:$C$42,3,FALSE)</f>
        <v>alifater</v>
      </c>
      <c r="F591">
        <f>VLOOKUP($A591,grenseverdier!$A$2:$B$87,2,FALSE)</f>
        <v>20000</v>
      </c>
      <c r="G591">
        <f>VLOOKUP($A591,grenseverdier!$A$2:$C$87,3,FALSE)</f>
        <v>0</v>
      </c>
      <c r="H591" s="1">
        <v>44879</v>
      </c>
      <c r="I591" t="s">
        <v>120</v>
      </c>
      <c r="J591" t="s">
        <v>36</v>
      </c>
      <c r="K591" t="b">
        <f t="shared" si="27"/>
        <v>1</v>
      </c>
      <c r="L591" s="6">
        <v>10</v>
      </c>
      <c r="M591" t="b">
        <f t="shared" si="28"/>
        <v>0</v>
      </c>
      <c r="N591">
        <f t="shared" si="29"/>
        <v>151</v>
      </c>
    </row>
    <row r="592" spans="1:14" x14ac:dyDescent="0.35">
      <c r="A592" t="s">
        <v>116</v>
      </c>
      <c r="B592" t="str">
        <f>VLOOKUP($A592,forkortelser!$A$2:$B$98,2,FALSE)</f>
        <v>THC &gt;C35-C40</v>
      </c>
      <c r="C592" t="s">
        <v>12</v>
      </c>
      <c r="D592" t="str">
        <f>VLOOKUP(A592,Kategorier!$A$2:$B$42,2,FALSE)</f>
        <v>totale hydrokarboner</v>
      </c>
      <c r="E592" t="str">
        <f>VLOOKUP(A592,Kategorier!$A$2:$C$42,3,FALSE)</f>
        <v>alifater</v>
      </c>
      <c r="F592">
        <f>VLOOKUP($A592,grenseverdier!$A$2:$B$87,2,FALSE)</f>
        <v>20000</v>
      </c>
      <c r="G592">
        <f>VLOOKUP($A592,grenseverdier!$A$2:$C$87,3,FALSE)</f>
        <v>0</v>
      </c>
      <c r="H592" s="1">
        <v>44886</v>
      </c>
      <c r="I592" t="s">
        <v>120</v>
      </c>
      <c r="J592">
        <v>24.9</v>
      </c>
      <c r="K592" t="b">
        <f t="shared" si="27"/>
        <v>0</v>
      </c>
      <c r="L592" s="6">
        <v>24.9</v>
      </c>
      <c r="M592" t="b">
        <f t="shared" si="28"/>
        <v>0</v>
      </c>
      <c r="N592">
        <f t="shared" si="29"/>
        <v>151</v>
      </c>
    </row>
    <row r="593" spans="1:14" x14ac:dyDescent="0.35">
      <c r="A593" t="s">
        <v>116</v>
      </c>
      <c r="B593" t="str">
        <f>VLOOKUP($A593,forkortelser!$A$2:$B$98,2,FALSE)</f>
        <v>THC &gt;C35-C40</v>
      </c>
      <c r="C593" t="s">
        <v>12</v>
      </c>
      <c r="D593" t="str">
        <f>VLOOKUP(A593,Kategorier!$A$2:$B$42,2,FALSE)</f>
        <v>totale hydrokarboner</v>
      </c>
      <c r="E593" t="str">
        <f>VLOOKUP(A593,Kategorier!$A$2:$C$42,3,FALSE)</f>
        <v>alifater</v>
      </c>
      <c r="F593">
        <f>VLOOKUP($A593,grenseverdier!$A$2:$B$87,2,FALSE)</f>
        <v>20000</v>
      </c>
      <c r="G593">
        <f>VLOOKUP($A593,grenseverdier!$A$2:$C$87,3,FALSE)</f>
        <v>0</v>
      </c>
      <c r="H593" s="1">
        <v>44907</v>
      </c>
      <c r="I593" t="s">
        <v>120</v>
      </c>
      <c r="J593">
        <v>16.7</v>
      </c>
      <c r="K593" t="b">
        <f t="shared" si="27"/>
        <v>0</v>
      </c>
      <c r="L593" s="6">
        <v>16.7</v>
      </c>
      <c r="M593" t="b">
        <f t="shared" si="28"/>
        <v>0</v>
      </c>
      <c r="N593">
        <f t="shared" si="29"/>
        <v>151</v>
      </c>
    </row>
    <row r="594" spans="1:14" x14ac:dyDescent="0.35">
      <c r="A594" t="s">
        <v>116</v>
      </c>
      <c r="B594" t="str">
        <f>VLOOKUP($A594,forkortelser!$A$2:$B$98,2,FALSE)</f>
        <v>THC &gt;C35-C40</v>
      </c>
      <c r="C594" t="s">
        <v>12</v>
      </c>
      <c r="D594" t="str">
        <f>VLOOKUP(A594,Kategorier!$A$2:$B$42,2,FALSE)</f>
        <v>totale hydrokarboner</v>
      </c>
      <c r="E594" t="str">
        <f>VLOOKUP(A594,Kategorier!$A$2:$C$42,3,FALSE)</f>
        <v>alifater</v>
      </c>
      <c r="F594">
        <f>VLOOKUP($A594,grenseverdier!$A$2:$B$87,2,FALSE)</f>
        <v>20000</v>
      </c>
      <c r="G594">
        <f>VLOOKUP($A594,grenseverdier!$A$2:$C$87,3,FALSE)</f>
        <v>0</v>
      </c>
      <c r="H594" s="1">
        <v>44970</v>
      </c>
      <c r="I594" t="s">
        <v>120</v>
      </c>
      <c r="J594" t="s">
        <v>36</v>
      </c>
      <c r="K594" t="b">
        <f t="shared" si="27"/>
        <v>1</v>
      </c>
      <c r="L594" s="6">
        <v>10</v>
      </c>
      <c r="M594" t="b">
        <f t="shared" si="28"/>
        <v>0</v>
      </c>
      <c r="N594">
        <f t="shared" si="29"/>
        <v>151</v>
      </c>
    </row>
    <row r="595" spans="1:14" x14ac:dyDescent="0.35">
      <c r="A595" t="s">
        <v>116</v>
      </c>
      <c r="B595" t="str">
        <f>VLOOKUP($A595,forkortelser!$A$2:$B$98,2,FALSE)</f>
        <v>THC &gt;C35-C40</v>
      </c>
      <c r="C595" t="s">
        <v>12</v>
      </c>
      <c r="D595" t="str">
        <f>VLOOKUP(A595,Kategorier!$A$2:$B$42,2,FALSE)</f>
        <v>totale hydrokarboner</v>
      </c>
      <c r="E595" t="str">
        <f>VLOOKUP(A595,Kategorier!$A$2:$C$42,3,FALSE)</f>
        <v>alifater</v>
      </c>
      <c r="F595">
        <f>VLOOKUP($A595,grenseverdier!$A$2:$B$87,2,FALSE)</f>
        <v>20000</v>
      </c>
      <c r="G595">
        <f>VLOOKUP($A595,grenseverdier!$A$2:$C$87,3,FALSE)</f>
        <v>0</v>
      </c>
      <c r="H595" s="1">
        <v>44984</v>
      </c>
      <c r="I595" t="s">
        <v>120</v>
      </c>
      <c r="J595">
        <v>10</v>
      </c>
      <c r="K595" t="b">
        <f t="shared" si="27"/>
        <v>0</v>
      </c>
      <c r="L595" s="6">
        <v>10</v>
      </c>
      <c r="M595" t="b">
        <f t="shared" si="28"/>
        <v>0</v>
      </c>
      <c r="N595">
        <f t="shared" si="29"/>
        <v>151</v>
      </c>
    </row>
    <row r="596" spans="1:14" x14ac:dyDescent="0.35">
      <c r="A596" t="s">
        <v>224</v>
      </c>
      <c r="B596" t="str">
        <f>VLOOKUP($A596,forkortelser!$A$2:$B$98,2,FALSE)</f>
        <v>TOC</v>
      </c>
      <c r="C596" t="s">
        <v>5</v>
      </c>
      <c r="D596" t="str">
        <f>VLOOKUP(A596,Kategorier!$A$2:$B$42,2,FALSE)</f>
        <v>vannparameter</v>
      </c>
      <c r="E596" t="str">
        <f>VLOOKUP(A596,Kategorier!$A$2:$C$42,3,FALSE)</f>
        <v>organisk materiale</v>
      </c>
      <c r="F596" t="e">
        <f>VLOOKUP($A596,grenseverdier!$A$2:$B$87,2,FALSE)</f>
        <v>#N/A</v>
      </c>
      <c r="G596" t="e">
        <f>VLOOKUP($A596,grenseverdier!$A$2:$C$87,3,FALSE)</f>
        <v>#N/A</v>
      </c>
      <c r="H596" s="1">
        <v>44858</v>
      </c>
      <c r="I596" t="s">
        <v>119</v>
      </c>
      <c r="J596" s="6">
        <v>360</v>
      </c>
      <c r="K596" t="b">
        <f t="shared" si="27"/>
        <v>0</v>
      </c>
      <c r="L596" s="6">
        <v>360</v>
      </c>
      <c r="M596" t="e">
        <f t="shared" si="28"/>
        <v>#N/A</v>
      </c>
      <c r="N596">
        <f t="shared" si="29"/>
        <v>152</v>
      </c>
    </row>
    <row r="597" spans="1:14" x14ac:dyDescent="0.35">
      <c r="A597" t="s">
        <v>224</v>
      </c>
      <c r="B597" t="str">
        <f>VLOOKUP($A597,forkortelser!$A$2:$B$98,2,FALSE)</f>
        <v>TOC</v>
      </c>
      <c r="C597" t="s">
        <v>5</v>
      </c>
      <c r="D597" t="str">
        <f>VLOOKUP(A597,Kategorier!$A$2:$B$42,2,FALSE)</f>
        <v>vannparameter</v>
      </c>
      <c r="E597" t="str">
        <f>VLOOKUP(A597,Kategorier!$A$2:$C$42,3,FALSE)</f>
        <v>organisk materiale</v>
      </c>
      <c r="F597" t="e">
        <f>VLOOKUP($A597,grenseverdier!$A$2:$B$87,2,FALSE)</f>
        <v>#N/A</v>
      </c>
      <c r="G597" t="e">
        <f>VLOOKUP($A597,grenseverdier!$A$2:$C$87,3,FALSE)</f>
        <v>#N/A</v>
      </c>
      <c r="H597" s="1">
        <v>44865</v>
      </c>
      <c r="I597" t="s">
        <v>119</v>
      </c>
      <c r="J597" s="6">
        <v>200</v>
      </c>
      <c r="K597" t="b">
        <f t="shared" si="27"/>
        <v>0</v>
      </c>
      <c r="L597" s="6">
        <v>200</v>
      </c>
      <c r="M597" t="e">
        <f t="shared" si="28"/>
        <v>#N/A</v>
      </c>
      <c r="N597">
        <f t="shared" si="29"/>
        <v>152</v>
      </c>
    </row>
    <row r="598" spans="1:14" x14ac:dyDescent="0.35">
      <c r="A598" t="s">
        <v>224</v>
      </c>
      <c r="B598" t="str">
        <f>VLOOKUP($A598,forkortelser!$A$2:$B$98,2,FALSE)</f>
        <v>TOC</v>
      </c>
      <c r="C598" t="s">
        <v>5</v>
      </c>
      <c r="D598" t="str">
        <f>VLOOKUP(A598,Kategorier!$A$2:$B$42,2,FALSE)</f>
        <v>vannparameter</v>
      </c>
      <c r="E598" t="str">
        <f>VLOOKUP(A598,Kategorier!$A$2:$C$42,3,FALSE)</f>
        <v>organisk materiale</v>
      </c>
      <c r="F598" t="e">
        <f>VLOOKUP($A598,grenseverdier!$A$2:$B$87,2,FALSE)</f>
        <v>#N/A</v>
      </c>
      <c r="G598" t="e">
        <f>VLOOKUP($A598,grenseverdier!$A$2:$C$87,3,FALSE)</f>
        <v>#N/A</v>
      </c>
      <c r="H598" s="1">
        <v>44872</v>
      </c>
      <c r="I598" t="s">
        <v>119</v>
      </c>
      <c r="J598" s="6">
        <v>360</v>
      </c>
      <c r="K598" t="b">
        <f t="shared" si="27"/>
        <v>0</v>
      </c>
      <c r="L598" s="6">
        <v>360</v>
      </c>
      <c r="M598" t="e">
        <f t="shared" si="28"/>
        <v>#N/A</v>
      </c>
      <c r="N598">
        <f t="shared" si="29"/>
        <v>152</v>
      </c>
    </row>
    <row r="599" spans="1:14" x14ac:dyDescent="0.35">
      <c r="A599" t="s">
        <v>224</v>
      </c>
      <c r="B599" t="str">
        <f>VLOOKUP($A599,forkortelser!$A$2:$B$98,2,FALSE)</f>
        <v>TOC</v>
      </c>
      <c r="C599" t="s">
        <v>5</v>
      </c>
      <c r="D599" t="str">
        <f>VLOOKUP(A599,Kategorier!$A$2:$B$42,2,FALSE)</f>
        <v>vannparameter</v>
      </c>
      <c r="E599" t="str">
        <f>VLOOKUP(A599,Kategorier!$A$2:$C$42,3,FALSE)</f>
        <v>organisk materiale</v>
      </c>
      <c r="F599" t="e">
        <f>VLOOKUP($A599,grenseverdier!$A$2:$B$87,2,FALSE)</f>
        <v>#N/A</v>
      </c>
      <c r="G599" t="e">
        <f>VLOOKUP($A599,grenseverdier!$A$2:$C$87,3,FALSE)</f>
        <v>#N/A</v>
      </c>
      <c r="H599" s="1">
        <v>44879</v>
      </c>
      <c r="I599" t="s">
        <v>119</v>
      </c>
      <c r="J599" s="6">
        <v>5.4</v>
      </c>
      <c r="K599" t="b">
        <f t="shared" si="27"/>
        <v>0</v>
      </c>
      <c r="L599" s="6">
        <v>5.4</v>
      </c>
      <c r="M599" t="e">
        <f t="shared" si="28"/>
        <v>#N/A</v>
      </c>
      <c r="N599">
        <f t="shared" si="29"/>
        <v>152</v>
      </c>
    </row>
    <row r="600" spans="1:14" x14ac:dyDescent="0.35">
      <c r="A600" t="s">
        <v>224</v>
      </c>
      <c r="B600" t="str">
        <f>VLOOKUP($A600,forkortelser!$A$2:$B$98,2,FALSE)</f>
        <v>TOC</v>
      </c>
      <c r="C600" t="s">
        <v>5</v>
      </c>
      <c r="D600" t="str">
        <f>VLOOKUP(A600,Kategorier!$A$2:$B$42,2,FALSE)</f>
        <v>vannparameter</v>
      </c>
      <c r="E600" t="str">
        <f>VLOOKUP(A600,Kategorier!$A$2:$C$42,3,FALSE)</f>
        <v>organisk materiale</v>
      </c>
      <c r="F600" t="e">
        <f>VLOOKUP($A600,grenseverdier!$A$2:$B$87,2,FALSE)</f>
        <v>#N/A</v>
      </c>
      <c r="G600" t="e">
        <f>VLOOKUP($A600,grenseverdier!$A$2:$C$87,3,FALSE)</f>
        <v>#N/A</v>
      </c>
      <c r="H600" s="1">
        <v>44886</v>
      </c>
      <c r="I600" t="s">
        <v>119</v>
      </c>
      <c r="J600" s="6">
        <v>250</v>
      </c>
      <c r="K600" t="b">
        <f t="shared" si="27"/>
        <v>0</v>
      </c>
      <c r="L600" s="6">
        <v>250</v>
      </c>
      <c r="M600" t="e">
        <f t="shared" si="28"/>
        <v>#N/A</v>
      </c>
      <c r="N600">
        <f t="shared" si="29"/>
        <v>152</v>
      </c>
    </row>
    <row r="601" spans="1:14" x14ac:dyDescent="0.35">
      <c r="A601" t="s">
        <v>224</v>
      </c>
      <c r="B601" t="str">
        <f>VLOOKUP($A601,forkortelser!$A$2:$B$98,2,FALSE)</f>
        <v>TOC</v>
      </c>
      <c r="C601" t="s">
        <v>5</v>
      </c>
      <c r="D601" t="str">
        <f>VLOOKUP(A601,Kategorier!$A$2:$B$42,2,FALSE)</f>
        <v>vannparameter</v>
      </c>
      <c r="E601" t="str">
        <f>VLOOKUP(A601,Kategorier!$A$2:$C$42,3,FALSE)</f>
        <v>organisk materiale</v>
      </c>
      <c r="F601" t="e">
        <f>VLOOKUP($A601,grenseverdier!$A$2:$B$87,2,FALSE)</f>
        <v>#N/A</v>
      </c>
      <c r="G601" t="e">
        <f>VLOOKUP($A601,grenseverdier!$A$2:$C$87,3,FALSE)</f>
        <v>#N/A</v>
      </c>
      <c r="H601" s="1">
        <v>44907</v>
      </c>
      <c r="I601" t="s">
        <v>119</v>
      </c>
      <c r="J601" s="6">
        <v>220</v>
      </c>
      <c r="K601" t="b">
        <f t="shared" si="27"/>
        <v>0</v>
      </c>
      <c r="L601" s="6">
        <v>220</v>
      </c>
      <c r="M601" t="e">
        <f t="shared" si="28"/>
        <v>#N/A</v>
      </c>
      <c r="N601">
        <f t="shared" si="29"/>
        <v>152</v>
      </c>
    </row>
    <row r="602" spans="1:14" x14ac:dyDescent="0.35">
      <c r="A602" t="s">
        <v>224</v>
      </c>
      <c r="B602" t="str">
        <f>VLOOKUP($A602,forkortelser!$A$2:$B$98,2,FALSE)</f>
        <v>TOC</v>
      </c>
      <c r="C602" t="s">
        <v>5</v>
      </c>
      <c r="D602" t="str">
        <f>VLOOKUP(A602,Kategorier!$A$2:$B$42,2,FALSE)</f>
        <v>vannparameter</v>
      </c>
      <c r="E602" t="str">
        <f>VLOOKUP(A602,Kategorier!$A$2:$C$42,3,FALSE)</f>
        <v>organisk materiale</v>
      </c>
      <c r="F602" t="e">
        <f>VLOOKUP($A602,grenseverdier!$A$2:$B$87,2,FALSE)</f>
        <v>#N/A</v>
      </c>
      <c r="G602" t="e">
        <f>VLOOKUP($A602,grenseverdier!$A$2:$C$87,3,FALSE)</f>
        <v>#N/A</v>
      </c>
      <c r="H602" s="1">
        <v>44970</v>
      </c>
      <c r="I602" t="s">
        <v>119</v>
      </c>
      <c r="J602" s="6">
        <v>330</v>
      </c>
      <c r="K602" t="b">
        <f t="shared" si="27"/>
        <v>0</v>
      </c>
      <c r="L602" s="6">
        <v>330</v>
      </c>
      <c r="M602" t="e">
        <f t="shared" si="28"/>
        <v>#N/A</v>
      </c>
      <c r="N602">
        <f t="shared" si="29"/>
        <v>152</v>
      </c>
    </row>
    <row r="603" spans="1:14" x14ac:dyDescent="0.35">
      <c r="A603" t="s">
        <v>224</v>
      </c>
      <c r="B603" t="str">
        <f>VLOOKUP($A603,forkortelser!$A$2:$B$98,2,FALSE)</f>
        <v>TOC</v>
      </c>
      <c r="C603" t="s">
        <v>5</v>
      </c>
      <c r="D603" t="str">
        <f>VLOOKUP(A603,Kategorier!$A$2:$B$42,2,FALSE)</f>
        <v>vannparameter</v>
      </c>
      <c r="E603" t="str">
        <f>VLOOKUP(A603,Kategorier!$A$2:$C$42,3,FALSE)</f>
        <v>organisk materiale</v>
      </c>
      <c r="F603" t="e">
        <f>VLOOKUP($A603,grenseverdier!$A$2:$B$87,2,FALSE)</f>
        <v>#N/A</v>
      </c>
      <c r="G603" t="e">
        <f>VLOOKUP($A603,grenseverdier!$A$2:$C$87,3,FALSE)</f>
        <v>#N/A</v>
      </c>
      <c r="H603" s="1">
        <v>44984</v>
      </c>
      <c r="I603" t="s">
        <v>119</v>
      </c>
      <c r="J603" s="6">
        <v>180</v>
      </c>
      <c r="K603" t="b">
        <f t="shared" si="27"/>
        <v>0</v>
      </c>
      <c r="L603" s="6">
        <v>180</v>
      </c>
      <c r="M603" t="e">
        <f t="shared" si="28"/>
        <v>#N/A</v>
      </c>
      <c r="N603">
        <f t="shared" si="29"/>
        <v>152</v>
      </c>
    </row>
    <row r="604" spans="1:14" x14ac:dyDescent="0.35">
      <c r="A604" t="s">
        <v>224</v>
      </c>
      <c r="B604" t="str">
        <f>VLOOKUP($A604,forkortelser!$A$2:$B$98,2,FALSE)</f>
        <v>TOC</v>
      </c>
      <c r="C604" t="s">
        <v>5</v>
      </c>
      <c r="D604" t="str">
        <f>VLOOKUP(A604,Kategorier!$A$2:$B$42,2,FALSE)</f>
        <v>vannparameter</v>
      </c>
      <c r="E604" t="str">
        <f>VLOOKUP(A604,Kategorier!$A$2:$C$42,3,FALSE)</f>
        <v>organisk materiale</v>
      </c>
      <c r="F604" t="e">
        <f>VLOOKUP($A604,grenseverdier!$A$2:$B$87,2,FALSE)</f>
        <v>#N/A</v>
      </c>
      <c r="G604" t="e">
        <f>VLOOKUP($A604,grenseverdier!$A$2:$C$87,3,FALSE)</f>
        <v>#N/A</v>
      </c>
      <c r="H604" s="1">
        <v>44858</v>
      </c>
      <c r="I604" t="s">
        <v>120</v>
      </c>
      <c r="J604" s="6">
        <v>340</v>
      </c>
      <c r="K604" t="b">
        <f t="shared" si="27"/>
        <v>0</v>
      </c>
      <c r="L604" s="6">
        <v>340</v>
      </c>
      <c r="M604" t="e">
        <f t="shared" si="28"/>
        <v>#N/A</v>
      </c>
      <c r="N604">
        <f t="shared" si="29"/>
        <v>151</v>
      </c>
    </row>
    <row r="605" spans="1:14" x14ac:dyDescent="0.35">
      <c r="A605" t="s">
        <v>224</v>
      </c>
      <c r="B605" t="str">
        <f>VLOOKUP($A605,forkortelser!$A$2:$B$98,2,FALSE)</f>
        <v>TOC</v>
      </c>
      <c r="C605" t="s">
        <v>5</v>
      </c>
      <c r="D605" t="str">
        <f>VLOOKUP(A605,Kategorier!$A$2:$B$42,2,FALSE)</f>
        <v>vannparameter</v>
      </c>
      <c r="E605" t="str">
        <f>VLOOKUP(A605,Kategorier!$A$2:$C$42,3,FALSE)</f>
        <v>organisk materiale</v>
      </c>
      <c r="F605" t="e">
        <f>VLOOKUP($A605,grenseverdier!$A$2:$B$87,2,FALSE)</f>
        <v>#N/A</v>
      </c>
      <c r="G605" t="e">
        <f>VLOOKUP($A605,grenseverdier!$A$2:$C$87,3,FALSE)</f>
        <v>#N/A</v>
      </c>
      <c r="H605" s="1">
        <v>44865</v>
      </c>
      <c r="I605" t="s">
        <v>120</v>
      </c>
      <c r="J605" s="6">
        <v>190</v>
      </c>
      <c r="K605" t="b">
        <f t="shared" si="27"/>
        <v>0</v>
      </c>
      <c r="L605" s="6">
        <v>190</v>
      </c>
      <c r="M605" t="e">
        <f t="shared" si="28"/>
        <v>#N/A</v>
      </c>
      <c r="N605">
        <f t="shared" si="29"/>
        <v>151</v>
      </c>
    </row>
    <row r="606" spans="1:14" x14ac:dyDescent="0.35">
      <c r="A606" t="s">
        <v>224</v>
      </c>
      <c r="B606" t="str">
        <f>VLOOKUP($A606,forkortelser!$A$2:$B$98,2,FALSE)</f>
        <v>TOC</v>
      </c>
      <c r="C606" t="s">
        <v>5</v>
      </c>
      <c r="D606" t="str">
        <f>VLOOKUP(A606,Kategorier!$A$2:$B$42,2,FALSE)</f>
        <v>vannparameter</v>
      </c>
      <c r="E606" t="str">
        <f>VLOOKUP(A606,Kategorier!$A$2:$C$42,3,FALSE)</f>
        <v>organisk materiale</v>
      </c>
      <c r="F606" t="e">
        <f>VLOOKUP($A606,grenseverdier!$A$2:$B$87,2,FALSE)</f>
        <v>#N/A</v>
      </c>
      <c r="G606" t="e">
        <f>VLOOKUP($A606,grenseverdier!$A$2:$C$87,3,FALSE)</f>
        <v>#N/A</v>
      </c>
      <c r="H606" s="1">
        <v>44872</v>
      </c>
      <c r="I606" t="s">
        <v>120</v>
      </c>
      <c r="J606" s="6">
        <v>150</v>
      </c>
      <c r="K606" t="b">
        <f t="shared" si="27"/>
        <v>0</v>
      </c>
      <c r="L606" s="6">
        <v>150</v>
      </c>
      <c r="M606" t="e">
        <f t="shared" si="28"/>
        <v>#N/A</v>
      </c>
      <c r="N606">
        <f t="shared" si="29"/>
        <v>151</v>
      </c>
    </row>
    <row r="607" spans="1:14" x14ac:dyDescent="0.35">
      <c r="A607" t="s">
        <v>224</v>
      </c>
      <c r="B607" t="str">
        <f>VLOOKUP($A607,forkortelser!$A$2:$B$98,2,FALSE)</f>
        <v>TOC</v>
      </c>
      <c r="C607" t="s">
        <v>5</v>
      </c>
      <c r="D607" t="str">
        <f>VLOOKUP(A607,Kategorier!$A$2:$B$42,2,FALSE)</f>
        <v>vannparameter</v>
      </c>
      <c r="E607" t="str">
        <f>VLOOKUP(A607,Kategorier!$A$2:$C$42,3,FALSE)</f>
        <v>organisk materiale</v>
      </c>
      <c r="F607" t="e">
        <f>VLOOKUP($A607,grenseverdier!$A$2:$B$87,2,FALSE)</f>
        <v>#N/A</v>
      </c>
      <c r="G607" t="e">
        <f>VLOOKUP($A607,grenseverdier!$A$2:$C$87,3,FALSE)</f>
        <v>#N/A</v>
      </c>
      <c r="H607" s="1">
        <v>44879</v>
      </c>
      <c r="I607" t="s">
        <v>120</v>
      </c>
      <c r="J607" s="6">
        <v>17</v>
      </c>
      <c r="K607" t="b">
        <f t="shared" si="27"/>
        <v>0</v>
      </c>
      <c r="L607" s="6">
        <v>17</v>
      </c>
      <c r="M607" t="e">
        <f t="shared" si="28"/>
        <v>#N/A</v>
      </c>
      <c r="N607">
        <f t="shared" si="29"/>
        <v>151</v>
      </c>
    </row>
    <row r="608" spans="1:14" x14ac:dyDescent="0.35">
      <c r="A608" t="s">
        <v>224</v>
      </c>
      <c r="B608" t="str">
        <f>VLOOKUP($A608,forkortelser!$A$2:$B$98,2,FALSE)</f>
        <v>TOC</v>
      </c>
      <c r="C608" t="s">
        <v>5</v>
      </c>
      <c r="D608" t="str">
        <f>VLOOKUP(A608,Kategorier!$A$2:$B$42,2,FALSE)</f>
        <v>vannparameter</v>
      </c>
      <c r="E608" t="str">
        <f>VLOOKUP(A608,Kategorier!$A$2:$C$42,3,FALSE)</f>
        <v>organisk materiale</v>
      </c>
      <c r="F608" t="e">
        <f>VLOOKUP($A608,grenseverdier!$A$2:$B$87,2,FALSE)</f>
        <v>#N/A</v>
      </c>
      <c r="G608" t="e">
        <f>VLOOKUP($A608,grenseverdier!$A$2:$C$87,3,FALSE)</f>
        <v>#N/A</v>
      </c>
      <c r="H608" s="1">
        <v>44886</v>
      </c>
      <c r="I608" t="s">
        <v>120</v>
      </c>
      <c r="J608" s="6">
        <v>190</v>
      </c>
      <c r="K608" t="b">
        <f t="shared" si="27"/>
        <v>0</v>
      </c>
      <c r="L608" s="6">
        <v>190</v>
      </c>
      <c r="M608" t="e">
        <f t="shared" si="28"/>
        <v>#N/A</v>
      </c>
      <c r="N608">
        <f t="shared" si="29"/>
        <v>151</v>
      </c>
    </row>
    <row r="609" spans="1:14" x14ac:dyDescent="0.35">
      <c r="A609" t="s">
        <v>224</v>
      </c>
      <c r="B609" t="str">
        <f>VLOOKUP($A609,forkortelser!$A$2:$B$98,2,FALSE)</f>
        <v>TOC</v>
      </c>
      <c r="C609" t="s">
        <v>5</v>
      </c>
      <c r="D609" t="str">
        <f>VLOOKUP(A609,Kategorier!$A$2:$B$42,2,FALSE)</f>
        <v>vannparameter</v>
      </c>
      <c r="E609" t="str">
        <f>VLOOKUP(A609,Kategorier!$A$2:$C$42,3,FALSE)</f>
        <v>organisk materiale</v>
      </c>
      <c r="F609" t="e">
        <f>VLOOKUP($A609,grenseverdier!$A$2:$B$87,2,FALSE)</f>
        <v>#N/A</v>
      </c>
      <c r="G609" t="e">
        <f>VLOOKUP($A609,grenseverdier!$A$2:$C$87,3,FALSE)</f>
        <v>#N/A</v>
      </c>
      <c r="H609" s="1">
        <v>44907</v>
      </c>
      <c r="I609" t="s">
        <v>120</v>
      </c>
      <c r="J609" s="6">
        <v>220</v>
      </c>
      <c r="K609" t="b">
        <f t="shared" si="27"/>
        <v>0</v>
      </c>
      <c r="L609" s="6">
        <v>220</v>
      </c>
      <c r="M609" t="e">
        <f t="shared" si="28"/>
        <v>#N/A</v>
      </c>
      <c r="N609">
        <f t="shared" si="29"/>
        <v>151</v>
      </c>
    </row>
    <row r="610" spans="1:14" x14ac:dyDescent="0.35">
      <c r="A610" t="s">
        <v>224</v>
      </c>
      <c r="B610" t="str">
        <f>VLOOKUP($A610,forkortelser!$A$2:$B$98,2,FALSE)</f>
        <v>TOC</v>
      </c>
      <c r="C610" t="s">
        <v>5</v>
      </c>
      <c r="D610" t="str">
        <f>VLOOKUP(A610,Kategorier!$A$2:$B$42,2,FALSE)</f>
        <v>vannparameter</v>
      </c>
      <c r="E610" t="str">
        <f>VLOOKUP(A610,Kategorier!$A$2:$C$42,3,FALSE)</f>
        <v>organisk materiale</v>
      </c>
      <c r="F610" t="e">
        <f>VLOOKUP($A610,grenseverdier!$A$2:$B$87,2,FALSE)</f>
        <v>#N/A</v>
      </c>
      <c r="G610" t="e">
        <f>VLOOKUP($A610,grenseverdier!$A$2:$C$87,3,FALSE)</f>
        <v>#N/A</v>
      </c>
      <c r="H610" s="1">
        <v>44970</v>
      </c>
      <c r="I610" t="s">
        <v>120</v>
      </c>
      <c r="J610" s="6">
        <v>280</v>
      </c>
      <c r="K610" t="b">
        <f t="shared" si="27"/>
        <v>0</v>
      </c>
      <c r="L610" s="6">
        <v>280</v>
      </c>
      <c r="M610" t="e">
        <f t="shared" si="28"/>
        <v>#N/A</v>
      </c>
      <c r="N610">
        <f t="shared" si="29"/>
        <v>151</v>
      </c>
    </row>
    <row r="611" spans="1:14" x14ac:dyDescent="0.35">
      <c r="A611" t="s">
        <v>224</v>
      </c>
      <c r="B611" t="str">
        <f>VLOOKUP($A611,forkortelser!$A$2:$B$98,2,FALSE)</f>
        <v>TOC</v>
      </c>
      <c r="C611" t="s">
        <v>5</v>
      </c>
      <c r="D611" t="str">
        <f>VLOOKUP(A611,Kategorier!$A$2:$B$42,2,FALSE)</f>
        <v>vannparameter</v>
      </c>
      <c r="E611" t="str">
        <f>VLOOKUP(A611,Kategorier!$A$2:$C$42,3,FALSE)</f>
        <v>organisk materiale</v>
      </c>
      <c r="F611" t="e">
        <f>VLOOKUP($A611,grenseverdier!$A$2:$B$87,2,FALSE)</f>
        <v>#N/A</v>
      </c>
      <c r="G611" t="e">
        <f>VLOOKUP($A611,grenseverdier!$A$2:$C$87,3,FALSE)</f>
        <v>#N/A</v>
      </c>
      <c r="H611" s="1">
        <v>44984</v>
      </c>
      <c r="I611" t="s">
        <v>120</v>
      </c>
      <c r="J611" s="6">
        <v>180</v>
      </c>
      <c r="K611" t="b">
        <f t="shared" si="27"/>
        <v>0</v>
      </c>
      <c r="L611" s="6">
        <v>180</v>
      </c>
      <c r="M611" t="e">
        <f t="shared" si="28"/>
        <v>#N/A</v>
      </c>
      <c r="N611">
        <f t="shared" si="29"/>
        <v>151</v>
      </c>
    </row>
    <row r="612" spans="1:14" x14ac:dyDescent="0.35">
      <c r="A612" t="s">
        <v>225</v>
      </c>
      <c r="B612" t="str">
        <f>VLOOKUP($A612,forkortelser!$A$2:$B$98,2,FALSE)</f>
        <v>Tot N</v>
      </c>
      <c r="C612" t="s">
        <v>5</v>
      </c>
      <c r="D612" t="str">
        <f>VLOOKUP(A612,Kategorier!$A$2:$B$42,2,FALSE)</f>
        <v>vannparameter</v>
      </c>
      <c r="E612" t="str">
        <f>VLOOKUP(A612,Kategorier!$A$2:$C$42,3,FALSE)</f>
        <v>nutrient</v>
      </c>
      <c r="F612" t="e">
        <f>VLOOKUP($A612,grenseverdier!$A$2:$B$87,2,FALSE)</f>
        <v>#N/A</v>
      </c>
      <c r="G612" t="e">
        <f>VLOOKUP($A612,grenseverdier!$A$2:$C$87,3,FALSE)</f>
        <v>#N/A</v>
      </c>
      <c r="H612" s="1">
        <v>44858</v>
      </c>
      <c r="I612" t="s">
        <v>119</v>
      </c>
      <c r="J612" s="6">
        <v>540</v>
      </c>
      <c r="K612" t="b">
        <f t="shared" si="27"/>
        <v>0</v>
      </c>
      <c r="L612" s="6">
        <v>540</v>
      </c>
      <c r="M612" t="e">
        <f t="shared" si="28"/>
        <v>#N/A</v>
      </c>
      <c r="N612">
        <f t="shared" si="29"/>
        <v>152</v>
      </c>
    </row>
    <row r="613" spans="1:14" x14ac:dyDescent="0.35">
      <c r="A613" t="s">
        <v>225</v>
      </c>
      <c r="B613" t="str">
        <f>VLOOKUP($A613,forkortelser!$A$2:$B$98,2,FALSE)</f>
        <v>Tot N</v>
      </c>
      <c r="C613" t="s">
        <v>5</v>
      </c>
      <c r="D613" t="str">
        <f>VLOOKUP(A613,Kategorier!$A$2:$B$42,2,FALSE)</f>
        <v>vannparameter</v>
      </c>
      <c r="E613" t="str">
        <f>VLOOKUP(A613,Kategorier!$A$2:$C$42,3,FALSE)</f>
        <v>nutrient</v>
      </c>
      <c r="F613" t="e">
        <f>VLOOKUP($A613,grenseverdier!$A$2:$B$87,2,FALSE)</f>
        <v>#N/A</v>
      </c>
      <c r="G613" t="e">
        <f>VLOOKUP($A613,grenseverdier!$A$2:$C$87,3,FALSE)</f>
        <v>#N/A</v>
      </c>
      <c r="H613" s="1">
        <v>44865</v>
      </c>
      <c r="I613" t="s">
        <v>119</v>
      </c>
      <c r="J613" s="6">
        <v>387</v>
      </c>
      <c r="K613" t="b">
        <f t="shared" si="27"/>
        <v>0</v>
      </c>
      <c r="L613" s="6">
        <v>387</v>
      </c>
      <c r="M613" t="e">
        <f t="shared" si="28"/>
        <v>#N/A</v>
      </c>
      <c r="N613">
        <f t="shared" si="29"/>
        <v>152</v>
      </c>
    </row>
    <row r="614" spans="1:14" x14ac:dyDescent="0.35">
      <c r="A614" t="s">
        <v>225</v>
      </c>
      <c r="B614" t="str">
        <f>VLOOKUP($A614,forkortelser!$A$2:$B$98,2,FALSE)</f>
        <v>Tot N</v>
      </c>
      <c r="C614" t="s">
        <v>5</v>
      </c>
      <c r="D614" t="str">
        <f>VLOOKUP(A614,Kategorier!$A$2:$B$42,2,FALSE)</f>
        <v>vannparameter</v>
      </c>
      <c r="E614" t="str">
        <f>VLOOKUP(A614,Kategorier!$A$2:$C$42,3,FALSE)</f>
        <v>nutrient</v>
      </c>
      <c r="F614" t="e">
        <f>VLOOKUP($A614,grenseverdier!$A$2:$B$87,2,FALSE)</f>
        <v>#N/A</v>
      </c>
      <c r="G614" t="e">
        <f>VLOOKUP($A614,grenseverdier!$A$2:$C$87,3,FALSE)</f>
        <v>#N/A</v>
      </c>
      <c r="H614" s="1">
        <v>44872</v>
      </c>
      <c r="I614" t="s">
        <v>119</v>
      </c>
      <c r="J614" s="6">
        <v>262</v>
      </c>
      <c r="K614" t="b">
        <f t="shared" si="27"/>
        <v>0</v>
      </c>
      <c r="L614" s="6">
        <v>262</v>
      </c>
      <c r="M614" t="e">
        <f t="shared" si="28"/>
        <v>#N/A</v>
      </c>
      <c r="N614">
        <f t="shared" si="29"/>
        <v>152</v>
      </c>
    </row>
    <row r="615" spans="1:14" x14ac:dyDescent="0.35">
      <c r="A615" t="s">
        <v>225</v>
      </c>
      <c r="B615" t="str">
        <f>VLOOKUP($A615,forkortelser!$A$2:$B$98,2,FALSE)</f>
        <v>Tot N</v>
      </c>
      <c r="C615" t="s">
        <v>5</v>
      </c>
      <c r="D615" t="str">
        <f>VLOOKUP(A615,Kategorier!$A$2:$B$42,2,FALSE)</f>
        <v>vannparameter</v>
      </c>
      <c r="E615" t="str">
        <f>VLOOKUP(A615,Kategorier!$A$2:$C$42,3,FALSE)</f>
        <v>nutrient</v>
      </c>
      <c r="F615" t="e">
        <f>VLOOKUP($A615,grenseverdier!$A$2:$B$87,2,FALSE)</f>
        <v>#N/A</v>
      </c>
      <c r="G615" t="e">
        <f>VLOOKUP($A615,grenseverdier!$A$2:$C$87,3,FALSE)</f>
        <v>#N/A</v>
      </c>
      <c r="H615" s="1">
        <v>44879</v>
      </c>
      <c r="I615" t="s">
        <v>119</v>
      </c>
      <c r="J615" s="6">
        <v>144</v>
      </c>
      <c r="K615" t="b">
        <f t="shared" si="27"/>
        <v>0</v>
      </c>
      <c r="L615" s="6">
        <v>144</v>
      </c>
      <c r="M615" t="e">
        <f t="shared" si="28"/>
        <v>#N/A</v>
      </c>
      <c r="N615">
        <f t="shared" si="29"/>
        <v>152</v>
      </c>
    </row>
    <row r="616" spans="1:14" x14ac:dyDescent="0.35">
      <c r="A616" t="s">
        <v>225</v>
      </c>
      <c r="B616" t="str">
        <f>VLOOKUP($A616,forkortelser!$A$2:$B$98,2,FALSE)</f>
        <v>Tot N</v>
      </c>
      <c r="C616" t="s">
        <v>5</v>
      </c>
      <c r="D616" t="str">
        <f>VLOOKUP(A616,Kategorier!$A$2:$B$42,2,FALSE)</f>
        <v>vannparameter</v>
      </c>
      <c r="E616" t="str">
        <f>VLOOKUP(A616,Kategorier!$A$2:$C$42,3,FALSE)</f>
        <v>nutrient</v>
      </c>
      <c r="F616" t="e">
        <f>VLOOKUP($A616,grenseverdier!$A$2:$B$87,2,FALSE)</f>
        <v>#N/A</v>
      </c>
      <c r="G616" t="e">
        <f>VLOOKUP($A616,grenseverdier!$A$2:$C$87,3,FALSE)</f>
        <v>#N/A</v>
      </c>
      <c r="H616" s="1">
        <v>44886</v>
      </c>
      <c r="I616" t="s">
        <v>119</v>
      </c>
      <c r="J616" s="6">
        <v>350</v>
      </c>
      <c r="K616" t="b">
        <f t="shared" si="27"/>
        <v>0</v>
      </c>
      <c r="L616" s="6">
        <v>350</v>
      </c>
      <c r="M616" t="e">
        <f t="shared" si="28"/>
        <v>#N/A</v>
      </c>
      <c r="N616">
        <f t="shared" si="29"/>
        <v>152</v>
      </c>
    </row>
    <row r="617" spans="1:14" x14ac:dyDescent="0.35">
      <c r="A617" t="s">
        <v>225</v>
      </c>
      <c r="B617" t="str">
        <f>VLOOKUP($A617,forkortelser!$A$2:$B$98,2,FALSE)</f>
        <v>Tot N</v>
      </c>
      <c r="C617" t="s">
        <v>5</v>
      </c>
      <c r="D617" t="str">
        <f>VLOOKUP(A617,Kategorier!$A$2:$B$42,2,FALSE)</f>
        <v>vannparameter</v>
      </c>
      <c r="E617" t="str">
        <f>VLOOKUP(A617,Kategorier!$A$2:$C$42,3,FALSE)</f>
        <v>nutrient</v>
      </c>
      <c r="F617" t="e">
        <f>VLOOKUP($A617,grenseverdier!$A$2:$B$87,2,FALSE)</f>
        <v>#N/A</v>
      </c>
      <c r="G617" t="e">
        <f>VLOOKUP($A617,grenseverdier!$A$2:$C$87,3,FALSE)</f>
        <v>#N/A</v>
      </c>
      <c r="H617" s="1">
        <v>44907</v>
      </c>
      <c r="I617" t="s">
        <v>119</v>
      </c>
      <c r="J617" s="6">
        <v>343</v>
      </c>
      <c r="K617" t="b">
        <f t="shared" si="27"/>
        <v>0</v>
      </c>
      <c r="L617" s="6">
        <v>343</v>
      </c>
      <c r="M617" t="e">
        <f t="shared" si="28"/>
        <v>#N/A</v>
      </c>
      <c r="N617">
        <f t="shared" si="29"/>
        <v>152</v>
      </c>
    </row>
    <row r="618" spans="1:14" x14ac:dyDescent="0.35">
      <c r="A618" t="s">
        <v>225</v>
      </c>
      <c r="B618" t="str">
        <f>VLOOKUP($A618,forkortelser!$A$2:$B$98,2,FALSE)</f>
        <v>Tot N</v>
      </c>
      <c r="C618" t="s">
        <v>5</v>
      </c>
      <c r="D618" t="str">
        <f>VLOOKUP(A618,Kategorier!$A$2:$B$42,2,FALSE)</f>
        <v>vannparameter</v>
      </c>
      <c r="E618" t="str">
        <f>VLOOKUP(A618,Kategorier!$A$2:$C$42,3,FALSE)</f>
        <v>nutrient</v>
      </c>
      <c r="F618" t="e">
        <f>VLOOKUP($A618,grenseverdier!$A$2:$B$87,2,FALSE)</f>
        <v>#N/A</v>
      </c>
      <c r="G618" t="e">
        <f>VLOOKUP($A618,grenseverdier!$A$2:$C$87,3,FALSE)</f>
        <v>#N/A</v>
      </c>
      <c r="H618" s="1">
        <v>44970</v>
      </c>
      <c r="I618" t="s">
        <v>119</v>
      </c>
      <c r="J618" s="6">
        <v>576</v>
      </c>
      <c r="K618" t="b">
        <f t="shared" si="27"/>
        <v>0</v>
      </c>
      <c r="L618" s="6">
        <v>576</v>
      </c>
      <c r="M618" t="e">
        <f t="shared" si="28"/>
        <v>#N/A</v>
      </c>
      <c r="N618">
        <f t="shared" si="29"/>
        <v>152</v>
      </c>
    </row>
    <row r="619" spans="1:14" x14ac:dyDescent="0.35">
      <c r="A619" t="s">
        <v>225</v>
      </c>
      <c r="B619" t="str">
        <f>VLOOKUP($A619,forkortelser!$A$2:$B$98,2,FALSE)</f>
        <v>Tot N</v>
      </c>
      <c r="C619" t="s">
        <v>5</v>
      </c>
      <c r="D619" t="str">
        <f>VLOOKUP(A619,Kategorier!$A$2:$B$42,2,FALSE)</f>
        <v>vannparameter</v>
      </c>
      <c r="E619" t="str">
        <f>VLOOKUP(A619,Kategorier!$A$2:$C$42,3,FALSE)</f>
        <v>nutrient</v>
      </c>
      <c r="F619" t="e">
        <f>VLOOKUP($A619,grenseverdier!$A$2:$B$87,2,FALSE)</f>
        <v>#N/A</v>
      </c>
      <c r="G619" t="e">
        <f>VLOOKUP($A619,grenseverdier!$A$2:$C$87,3,FALSE)</f>
        <v>#N/A</v>
      </c>
      <c r="H619" s="1">
        <v>44984</v>
      </c>
      <c r="I619" t="s">
        <v>119</v>
      </c>
      <c r="J619" s="6">
        <v>383</v>
      </c>
      <c r="K619" t="b">
        <f t="shared" si="27"/>
        <v>0</v>
      </c>
      <c r="L619" s="6">
        <v>383</v>
      </c>
      <c r="M619" t="e">
        <f t="shared" si="28"/>
        <v>#N/A</v>
      </c>
      <c r="N619">
        <f t="shared" si="29"/>
        <v>152</v>
      </c>
    </row>
    <row r="620" spans="1:14" x14ac:dyDescent="0.35">
      <c r="A620" t="s">
        <v>225</v>
      </c>
      <c r="B620" t="str">
        <f>VLOOKUP($A620,forkortelser!$A$2:$B$98,2,FALSE)</f>
        <v>Tot N</v>
      </c>
      <c r="C620" t="s">
        <v>5</v>
      </c>
      <c r="D620" t="str">
        <f>VLOOKUP(A620,Kategorier!$A$2:$B$42,2,FALSE)</f>
        <v>vannparameter</v>
      </c>
      <c r="E620" t="str">
        <f>VLOOKUP(A620,Kategorier!$A$2:$C$42,3,FALSE)</f>
        <v>nutrient</v>
      </c>
      <c r="F620" t="e">
        <f>VLOOKUP($A620,grenseverdier!$A$2:$B$87,2,FALSE)</f>
        <v>#N/A</v>
      </c>
      <c r="G620" t="e">
        <f>VLOOKUP($A620,grenseverdier!$A$2:$C$87,3,FALSE)</f>
        <v>#N/A</v>
      </c>
      <c r="H620" s="1">
        <v>44858</v>
      </c>
      <c r="I620" t="s">
        <v>120</v>
      </c>
      <c r="J620" s="6">
        <v>526</v>
      </c>
      <c r="K620" t="b">
        <f t="shared" si="27"/>
        <v>0</v>
      </c>
      <c r="L620" s="6">
        <v>526</v>
      </c>
      <c r="M620" t="e">
        <f t="shared" si="28"/>
        <v>#N/A</v>
      </c>
      <c r="N620">
        <f t="shared" si="29"/>
        <v>151</v>
      </c>
    </row>
    <row r="621" spans="1:14" x14ac:dyDescent="0.35">
      <c r="A621" t="s">
        <v>225</v>
      </c>
      <c r="B621" t="str">
        <f>VLOOKUP($A621,forkortelser!$A$2:$B$98,2,FALSE)</f>
        <v>Tot N</v>
      </c>
      <c r="C621" t="s">
        <v>5</v>
      </c>
      <c r="D621" t="str">
        <f>VLOOKUP(A621,Kategorier!$A$2:$B$42,2,FALSE)</f>
        <v>vannparameter</v>
      </c>
      <c r="E621" t="str">
        <f>VLOOKUP(A621,Kategorier!$A$2:$C$42,3,FALSE)</f>
        <v>nutrient</v>
      </c>
      <c r="F621" t="e">
        <f>VLOOKUP($A621,grenseverdier!$A$2:$B$87,2,FALSE)</f>
        <v>#N/A</v>
      </c>
      <c r="G621" t="e">
        <f>VLOOKUP($A621,grenseverdier!$A$2:$C$87,3,FALSE)</f>
        <v>#N/A</v>
      </c>
      <c r="H621" s="1">
        <v>44865</v>
      </c>
      <c r="I621" t="s">
        <v>120</v>
      </c>
      <c r="J621" s="6">
        <v>388</v>
      </c>
      <c r="K621" t="b">
        <f t="shared" si="27"/>
        <v>0</v>
      </c>
      <c r="L621" s="6">
        <v>388</v>
      </c>
      <c r="M621" t="e">
        <f t="shared" si="28"/>
        <v>#N/A</v>
      </c>
      <c r="N621">
        <f t="shared" si="29"/>
        <v>151</v>
      </c>
    </row>
    <row r="622" spans="1:14" x14ac:dyDescent="0.35">
      <c r="A622" t="s">
        <v>225</v>
      </c>
      <c r="B622" t="str">
        <f>VLOOKUP($A622,forkortelser!$A$2:$B$98,2,FALSE)</f>
        <v>Tot N</v>
      </c>
      <c r="C622" t="s">
        <v>5</v>
      </c>
      <c r="D622" t="str">
        <f>VLOOKUP(A622,Kategorier!$A$2:$B$42,2,FALSE)</f>
        <v>vannparameter</v>
      </c>
      <c r="E622" t="str">
        <f>VLOOKUP(A622,Kategorier!$A$2:$C$42,3,FALSE)</f>
        <v>nutrient</v>
      </c>
      <c r="F622" t="e">
        <f>VLOOKUP($A622,grenseverdier!$A$2:$B$87,2,FALSE)</f>
        <v>#N/A</v>
      </c>
      <c r="G622" t="e">
        <f>VLOOKUP($A622,grenseverdier!$A$2:$C$87,3,FALSE)</f>
        <v>#N/A</v>
      </c>
      <c r="H622" s="1">
        <v>44872</v>
      </c>
      <c r="I622" t="s">
        <v>120</v>
      </c>
      <c r="J622" s="6">
        <v>268</v>
      </c>
      <c r="K622" t="b">
        <f t="shared" si="27"/>
        <v>0</v>
      </c>
      <c r="L622" s="6">
        <v>268</v>
      </c>
      <c r="M622" t="e">
        <f t="shared" si="28"/>
        <v>#N/A</v>
      </c>
      <c r="N622">
        <f t="shared" si="29"/>
        <v>151</v>
      </c>
    </row>
    <row r="623" spans="1:14" x14ac:dyDescent="0.35">
      <c r="A623" t="s">
        <v>225</v>
      </c>
      <c r="B623" t="str">
        <f>VLOOKUP($A623,forkortelser!$A$2:$B$98,2,FALSE)</f>
        <v>Tot N</v>
      </c>
      <c r="C623" t="s">
        <v>5</v>
      </c>
      <c r="D623" t="str">
        <f>VLOOKUP(A623,Kategorier!$A$2:$B$42,2,FALSE)</f>
        <v>vannparameter</v>
      </c>
      <c r="E623" t="str">
        <f>VLOOKUP(A623,Kategorier!$A$2:$C$42,3,FALSE)</f>
        <v>nutrient</v>
      </c>
      <c r="F623" t="e">
        <f>VLOOKUP($A623,grenseverdier!$A$2:$B$87,2,FALSE)</f>
        <v>#N/A</v>
      </c>
      <c r="G623" t="e">
        <f>VLOOKUP($A623,grenseverdier!$A$2:$C$87,3,FALSE)</f>
        <v>#N/A</v>
      </c>
      <c r="H623" s="1">
        <v>44879</v>
      </c>
      <c r="I623" t="s">
        <v>120</v>
      </c>
      <c r="J623" s="6">
        <v>315</v>
      </c>
      <c r="K623" t="b">
        <f t="shared" si="27"/>
        <v>0</v>
      </c>
      <c r="L623" s="6">
        <v>315</v>
      </c>
      <c r="M623" t="e">
        <f t="shared" si="28"/>
        <v>#N/A</v>
      </c>
      <c r="N623">
        <f t="shared" si="29"/>
        <v>151</v>
      </c>
    </row>
    <row r="624" spans="1:14" x14ac:dyDescent="0.35">
      <c r="A624" t="s">
        <v>225</v>
      </c>
      <c r="B624" t="str">
        <f>VLOOKUP($A624,forkortelser!$A$2:$B$98,2,FALSE)</f>
        <v>Tot N</v>
      </c>
      <c r="C624" t="s">
        <v>5</v>
      </c>
      <c r="D624" t="str">
        <f>VLOOKUP(A624,Kategorier!$A$2:$B$42,2,FALSE)</f>
        <v>vannparameter</v>
      </c>
      <c r="E624" t="str">
        <f>VLOOKUP(A624,Kategorier!$A$2:$C$42,3,FALSE)</f>
        <v>nutrient</v>
      </c>
      <c r="F624" t="e">
        <f>VLOOKUP($A624,grenseverdier!$A$2:$B$87,2,FALSE)</f>
        <v>#N/A</v>
      </c>
      <c r="G624" t="e">
        <f>VLOOKUP($A624,grenseverdier!$A$2:$C$87,3,FALSE)</f>
        <v>#N/A</v>
      </c>
      <c r="H624" s="1">
        <v>44886</v>
      </c>
      <c r="I624" t="s">
        <v>120</v>
      </c>
      <c r="J624" s="6">
        <v>355</v>
      </c>
      <c r="K624" t="b">
        <f t="shared" si="27"/>
        <v>0</v>
      </c>
      <c r="L624" s="6">
        <v>355</v>
      </c>
      <c r="M624" t="e">
        <f t="shared" si="28"/>
        <v>#N/A</v>
      </c>
      <c r="N624">
        <f t="shared" si="29"/>
        <v>151</v>
      </c>
    </row>
    <row r="625" spans="1:14" x14ac:dyDescent="0.35">
      <c r="A625" t="s">
        <v>225</v>
      </c>
      <c r="B625" t="str">
        <f>VLOOKUP($A625,forkortelser!$A$2:$B$98,2,FALSE)</f>
        <v>Tot N</v>
      </c>
      <c r="C625" t="s">
        <v>5</v>
      </c>
      <c r="D625" t="str">
        <f>VLOOKUP(A625,Kategorier!$A$2:$B$42,2,FALSE)</f>
        <v>vannparameter</v>
      </c>
      <c r="E625" t="str">
        <f>VLOOKUP(A625,Kategorier!$A$2:$C$42,3,FALSE)</f>
        <v>nutrient</v>
      </c>
      <c r="F625" t="e">
        <f>VLOOKUP($A625,grenseverdier!$A$2:$B$87,2,FALSE)</f>
        <v>#N/A</v>
      </c>
      <c r="G625" t="e">
        <f>VLOOKUP($A625,grenseverdier!$A$2:$C$87,3,FALSE)</f>
        <v>#N/A</v>
      </c>
      <c r="H625" s="1">
        <v>44907</v>
      </c>
      <c r="I625" t="s">
        <v>120</v>
      </c>
      <c r="J625" s="6">
        <v>639</v>
      </c>
      <c r="K625" t="b">
        <f t="shared" si="27"/>
        <v>0</v>
      </c>
      <c r="L625" s="6">
        <v>639</v>
      </c>
      <c r="M625" t="e">
        <f t="shared" si="28"/>
        <v>#N/A</v>
      </c>
      <c r="N625">
        <f t="shared" si="29"/>
        <v>151</v>
      </c>
    </row>
    <row r="626" spans="1:14" x14ac:dyDescent="0.35">
      <c r="A626" t="s">
        <v>225</v>
      </c>
      <c r="B626" t="str">
        <f>VLOOKUP($A626,forkortelser!$A$2:$B$98,2,FALSE)</f>
        <v>Tot N</v>
      </c>
      <c r="C626" t="s">
        <v>5</v>
      </c>
      <c r="D626" t="str">
        <f>VLOOKUP(A626,Kategorier!$A$2:$B$42,2,FALSE)</f>
        <v>vannparameter</v>
      </c>
      <c r="E626" t="str">
        <f>VLOOKUP(A626,Kategorier!$A$2:$C$42,3,FALSE)</f>
        <v>nutrient</v>
      </c>
      <c r="F626" t="e">
        <f>VLOOKUP($A626,grenseverdier!$A$2:$B$87,2,FALSE)</f>
        <v>#N/A</v>
      </c>
      <c r="G626" t="e">
        <f>VLOOKUP($A626,grenseverdier!$A$2:$C$87,3,FALSE)</f>
        <v>#N/A</v>
      </c>
      <c r="H626" s="1">
        <v>44970</v>
      </c>
      <c r="I626" t="s">
        <v>120</v>
      </c>
      <c r="J626" s="6">
        <v>543</v>
      </c>
      <c r="K626" t="b">
        <f t="shared" si="27"/>
        <v>0</v>
      </c>
      <c r="L626" s="6">
        <v>543</v>
      </c>
      <c r="M626" t="e">
        <f t="shared" si="28"/>
        <v>#N/A</v>
      </c>
      <c r="N626">
        <f t="shared" si="29"/>
        <v>151</v>
      </c>
    </row>
    <row r="627" spans="1:14" x14ac:dyDescent="0.35">
      <c r="A627" t="s">
        <v>225</v>
      </c>
      <c r="B627" t="str">
        <f>VLOOKUP($A627,forkortelser!$A$2:$B$98,2,FALSE)</f>
        <v>Tot N</v>
      </c>
      <c r="C627" t="s">
        <v>5</v>
      </c>
      <c r="D627" t="str">
        <f>VLOOKUP(A627,Kategorier!$A$2:$B$42,2,FALSE)</f>
        <v>vannparameter</v>
      </c>
      <c r="E627" t="str">
        <f>VLOOKUP(A627,Kategorier!$A$2:$C$42,3,FALSE)</f>
        <v>nutrient</v>
      </c>
      <c r="F627" t="e">
        <f>VLOOKUP($A627,grenseverdier!$A$2:$B$87,2,FALSE)</f>
        <v>#N/A</v>
      </c>
      <c r="G627" t="e">
        <f>VLOOKUP($A627,grenseverdier!$A$2:$C$87,3,FALSE)</f>
        <v>#N/A</v>
      </c>
      <c r="H627" s="1">
        <v>44984</v>
      </c>
      <c r="I627" t="s">
        <v>120</v>
      </c>
      <c r="J627" s="6">
        <v>361</v>
      </c>
      <c r="K627" t="b">
        <f t="shared" si="27"/>
        <v>0</v>
      </c>
      <c r="L627" s="6">
        <v>361</v>
      </c>
      <c r="M627" t="e">
        <f t="shared" si="28"/>
        <v>#N/A</v>
      </c>
      <c r="N627">
        <f t="shared" si="29"/>
        <v>151</v>
      </c>
    </row>
    <row r="628" spans="1:14" x14ac:dyDescent="0.35">
      <c r="A628" t="s">
        <v>226</v>
      </c>
      <c r="B628" t="str">
        <f>VLOOKUP($A628,forkortelser!$A$2:$B$98,2,FALSE)</f>
        <v>Tot P</v>
      </c>
      <c r="C628" t="s">
        <v>5</v>
      </c>
      <c r="D628" t="str">
        <f>VLOOKUP(A628,Kategorier!$A$2:$B$42,2,FALSE)</f>
        <v>vannparameter</v>
      </c>
      <c r="E628" t="str">
        <f>VLOOKUP(A628,Kategorier!$A$2:$C$42,3,FALSE)</f>
        <v>nutrient</v>
      </c>
      <c r="F628" t="e">
        <f>VLOOKUP($A628,grenseverdier!$A$2:$B$87,2,FALSE)</f>
        <v>#N/A</v>
      </c>
      <c r="G628" t="e">
        <f>VLOOKUP($A628,grenseverdier!$A$2:$C$87,3,FALSE)</f>
        <v>#N/A</v>
      </c>
      <c r="H628" s="1">
        <v>44858</v>
      </c>
      <c r="I628" t="s">
        <v>119</v>
      </c>
      <c r="J628" s="6">
        <v>5.2</v>
      </c>
      <c r="K628" t="b">
        <f t="shared" si="27"/>
        <v>0</v>
      </c>
      <c r="L628" s="6">
        <v>5.2</v>
      </c>
      <c r="M628" t="e">
        <f t="shared" si="28"/>
        <v>#N/A</v>
      </c>
      <c r="N628">
        <f t="shared" si="29"/>
        <v>152</v>
      </c>
    </row>
    <row r="629" spans="1:14" x14ac:dyDescent="0.35">
      <c r="A629" t="s">
        <v>226</v>
      </c>
      <c r="B629" t="str">
        <f>VLOOKUP($A629,forkortelser!$A$2:$B$98,2,FALSE)</f>
        <v>Tot P</v>
      </c>
      <c r="C629" t="s">
        <v>5</v>
      </c>
      <c r="D629" t="str">
        <f>VLOOKUP(A629,Kategorier!$A$2:$B$42,2,FALSE)</f>
        <v>vannparameter</v>
      </c>
      <c r="E629" t="str">
        <f>VLOOKUP(A629,Kategorier!$A$2:$C$42,3,FALSE)</f>
        <v>nutrient</v>
      </c>
      <c r="F629" t="e">
        <f>VLOOKUP($A629,grenseverdier!$A$2:$B$87,2,FALSE)</f>
        <v>#N/A</v>
      </c>
      <c r="G629" t="e">
        <f>VLOOKUP($A629,grenseverdier!$A$2:$C$87,3,FALSE)</f>
        <v>#N/A</v>
      </c>
      <c r="H629" s="1">
        <v>44865</v>
      </c>
      <c r="I629" t="s">
        <v>119</v>
      </c>
      <c r="J629" s="6">
        <v>5.8</v>
      </c>
      <c r="K629" t="b">
        <f t="shared" si="27"/>
        <v>0</v>
      </c>
      <c r="L629" s="6">
        <v>5.8</v>
      </c>
      <c r="M629" t="e">
        <f t="shared" si="28"/>
        <v>#N/A</v>
      </c>
      <c r="N629">
        <f t="shared" si="29"/>
        <v>152</v>
      </c>
    </row>
    <row r="630" spans="1:14" x14ac:dyDescent="0.35">
      <c r="A630" t="s">
        <v>226</v>
      </c>
      <c r="B630" t="str">
        <f>VLOOKUP($A630,forkortelser!$A$2:$B$98,2,FALSE)</f>
        <v>Tot P</v>
      </c>
      <c r="C630" t="s">
        <v>5</v>
      </c>
      <c r="D630" t="str">
        <f>VLOOKUP(A630,Kategorier!$A$2:$B$42,2,FALSE)</f>
        <v>vannparameter</v>
      </c>
      <c r="E630" t="str">
        <f>VLOOKUP(A630,Kategorier!$A$2:$C$42,3,FALSE)</f>
        <v>nutrient</v>
      </c>
      <c r="F630" t="e">
        <f>VLOOKUP($A630,grenseverdier!$A$2:$B$87,2,FALSE)</f>
        <v>#N/A</v>
      </c>
      <c r="G630" t="e">
        <f>VLOOKUP($A630,grenseverdier!$A$2:$C$87,3,FALSE)</f>
        <v>#N/A</v>
      </c>
      <c r="H630" s="1">
        <v>44872</v>
      </c>
      <c r="I630" t="s">
        <v>119</v>
      </c>
      <c r="J630" s="6">
        <v>7.5</v>
      </c>
      <c r="K630" t="b">
        <f t="shared" si="27"/>
        <v>0</v>
      </c>
      <c r="L630" s="6">
        <v>7.5</v>
      </c>
      <c r="M630" t="e">
        <f t="shared" si="28"/>
        <v>#N/A</v>
      </c>
      <c r="N630">
        <f t="shared" si="29"/>
        <v>152</v>
      </c>
    </row>
    <row r="631" spans="1:14" x14ac:dyDescent="0.35">
      <c r="A631" t="s">
        <v>226</v>
      </c>
      <c r="B631" t="str">
        <f>VLOOKUP($A631,forkortelser!$A$2:$B$98,2,FALSE)</f>
        <v>Tot P</v>
      </c>
      <c r="C631" t="s">
        <v>5</v>
      </c>
      <c r="D631" t="str">
        <f>VLOOKUP(A631,Kategorier!$A$2:$B$42,2,FALSE)</f>
        <v>vannparameter</v>
      </c>
      <c r="E631" t="str">
        <f>VLOOKUP(A631,Kategorier!$A$2:$C$42,3,FALSE)</f>
        <v>nutrient</v>
      </c>
      <c r="F631" t="e">
        <f>VLOOKUP($A631,grenseverdier!$A$2:$B$87,2,FALSE)</f>
        <v>#N/A</v>
      </c>
      <c r="G631" t="e">
        <f>VLOOKUP($A631,grenseverdier!$A$2:$C$87,3,FALSE)</f>
        <v>#N/A</v>
      </c>
      <c r="H631" s="1">
        <v>44879</v>
      </c>
      <c r="I631" t="s">
        <v>119</v>
      </c>
      <c r="J631" s="6">
        <v>1.1000000000000001</v>
      </c>
      <c r="K631" t="b">
        <f t="shared" si="27"/>
        <v>0</v>
      </c>
      <c r="L631" s="6">
        <v>1.1000000000000001</v>
      </c>
      <c r="M631" t="e">
        <f t="shared" si="28"/>
        <v>#N/A</v>
      </c>
      <c r="N631">
        <f t="shared" si="29"/>
        <v>152</v>
      </c>
    </row>
    <row r="632" spans="1:14" x14ac:dyDescent="0.35">
      <c r="A632" t="s">
        <v>226</v>
      </c>
      <c r="B632" t="str">
        <f>VLOOKUP($A632,forkortelser!$A$2:$B$98,2,FALSE)</f>
        <v>Tot P</v>
      </c>
      <c r="C632" t="s">
        <v>5</v>
      </c>
      <c r="D632" t="str">
        <f>VLOOKUP(A632,Kategorier!$A$2:$B$42,2,FALSE)</f>
        <v>vannparameter</v>
      </c>
      <c r="E632" t="str">
        <f>VLOOKUP(A632,Kategorier!$A$2:$C$42,3,FALSE)</f>
        <v>nutrient</v>
      </c>
      <c r="F632" t="e">
        <f>VLOOKUP($A632,grenseverdier!$A$2:$B$87,2,FALSE)</f>
        <v>#N/A</v>
      </c>
      <c r="G632" t="e">
        <f>VLOOKUP($A632,grenseverdier!$A$2:$C$87,3,FALSE)</f>
        <v>#N/A</v>
      </c>
      <c r="H632" s="1">
        <v>44886</v>
      </c>
      <c r="I632" t="s">
        <v>119</v>
      </c>
      <c r="J632" s="6">
        <v>12</v>
      </c>
      <c r="K632" t="b">
        <f t="shared" si="27"/>
        <v>0</v>
      </c>
      <c r="L632" s="6">
        <v>12</v>
      </c>
      <c r="M632" t="e">
        <f t="shared" si="28"/>
        <v>#N/A</v>
      </c>
      <c r="N632">
        <f t="shared" si="29"/>
        <v>152</v>
      </c>
    </row>
    <row r="633" spans="1:14" x14ac:dyDescent="0.35">
      <c r="A633" t="s">
        <v>226</v>
      </c>
      <c r="B633" t="str">
        <f>VLOOKUP($A633,forkortelser!$A$2:$B$98,2,FALSE)</f>
        <v>Tot P</v>
      </c>
      <c r="C633" t="s">
        <v>5</v>
      </c>
      <c r="D633" t="str">
        <f>VLOOKUP(A633,Kategorier!$A$2:$B$42,2,FALSE)</f>
        <v>vannparameter</v>
      </c>
      <c r="E633" t="str">
        <f>VLOOKUP(A633,Kategorier!$A$2:$C$42,3,FALSE)</f>
        <v>nutrient</v>
      </c>
      <c r="F633" t="e">
        <f>VLOOKUP($A633,grenseverdier!$A$2:$B$87,2,FALSE)</f>
        <v>#N/A</v>
      </c>
      <c r="G633" t="e">
        <f>VLOOKUP($A633,grenseverdier!$A$2:$C$87,3,FALSE)</f>
        <v>#N/A</v>
      </c>
      <c r="H633" s="1">
        <v>44907</v>
      </c>
      <c r="I633" t="s">
        <v>119</v>
      </c>
      <c r="J633" s="6">
        <v>8.5</v>
      </c>
      <c r="K633" t="b">
        <f t="shared" si="27"/>
        <v>0</v>
      </c>
      <c r="L633" s="6">
        <v>8.5</v>
      </c>
      <c r="M633" t="e">
        <f t="shared" si="28"/>
        <v>#N/A</v>
      </c>
      <c r="N633">
        <f t="shared" si="29"/>
        <v>152</v>
      </c>
    </row>
    <row r="634" spans="1:14" x14ac:dyDescent="0.35">
      <c r="A634" t="s">
        <v>226</v>
      </c>
      <c r="B634" t="str">
        <f>VLOOKUP($A634,forkortelser!$A$2:$B$98,2,FALSE)</f>
        <v>Tot P</v>
      </c>
      <c r="C634" t="s">
        <v>5</v>
      </c>
      <c r="D634" t="str">
        <f>VLOOKUP(A634,Kategorier!$A$2:$B$42,2,FALSE)</f>
        <v>vannparameter</v>
      </c>
      <c r="E634" t="str">
        <f>VLOOKUP(A634,Kategorier!$A$2:$C$42,3,FALSE)</f>
        <v>nutrient</v>
      </c>
      <c r="F634" t="e">
        <f>VLOOKUP($A634,grenseverdier!$A$2:$B$87,2,FALSE)</f>
        <v>#N/A</v>
      </c>
      <c r="G634" t="e">
        <f>VLOOKUP($A634,grenseverdier!$A$2:$C$87,3,FALSE)</f>
        <v>#N/A</v>
      </c>
      <c r="H634" s="1">
        <v>44970</v>
      </c>
      <c r="I634" t="s">
        <v>119</v>
      </c>
      <c r="J634" s="6">
        <v>15</v>
      </c>
      <c r="K634" t="b">
        <f t="shared" si="27"/>
        <v>0</v>
      </c>
      <c r="L634" s="6">
        <v>15</v>
      </c>
      <c r="M634" t="e">
        <f t="shared" si="28"/>
        <v>#N/A</v>
      </c>
      <c r="N634">
        <f t="shared" si="29"/>
        <v>152</v>
      </c>
    </row>
    <row r="635" spans="1:14" x14ac:dyDescent="0.35">
      <c r="A635" t="s">
        <v>226</v>
      </c>
      <c r="B635" t="str">
        <f>VLOOKUP($A635,forkortelser!$A$2:$B$98,2,FALSE)</f>
        <v>Tot P</v>
      </c>
      <c r="C635" t="s">
        <v>5</v>
      </c>
      <c r="D635" t="str">
        <f>VLOOKUP(A635,Kategorier!$A$2:$B$42,2,FALSE)</f>
        <v>vannparameter</v>
      </c>
      <c r="E635" t="str">
        <f>VLOOKUP(A635,Kategorier!$A$2:$C$42,3,FALSE)</f>
        <v>nutrient</v>
      </c>
      <c r="F635" t="e">
        <f>VLOOKUP($A635,grenseverdier!$A$2:$B$87,2,FALSE)</f>
        <v>#N/A</v>
      </c>
      <c r="G635" t="e">
        <f>VLOOKUP($A635,grenseverdier!$A$2:$C$87,3,FALSE)</f>
        <v>#N/A</v>
      </c>
      <c r="H635" s="1">
        <v>44984</v>
      </c>
      <c r="I635" t="s">
        <v>119</v>
      </c>
      <c r="J635" s="6">
        <v>9.6999999999999993</v>
      </c>
      <c r="K635" t="b">
        <f t="shared" si="27"/>
        <v>0</v>
      </c>
      <c r="L635" s="6">
        <v>9.6999999999999993</v>
      </c>
      <c r="M635" t="e">
        <f t="shared" si="28"/>
        <v>#N/A</v>
      </c>
      <c r="N635">
        <f t="shared" si="29"/>
        <v>152</v>
      </c>
    </row>
    <row r="636" spans="1:14" x14ac:dyDescent="0.35">
      <c r="A636" t="s">
        <v>226</v>
      </c>
      <c r="B636" t="str">
        <f>VLOOKUP($A636,forkortelser!$A$2:$B$98,2,FALSE)</f>
        <v>Tot P</v>
      </c>
      <c r="C636" t="s">
        <v>5</v>
      </c>
      <c r="D636" t="str">
        <f>VLOOKUP(A636,Kategorier!$A$2:$B$42,2,FALSE)</f>
        <v>vannparameter</v>
      </c>
      <c r="E636" t="str">
        <f>VLOOKUP(A636,Kategorier!$A$2:$C$42,3,FALSE)</f>
        <v>nutrient</v>
      </c>
      <c r="F636" t="e">
        <f>VLOOKUP($A636,grenseverdier!$A$2:$B$87,2,FALSE)</f>
        <v>#N/A</v>
      </c>
      <c r="G636" t="e">
        <f>VLOOKUP($A636,grenseverdier!$A$2:$C$87,3,FALSE)</f>
        <v>#N/A</v>
      </c>
      <c r="H636" s="1">
        <v>44858</v>
      </c>
      <c r="I636" t="s">
        <v>120</v>
      </c>
      <c r="J636" s="6">
        <v>1.5</v>
      </c>
      <c r="K636" t="b">
        <f t="shared" si="27"/>
        <v>0</v>
      </c>
      <c r="L636" s="6">
        <v>1.5</v>
      </c>
      <c r="M636" t="e">
        <f t="shared" si="28"/>
        <v>#N/A</v>
      </c>
      <c r="N636">
        <f t="shared" si="29"/>
        <v>151</v>
      </c>
    </row>
    <row r="637" spans="1:14" x14ac:dyDescent="0.35">
      <c r="A637" t="s">
        <v>226</v>
      </c>
      <c r="B637" t="str">
        <f>VLOOKUP($A637,forkortelser!$A$2:$B$98,2,FALSE)</f>
        <v>Tot P</v>
      </c>
      <c r="C637" t="s">
        <v>5</v>
      </c>
      <c r="D637" t="str">
        <f>VLOOKUP(A637,Kategorier!$A$2:$B$42,2,FALSE)</f>
        <v>vannparameter</v>
      </c>
      <c r="E637" t="str">
        <f>VLOOKUP(A637,Kategorier!$A$2:$C$42,3,FALSE)</f>
        <v>nutrient</v>
      </c>
      <c r="F637" t="e">
        <f>VLOOKUP($A637,grenseverdier!$A$2:$B$87,2,FALSE)</f>
        <v>#N/A</v>
      </c>
      <c r="G637" t="e">
        <f>VLOOKUP($A637,grenseverdier!$A$2:$C$87,3,FALSE)</f>
        <v>#N/A</v>
      </c>
      <c r="H637" s="1">
        <v>44865</v>
      </c>
      <c r="I637" t="s">
        <v>120</v>
      </c>
      <c r="J637" s="6">
        <v>1.6</v>
      </c>
      <c r="K637" t="b">
        <f t="shared" si="27"/>
        <v>0</v>
      </c>
      <c r="L637" s="6">
        <v>1.6</v>
      </c>
      <c r="M637" t="e">
        <f t="shared" si="28"/>
        <v>#N/A</v>
      </c>
      <c r="N637">
        <f t="shared" si="29"/>
        <v>151</v>
      </c>
    </row>
    <row r="638" spans="1:14" x14ac:dyDescent="0.35">
      <c r="A638" t="s">
        <v>226</v>
      </c>
      <c r="B638" t="str">
        <f>VLOOKUP($A638,forkortelser!$A$2:$B$98,2,FALSE)</f>
        <v>Tot P</v>
      </c>
      <c r="C638" t="s">
        <v>5</v>
      </c>
      <c r="D638" t="str">
        <f>VLOOKUP(A638,Kategorier!$A$2:$B$42,2,FALSE)</f>
        <v>vannparameter</v>
      </c>
      <c r="E638" t="str">
        <f>VLOOKUP(A638,Kategorier!$A$2:$C$42,3,FALSE)</f>
        <v>nutrient</v>
      </c>
      <c r="F638" t="e">
        <f>VLOOKUP($A638,grenseverdier!$A$2:$B$87,2,FALSE)</f>
        <v>#N/A</v>
      </c>
      <c r="G638" t="e">
        <f>VLOOKUP($A638,grenseverdier!$A$2:$C$87,3,FALSE)</f>
        <v>#N/A</v>
      </c>
      <c r="H638" s="1">
        <v>44872</v>
      </c>
      <c r="I638" t="s">
        <v>120</v>
      </c>
      <c r="J638" s="6">
        <v>1.1000000000000001</v>
      </c>
      <c r="K638" t="b">
        <f t="shared" si="27"/>
        <v>0</v>
      </c>
      <c r="L638" s="6">
        <v>1.1000000000000001</v>
      </c>
      <c r="M638" t="e">
        <f t="shared" si="28"/>
        <v>#N/A</v>
      </c>
      <c r="N638">
        <f t="shared" si="29"/>
        <v>151</v>
      </c>
    </row>
    <row r="639" spans="1:14" x14ac:dyDescent="0.35">
      <c r="A639" t="s">
        <v>226</v>
      </c>
      <c r="B639" t="str">
        <f>VLOOKUP($A639,forkortelser!$A$2:$B$98,2,FALSE)</f>
        <v>Tot P</v>
      </c>
      <c r="C639" t="s">
        <v>5</v>
      </c>
      <c r="D639" t="str">
        <f>VLOOKUP(A639,Kategorier!$A$2:$B$42,2,FALSE)</f>
        <v>vannparameter</v>
      </c>
      <c r="E639" t="str">
        <f>VLOOKUP(A639,Kategorier!$A$2:$C$42,3,FALSE)</f>
        <v>nutrient</v>
      </c>
      <c r="F639" t="e">
        <f>VLOOKUP($A639,grenseverdier!$A$2:$B$87,2,FALSE)</f>
        <v>#N/A</v>
      </c>
      <c r="G639" t="e">
        <f>VLOOKUP($A639,grenseverdier!$A$2:$C$87,3,FALSE)</f>
        <v>#N/A</v>
      </c>
      <c r="H639" s="1">
        <v>44879</v>
      </c>
      <c r="I639" t="s">
        <v>120</v>
      </c>
      <c r="J639" s="6">
        <v>6</v>
      </c>
      <c r="K639" t="b">
        <f t="shared" si="27"/>
        <v>0</v>
      </c>
      <c r="L639" s="6">
        <v>6</v>
      </c>
      <c r="M639" t="e">
        <f t="shared" si="28"/>
        <v>#N/A</v>
      </c>
      <c r="N639">
        <f t="shared" si="29"/>
        <v>151</v>
      </c>
    </row>
    <row r="640" spans="1:14" x14ac:dyDescent="0.35">
      <c r="A640" t="s">
        <v>226</v>
      </c>
      <c r="B640" t="str">
        <f>VLOOKUP($A640,forkortelser!$A$2:$B$98,2,FALSE)</f>
        <v>Tot P</v>
      </c>
      <c r="C640" t="s">
        <v>5</v>
      </c>
      <c r="D640" t="str">
        <f>VLOOKUP(A640,Kategorier!$A$2:$B$42,2,FALSE)</f>
        <v>vannparameter</v>
      </c>
      <c r="E640" t="str">
        <f>VLOOKUP(A640,Kategorier!$A$2:$C$42,3,FALSE)</f>
        <v>nutrient</v>
      </c>
      <c r="F640" t="e">
        <f>VLOOKUP($A640,grenseverdier!$A$2:$B$87,2,FALSE)</f>
        <v>#N/A</v>
      </c>
      <c r="G640" t="e">
        <f>VLOOKUP($A640,grenseverdier!$A$2:$C$87,3,FALSE)</f>
        <v>#N/A</v>
      </c>
      <c r="H640" s="1">
        <v>44886</v>
      </c>
      <c r="I640" t="s">
        <v>120</v>
      </c>
      <c r="J640" s="6">
        <v>1.1000000000000001</v>
      </c>
      <c r="K640" t="b">
        <f t="shared" si="27"/>
        <v>0</v>
      </c>
      <c r="L640" s="6">
        <v>1.1000000000000001</v>
      </c>
      <c r="M640" t="e">
        <f t="shared" si="28"/>
        <v>#N/A</v>
      </c>
      <c r="N640">
        <f t="shared" si="29"/>
        <v>151</v>
      </c>
    </row>
    <row r="641" spans="1:14" x14ac:dyDescent="0.35">
      <c r="A641" t="s">
        <v>226</v>
      </c>
      <c r="B641" t="str">
        <f>VLOOKUP($A641,forkortelser!$A$2:$B$98,2,FALSE)</f>
        <v>Tot P</v>
      </c>
      <c r="C641" t="s">
        <v>5</v>
      </c>
      <c r="D641" t="str">
        <f>VLOOKUP(A641,Kategorier!$A$2:$B$42,2,FALSE)</f>
        <v>vannparameter</v>
      </c>
      <c r="E641" t="str">
        <f>VLOOKUP(A641,Kategorier!$A$2:$C$42,3,FALSE)</f>
        <v>nutrient</v>
      </c>
      <c r="F641" t="e">
        <f>VLOOKUP($A641,grenseverdier!$A$2:$B$87,2,FALSE)</f>
        <v>#N/A</v>
      </c>
      <c r="G641" t="e">
        <f>VLOOKUP($A641,grenseverdier!$A$2:$C$87,3,FALSE)</f>
        <v>#N/A</v>
      </c>
      <c r="H641" s="1">
        <v>44907</v>
      </c>
      <c r="I641" t="s">
        <v>120</v>
      </c>
      <c r="J641" s="6">
        <v>3.1</v>
      </c>
      <c r="K641" t="b">
        <f t="shared" si="27"/>
        <v>0</v>
      </c>
      <c r="L641" s="6">
        <v>3.1</v>
      </c>
      <c r="M641" t="e">
        <f t="shared" si="28"/>
        <v>#N/A</v>
      </c>
      <c r="N641">
        <f t="shared" si="29"/>
        <v>151</v>
      </c>
    </row>
    <row r="642" spans="1:14" x14ac:dyDescent="0.35">
      <c r="A642" t="s">
        <v>226</v>
      </c>
      <c r="B642" t="str">
        <f>VLOOKUP($A642,forkortelser!$A$2:$B$98,2,FALSE)</f>
        <v>Tot P</v>
      </c>
      <c r="C642" t="s">
        <v>5</v>
      </c>
      <c r="D642" t="str">
        <f>VLOOKUP(A642,Kategorier!$A$2:$B$42,2,FALSE)</f>
        <v>vannparameter</v>
      </c>
      <c r="E642" t="str">
        <f>VLOOKUP(A642,Kategorier!$A$2:$C$42,3,FALSE)</f>
        <v>nutrient</v>
      </c>
      <c r="F642" t="e">
        <f>VLOOKUP($A642,grenseverdier!$A$2:$B$87,2,FALSE)</f>
        <v>#N/A</v>
      </c>
      <c r="G642" t="e">
        <f>VLOOKUP($A642,grenseverdier!$A$2:$C$87,3,FALSE)</f>
        <v>#N/A</v>
      </c>
      <c r="H642" s="1">
        <v>44970</v>
      </c>
      <c r="I642" t="s">
        <v>120</v>
      </c>
      <c r="J642" s="6">
        <v>1.9</v>
      </c>
      <c r="K642" t="b">
        <f t="shared" si="27"/>
        <v>0</v>
      </c>
      <c r="L642" s="6">
        <v>1.9</v>
      </c>
      <c r="M642" t="e">
        <f t="shared" si="28"/>
        <v>#N/A</v>
      </c>
      <c r="N642">
        <f t="shared" si="29"/>
        <v>151</v>
      </c>
    </row>
    <row r="643" spans="1:14" x14ac:dyDescent="0.35">
      <c r="A643" t="s">
        <v>226</v>
      </c>
      <c r="B643" t="str">
        <f>VLOOKUP($A643,forkortelser!$A$2:$B$98,2,FALSE)</f>
        <v>Tot P</v>
      </c>
      <c r="C643" t="s">
        <v>5</v>
      </c>
      <c r="D643" t="str">
        <f>VLOOKUP(A643,Kategorier!$A$2:$B$42,2,FALSE)</f>
        <v>vannparameter</v>
      </c>
      <c r="E643" t="str">
        <f>VLOOKUP(A643,Kategorier!$A$2:$C$42,3,FALSE)</f>
        <v>nutrient</v>
      </c>
      <c r="F643" t="e">
        <f>VLOOKUP($A643,grenseverdier!$A$2:$B$87,2,FALSE)</f>
        <v>#N/A</v>
      </c>
      <c r="G643" t="e">
        <f>VLOOKUP($A643,grenseverdier!$A$2:$C$87,3,FALSE)</f>
        <v>#N/A</v>
      </c>
      <c r="H643" s="1">
        <v>44984</v>
      </c>
      <c r="I643" t="s">
        <v>120</v>
      </c>
      <c r="J643" s="6">
        <v>0.27</v>
      </c>
      <c r="K643" t="b">
        <f t="shared" ref="K643:K706" si="30">IF(ISBLANK(J643),#N/A,IF(ISNUMBER(J643),FALSE,TRUE))</f>
        <v>0</v>
      </c>
      <c r="L643" s="6">
        <v>0.27</v>
      </c>
      <c r="M643" t="e">
        <f t="shared" ref="M643:M706" si="31">IF(ISBLANK(L643),#N/A,IF(L643&gt;F643,TRUE,IF(L643&lt;F643,FALSE,#N/A)))</f>
        <v>#N/A</v>
      </c>
      <c r="N643">
        <f t="shared" ref="N643:N706" si="32">IF(I643="inn",152,IF(I643="ut",151,IF(I643="slamtank",153)))</f>
        <v>151</v>
      </c>
    </row>
    <row r="644" spans="1:14" x14ac:dyDescent="0.35">
      <c r="A644" t="s">
        <v>41</v>
      </c>
      <c r="B644" t="str">
        <f>VLOOKUP($A644,forkortelser!$A$2:$B$98,2,FALSE)</f>
        <v>Toulen</v>
      </c>
      <c r="C644" t="s">
        <v>12</v>
      </c>
      <c r="D644" t="str">
        <f>VLOOKUP(A644,Kategorier!$A$2:$B$42,2,FALSE)</f>
        <v>org milj</v>
      </c>
      <c r="E644" t="str">
        <f>VLOOKUP(A644,Kategorier!$A$2:$C$42,3,FALSE)</f>
        <v>BTEX</v>
      </c>
      <c r="F644" t="e">
        <f>VLOOKUP($A644,grenseverdier!$A$2:$B$87,2,FALSE)</f>
        <v>#N/A</v>
      </c>
      <c r="G644" t="e">
        <f>VLOOKUP($A644,grenseverdier!$A$2:$C$87,3,FALSE)</f>
        <v>#N/A</v>
      </c>
      <c r="H644" s="1">
        <v>44858</v>
      </c>
      <c r="I644" t="s">
        <v>119</v>
      </c>
      <c r="J644">
        <v>1</v>
      </c>
      <c r="K644" t="b">
        <f t="shared" si="30"/>
        <v>0</v>
      </c>
      <c r="L644" s="6">
        <v>1</v>
      </c>
      <c r="M644" t="e">
        <f t="shared" si="31"/>
        <v>#N/A</v>
      </c>
      <c r="N644">
        <f t="shared" si="32"/>
        <v>152</v>
      </c>
    </row>
    <row r="645" spans="1:14" x14ac:dyDescent="0.35">
      <c r="A645" t="s">
        <v>41</v>
      </c>
      <c r="B645" t="str">
        <f>VLOOKUP($A645,forkortelser!$A$2:$B$98,2,FALSE)</f>
        <v>Toulen</v>
      </c>
      <c r="C645" t="s">
        <v>12</v>
      </c>
      <c r="D645" t="str">
        <f>VLOOKUP(A645,Kategorier!$A$2:$B$42,2,FALSE)</f>
        <v>org milj</v>
      </c>
      <c r="E645" t="str">
        <f>VLOOKUP(A645,Kategorier!$A$2:$C$42,3,FALSE)</f>
        <v>BTEX</v>
      </c>
      <c r="F645" t="e">
        <f>VLOOKUP($A645,grenseverdier!$A$2:$B$87,2,FALSE)</f>
        <v>#N/A</v>
      </c>
      <c r="G645" t="e">
        <f>VLOOKUP($A645,grenseverdier!$A$2:$C$87,3,FALSE)</f>
        <v>#N/A</v>
      </c>
      <c r="H645" s="1">
        <v>44865</v>
      </c>
      <c r="I645" t="s">
        <v>119</v>
      </c>
      <c r="J645">
        <v>0.28000000000000003</v>
      </c>
      <c r="K645" t="b">
        <f t="shared" si="30"/>
        <v>0</v>
      </c>
      <c r="L645" s="6">
        <v>0.28000000000000003</v>
      </c>
      <c r="M645" t="e">
        <f t="shared" si="31"/>
        <v>#N/A</v>
      </c>
      <c r="N645">
        <f t="shared" si="32"/>
        <v>152</v>
      </c>
    </row>
    <row r="646" spans="1:14" x14ac:dyDescent="0.35">
      <c r="A646" t="s">
        <v>41</v>
      </c>
      <c r="B646" t="str">
        <f>VLOOKUP($A646,forkortelser!$A$2:$B$98,2,FALSE)</f>
        <v>Toulen</v>
      </c>
      <c r="C646" t="s">
        <v>12</v>
      </c>
      <c r="D646" t="str">
        <f>VLOOKUP(A646,Kategorier!$A$2:$B$42,2,FALSE)</f>
        <v>org milj</v>
      </c>
      <c r="E646" t="str">
        <f>VLOOKUP(A646,Kategorier!$A$2:$C$42,3,FALSE)</f>
        <v>BTEX</v>
      </c>
      <c r="F646" t="e">
        <f>VLOOKUP($A646,grenseverdier!$A$2:$B$87,2,FALSE)</f>
        <v>#N/A</v>
      </c>
      <c r="G646" t="e">
        <f>VLOOKUP($A646,grenseverdier!$A$2:$C$87,3,FALSE)</f>
        <v>#N/A</v>
      </c>
      <c r="H646" s="1">
        <v>44872</v>
      </c>
      <c r="I646" t="s">
        <v>119</v>
      </c>
      <c r="K646" t="e">
        <f t="shared" si="30"/>
        <v>#N/A</v>
      </c>
      <c r="M646" t="e">
        <f t="shared" si="31"/>
        <v>#N/A</v>
      </c>
      <c r="N646">
        <f t="shared" si="32"/>
        <v>152</v>
      </c>
    </row>
    <row r="647" spans="1:14" x14ac:dyDescent="0.35">
      <c r="A647" t="s">
        <v>41</v>
      </c>
      <c r="B647" t="str">
        <f>VLOOKUP($A647,forkortelser!$A$2:$B$98,2,FALSE)</f>
        <v>Toulen</v>
      </c>
      <c r="C647" t="s">
        <v>12</v>
      </c>
      <c r="D647" t="str">
        <f>VLOOKUP(A647,Kategorier!$A$2:$B$42,2,FALSE)</f>
        <v>org milj</v>
      </c>
      <c r="E647" t="str">
        <f>VLOOKUP(A647,Kategorier!$A$2:$C$42,3,FALSE)</f>
        <v>BTEX</v>
      </c>
      <c r="F647" t="e">
        <f>VLOOKUP($A647,grenseverdier!$A$2:$B$87,2,FALSE)</f>
        <v>#N/A</v>
      </c>
      <c r="G647" t="e">
        <f>VLOOKUP($A647,grenseverdier!$A$2:$C$87,3,FALSE)</f>
        <v>#N/A</v>
      </c>
      <c r="H647" s="1">
        <v>44879</v>
      </c>
      <c r="I647" t="s">
        <v>119</v>
      </c>
      <c r="J647">
        <v>0.48</v>
      </c>
      <c r="K647" t="b">
        <f t="shared" si="30"/>
        <v>0</v>
      </c>
      <c r="L647" s="6">
        <v>0.48</v>
      </c>
      <c r="M647" t="e">
        <f t="shared" si="31"/>
        <v>#N/A</v>
      </c>
      <c r="N647">
        <f t="shared" si="32"/>
        <v>152</v>
      </c>
    </row>
    <row r="648" spans="1:14" x14ac:dyDescent="0.35">
      <c r="A648" t="s">
        <v>41</v>
      </c>
      <c r="B648" t="str">
        <f>VLOOKUP($A648,forkortelser!$A$2:$B$98,2,FALSE)</f>
        <v>Toulen</v>
      </c>
      <c r="C648" t="s">
        <v>12</v>
      </c>
      <c r="D648" t="str">
        <f>VLOOKUP(A648,Kategorier!$A$2:$B$42,2,FALSE)</f>
        <v>org milj</v>
      </c>
      <c r="E648" t="str">
        <f>VLOOKUP(A648,Kategorier!$A$2:$C$42,3,FALSE)</f>
        <v>BTEX</v>
      </c>
      <c r="F648" t="e">
        <f>VLOOKUP($A648,grenseverdier!$A$2:$B$87,2,FALSE)</f>
        <v>#N/A</v>
      </c>
      <c r="G648" t="e">
        <f>VLOOKUP($A648,grenseverdier!$A$2:$C$87,3,FALSE)</f>
        <v>#N/A</v>
      </c>
      <c r="H648" s="1">
        <v>44886</v>
      </c>
      <c r="I648" t="s">
        <v>119</v>
      </c>
      <c r="J648">
        <v>1.46</v>
      </c>
      <c r="K648" t="b">
        <f t="shared" si="30"/>
        <v>0</v>
      </c>
      <c r="L648" s="6">
        <v>1.46</v>
      </c>
      <c r="M648" t="e">
        <f t="shared" si="31"/>
        <v>#N/A</v>
      </c>
      <c r="N648">
        <f t="shared" si="32"/>
        <v>152</v>
      </c>
    </row>
    <row r="649" spans="1:14" x14ac:dyDescent="0.35">
      <c r="A649" t="s">
        <v>41</v>
      </c>
      <c r="B649" t="str">
        <f>VLOOKUP($A649,forkortelser!$A$2:$B$98,2,FALSE)</f>
        <v>Toulen</v>
      </c>
      <c r="C649" t="s">
        <v>12</v>
      </c>
      <c r="D649" t="str">
        <f>VLOOKUP(A649,Kategorier!$A$2:$B$42,2,FALSE)</f>
        <v>org milj</v>
      </c>
      <c r="E649" t="str">
        <f>VLOOKUP(A649,Kategorier!$A$2:$C$42,3,FALSE)</f>
        <v>BTEX</v>
      </c>
      <c r="F649" t="e">
        <f>VLOOKUP($A649,grenseverdier!$A$2:$B$87,2,FALSE)</f>
        <v>#N/A</v>
      </c>
      <c r="G649" t="e">
        <f>VLOOKUP($A649,grenseverdier!$A$2:$C$87,3,FALSE)</f>
        <v>#N/A</v>
      </c>
      <c r="H649" s="1">
        <v>44907</v>
      </c>
      <c r="I649" t="s">
        <v>119</v>
      </c>
      <c r="J649">
        <v>0.22</v>
      </c>
      <c r="K649" t="b">
        <f t="shared" si="30"/>
        <v>0</v>
      </c>
      <c r="L649" s="6">
        <v>0.22</v>
      </c>
      <c r="M649" t="e">
        <f t="shared" si="31"/>
        <v>#N/A</v>
      </c>
      <c r="N649">
        <f t="shared" si="32"/>
        <v>152</v>
      </c>
    </row>
    <row r="650" spans="1:14" x14ac:dyDescent="0.35">
      <c r="A650" t="s">
        <v>41</v>
      </c>
      <c r="B650" t="str">
        <f>VLOOKUP($A650,forkortelser!$A$2:$B$98,2,FALSE)</f>
        <v>Toulen</v>
      </c>
      <c r="C650" t="s">
        <v>12</v>
      </c>
      <c r="D650" t="str">
        <f>VLOOKUP(A650,Kategorier!$A$2:$B$42,2,FALSE)</f>
        <v>org milj</v>
      </c>
      <c r="E650" t="str">
        <f>VLOOKUP(A650,Kategorier!$A$2:$C$42,3,FALSE)</f>
        <v>BTEX</v>
      </c>
      <c r="F650" t="e">
        <f>VLOOKUP($A650,grenseverdier!$A$2:$B$87,2,FALSE)</f>
        <v>#N/A</v>
      </c>
      <c r="G650" t="e">
        <f>VLOOKUP($A650,grenseverdier!$A$2:$C$87,3,FALSE)</f>
        <v>#N/A</v>
      </c>
      <c r="H650" s="1">
        <v>44970</v>
      </c>
      <c r="I650" t="s">
        <v>119</v>
      </c>
      <c r="J650">
        <v>3.76</v>
      </c>
      <c r="K650" t="b">
        <f t="shared" si="30"/>
        <v>0</v>
      </c>
      <c r="L650" s="6">
        <v>3.76</v>
      </c>
      <c r="M650" t="e">
        <f t="shared" si="31"/>
        <v>#N/A</v>
      </c>
      <c r="N650">
        <f t="shared" si="32"/>
        <v>152</v>
      </c>
    </row>
    <row r="651" spans="1:14" x14ac:dyDescent="0.35">
      <c r="A651" t="s">
        <v>41</v>
      </c>
      <c r="B651" t="str">
        <f>VLOOKUP($A651,forkortelser!$A$2:$B$98,2,FALSE)</f>
        <v>Toulen</v>
      </c>
      <c r="C651" t="s">
        <v>12</v>
      </c>
      <c r="D651" t="str">
        <f>VLOOKUP(A651,Kategorier!$A$2:$B$42,2,FALSE)</f>
        <v>org milj</v>
      </c>
      <c r="E651" t="str">
        <f>VLOOKUP(A651,Kategorier!$A$2:$C$42,3,FALSE)</f>
        <v>BTEX</v>
      </c>
      <c r="F651" t="e">
        <f>VLOOKUP($A651,grenseverdier!$A$2:$B$87,2,FALSE)</f>
        <v>#N/A</v>
      </c>
      <c r="G651" t="e">
        <f>VLOOKUP($A651,grenseverdier!$A$2:$C$87,3,FALSE)</f>
        <v>#N/A</v>
      </c>
      <c r="H651" s="1">
        <v>44984</v>
      </c>
      <c r="I651" t="s">
        <v>119</v>
      </c>
      <c r="J651">
        <v>0.46</v>
      </c>
      <c r="K651" t="b">
        <f t="shared" si="30"/>
        <v>0</v>
      </c>
      <c r="L651" s="6">
        <v>0.46</v>
      </c>
      <c r="M651" t="e">
        <f t="shared" si="31"/>
        <v>#N/A</v>
      </c>
      <c r="N651">
        <f t="shared" si="32"/>
        <v>152</v>
      </c>
    </row>
    <row r="652" spans="1:14" x14ac:dyDescent="0.35">
      <c r="A652" t="s">
        <v>41</v>
      </c>
      <c r="B652" t="str">
        <f>VLOOKUP($A652,forkortelser!$A$2:$B$98,2,FALSE)</f>
        <v>Toulen</v>
      </c>
      <c r="C652" t="s">
        <v>12</v>
      </c>
      <c r="D652" t="str">
        <f>VLOOKUP(A652,Kategorier!$A$2:$B$42,2,FALSE)</f>
        <v>org milj</v>
      </c>
      <c r="E652" t="str">
        <f>VLOOKUP(A652,Kategorier!$A$2:$C$42,3,FALSE)</f>
        <v>BTEX</v>
      </c>
      <c r="F652" t="e">
        <f>VLOOKUP($A652,grenseverdier!$A$2:$B$87,2,FALSE)</f>
        <v>#N/A</v>
      </c>
      <c r="G652" t="e">
        <f>VLOOKUP($A652,grenseverdier!$A$2:$C$87,3,FALSE)</f>
        <v>#N/A</v>
      </c>
      <c r="H652" s="1">
        <v>44858</v>
      </c>
      <c r="I652" t="s">
        <v>120</v>
      </c>
      <c r="J652">
        <v>0.24</v>
      </c>
      <c r="K652" t="b">
        <f t="shared" si="30"/>
        <v>0</v>
      </c>
      <c r="L652" s="6">
        <v>0.24</v>
      </c>
      <c r="M652" t="e">
        <f t="shared" si="31"/>
        <v>#N/A</v>
      </c>
      <c r="N652">
        <f t="shared" si="32"/>
        <v>151</v>
      </c>
    </row>
    <row r="653" spans="1:14" x14ac:dyDescent="0.35">
      <c r="A653" t="s">
        <v>41</v>
      </c>
      <c r="B653" t="str">
        <f>VLOOKUP($A653,forkortelser!$A$2:$B$98,2,FALSE)</f>
        <v>Toulen</v>
      </c>
      <c r="C653" t="s">
        <v>12</v>
      </c>
      <c r="D653" t="str">
        <f>VLOOKUP(A653,Kategorier!$A$2:$B$42,2,FALSE)</f>
        <v>org milj</v>
      </c>
      <c r="E653" t="str">
        <f>VLOOKUP(A653,Kategorier!$A$2:$C$42,3,FALSE)</f>
        <v>BTEX</v>
      </c>
      <c r="F653" t="e">
        <f>VLOOKUP($A653,grenseverdier!$A$2:$B$87,2,FALSE)</f>
        <v>#N/A</v>
      </c>
      <c r="G653" t="e">
        <f>VLOOKUP($A653,grenseverdier!$A$2:$C$87,3,FALSE)</f>
        <v>#N/A</v>
      </c>
      <c r="H653" s="1">
        <v>44865</v>
      </c>
      <c r="I653" t="s">
        <v>120</v>
      </c>
      <c r="J653" t="s">
        <v>16</v>
      </c>
      <c r="K653" t="b">
        <f t="shared" si="30"/>
        <v>1</v>
      </c>
      <c r="L653" s="6">
        <v>0.2</v>
      </c>
      <c r="M653" t="e">
        <f t="shared" si="31"/>
        <v>#N/A</v>
      </c>
      <c r="N653">
        <f t="shared" si="32"/>
        <v>151</v>
      </c>
    </row>
    <row r="654" spans="1:14" x14ac:dyDescent="0.35">
      <c r="A654" t="s">
        <v>41</v>
      </c>
      <c r="B654" t="str">
        <f>VLOOKUP($A654,forkortelser!$A$2:$B$98,2,FALSE)</f>
        <v>Toulen</v>
      </c>
      <c r="C654" t="s">
        <v>12</v>
      </c>
      <c r="D654" t="str">
        <f>VLOOKUP(A654,Kategorier!$A$2:$B$42,2,FALSE)</f>
        <v>org milj</v>
      </c>
      <c r="E654" t="str">
        <f>VLOOKUP(A654,Kategorier!$A$2:$C$42,3,FALSE)</f>
        <v>BTEX</v>
      </c>
      <c r="F654" t="e">
        <f>VLOOKUP($A654,grenseverdier!$A$2:$B$87,2,FALSE)</f>
        <v>#N/A</v>
      </c>
      <c r="G654" t="e">
        <f>VLOOKUP($A654,grenseverdier!$A$2:$C$87,3,FALSE)</f>
        <v>#N/A</v>
      </c>
      <c r="H654" s="1">
        <v>44872</v>
      </c>
      <c r="I654" t="s">
        <v>120</v>
      </c>
      <c r="K654" t="e">
        <f t="shared" si="30"/>
        <v>#N/A</v>
      </c>
      <c r="M654" t="e">
        <f t="shared" si="31"/>
        <v>#N/A</v>
      </c>
      <c r="N654">
        <f t="shared" si="32"/>
        <v>151</v>
      </c>
    </row>
    <row r="655" spans="1:14" x14ac:dyDescent="0.35">
      <c r="A655" t="s">
        <v>41</v>
      </c>
      <c r="B655" t="str">
        <f>VLOOKUP($A655,forkortelser!$A$2:$B$98,2,FALSE)</f>
        <v>Toulen</v>
      </c>
      <c r="C655" t="s">
        <v>12</v>
      </c>
      <c r="D655" t="str">
        <f>VLOOKUP(A655,Kategorier!$A$2:$B$42,2,FALSE)</f>
        <v>org milj</v>
      </c>
      <c r="E655" t="str">
        <f>VLOOKUP(A655,Kategorier!$A$2:$C$42,3,FALSE)</f>
        <v>BTEX</v>
      </c>
      <c r="F655" t="e">
        <f>VLOOKUP($A655,grenseverdier!$A$2:$B$87,2,FALSE)</f>
        <v>#N/A</v>
      </c>
      <c r="G655" t="e">
        <f>VLOOKUP($A655,grenseverdier!$A$2:$C$87,3,FALSE)</f>
        <v>#N/A</v>
      </c>
      <c r="H655" s="1">
        <v>44879</v>
      </c>
      <c r="I655" t="s">
        <v>120</v>
      </c>
      <c r="J655" t="s">
        <v>16</v>
      </c>
      <c r="K655" t="b">
        <f t="shared" si="30"/>
        <v>1</v>
      </c>
      <c r="L655" s="6">
        <v>0.2</v>
      </c>
      <c r="M655" t="e">
        <f t="shared" si="31"/>
        <v>#N/A</v>
      </c>
      <c r="N655">
        <f t="shared" si="32"/>
        <v>151</v>
      </c>
    </row>
    <row r="656" spans="1:14" x14ac:dyDescent="0.35">
      <c r="A656" t="s">
        <v>41</v>
      </c>
      <c r="B656" t="str">
        <f>VLOOKUP($A656,forkortelser!$A$2:$B$98,2,FALSE)</f>
        <v>Toulen</v>
      </c>
      <c r="C656" t="s">
        <v>12</v>
      </c>
      <c r="D656" t="str">
        <f>VLOOKUP(A656,Kategorier!$A$2:$B$42,2,FALSE)</f>
        <v>org milj</v>
      </c>
      <c r="E656" t="str">
        <f>VLOOKUP(A656,Kategorier!$A$2:$C$42,3,FALSE)</f>
        <v>BTEX</v>
      </c>
      <c r="F656" t="e">
        <f>VLOOKUP($A656,grenseverdier!$A$2:$B$87,2,FALSE)</f>
        <v>#N/A</v>
      </c>
      <c r="G656" t="e">
        <f>VLOOKUP($A656,grenseverdier!$A$2:$C$87,3,FALSE)</f>
        <v>#N/A</v>
      </c>
      <c r="H656" s="1">
        <v>44886</v>
      </c>
      <c r="I656" t="s">
        <v>120</v>
      </c>
      <c r="J656" t="s">
        <v>16</v>
      </c>
      <c r="K656" t="b">
        <f t="shared" si="30"/>
        <v>1</v>
      </c>
      <c r="L656" s="6">
        <v>0.2</v>
      </c>
      <c r="M656" t="e">
        <f t="shared" si="31"/>
        <v>#N/A</v>
      </c>
      <c r="N656">
        <f t="shared" si="32"/>
        <v>151</v>
      </c>
    </row>
    <row r="657" spans="1:14" x14ac:dyDescent="0.35">
      <c r="A657" t="s">
        <v>41</v>
      </c>
      <c r="B657" t="str">
        <f>VLOOKUP($A657,forkortelser!$A$2:$B$98,2,FALSE)</f>
        <v>Toulen</v>
      </c>
      <c r="C657" t="s">
        <v>12</v>
      </c>
      <c r="D657" t="str">
        <f>VLOOKUP(A657,Kategorier!$A$2:$B$42,2,FALSE)</f>
        <v>org milj</v>
      </c>
      <c r="E657" t="str">
        <f>VLOOKUP(A657,Kategorier!$A$2:$C$42,3,FALSE)</f>
        <v>BTEX</v>
      </c>
      <c r="F657" t="e">
        <f>VLOOKUP($A657,grenseverdier!$A$2:$B$87,2,FALSE)</f>
        <v>#N/A</v>
      </c>
      <c r="G657" t="e">
        <f>VLOOKUP($A657,grenseverdier!$A$2:$C$87,3,FALSE)</f>
        <v>#N/A</v>
      </c>
      <c r="H657" s="1">
        <v>44907</v>
      </c>
      <c r="I657" t="s">
        <v>120</v>
      </c>
      <c r="J657">
        <v>0.28000000000000003</v>
      </c>
      <c r="K657" t="b">
        <f t="shared" si="30"/>
        <v>0</v>
      </c>
      <c r="L657" s="6">
        <v>0.28000000000000003</v>
      </c>
      <c r="M657" t="e">
        <f t="shared" si="31"/>
        <v>#N/A</v>
      </c>
      <c r="N657">
        <f t="shared" si="32"/>
        <v>151</v>
      </c>
    </row>
    <row r="658" spans="1:14" x14ac:dyDescent="0.35">
      <c r="A658" t="s">
        <v>41</v>
      </c>
      <c r="B658" t="str">
        <f>VLOOKUP($A658,forkortelser!$A$2:$B$98,2,FALSE)</f>
        <v>Toulen</v>
      </c>
      <c r="C658" t="s">
        <v>12</v>
      </c>
      <c r="D658" t="str">
        <f>VLOOKUP(A658,Kategorier!$A$2:$B$42,2,FALSE)</f>
        <v>org milj</v>
      </c>
      <c r="E658" t="str">
        <f>VLOOKUP(A658,Kategorier!$A$2:$C$42,3,FALSE)</f>
        <v>BTEX</v>
      </c>
      <c r="F658" t="e">
        <f>VLOOKUP($A658,grenseverdier!$A$2:$B$87,2,FALSE)</f>
        <v>#N/A</v>
      </c>
      <c r="G658" t="e">
        <f>VLOOKUP($A658,grenseverdier!$A$2:$C$87,3,FALSE)</f>
        <v>#N/A</v>
      </c>
      <c r="H658" s="1">
        <v>44970</v>
      </c>
      <c r="I658" t="s">
        <v>120</v>
      </c>
      <c r="J658">
        <v>0.92</v>
      </c>
      <c r="K658" t="b">
        <f t="shared" si="30"/>
        <v>0</v>
      </c>
      <c r="L658" s="6">
        <v>0.92</v>
      </c>
      <c r="M658" t="e">
        <f t="shared" si="31"/>
        <v>#N/A</v>
      </c>
      <c r="N658">
        <f t="shared" si="32"/>
        <v>151</v>
      </c>
    </row>
    <row r="659" spans="1:14" x14ac:dyDescent="0.35">
      <c r="A659" t="s">
        <v>41</v>
      </c>
      <c r="B659" t="str">
        <f>VLOOKUP($A659,forkortelser!$A$2:$B$98,2,FALSE)</f>
        <v>Toulen</v>
      </c>
      <c r="C659" t="s">
        <v>12</v>
      </c>
      <c r="D659" t="str">
        <f>VLOOKUP(A659,Kategorier!$A$2:$B$42,2,FALSE)</f>
        <v>org milj</v>
      </c>
      <c r="E659" t="str">
        <f>VLOOKUP(A659,Kategorier!$A$2:$C$42,3,FALSE)</f>
        <v>BTEX</v>
      </c>
      <c r="F659" t="e">
        <f>VLOOKUP($A659,grenseverdier!$A$2:$B$87,2,FALSE)</f>
        <v>#N/A</v>
      </c>
      <c r="G659" t="e">
        <f>VLOOKUP($A659,grenseverdier!$A$2:$C$87,3,FALSE)</f>
        <v>#N/A</v>
      </c>
      <c r="H659" s="1">
        <v>44984</v>
      </c>
      <c r="I659" t="s">
        <v>120</v>
      </c>
      <c r="J659">
        <v>0.64</v>
      </c>
      <c r="K659" t="b">
        <f t="shared" si="30"/>
        <v>0</v>
      </c>
      <c r="L659" s="6">
        <v>0.64</v>
      </c>
      <c r="M659" t="e">
        <f t="shared" si="31"/>
        <v>#N/A</v>
      </c>
      <c r="N659">
        <f t="shared" si="32"/>
        <v>151</v>
      </c>
    </row>
    <row r="660" spans="1:14" x14ac:dyDescent="0.35">
      <c r="A660" t="s">
        <v>21</v>
      </c>
      <c r="B660" t="str">
        <f>VLOOKUP($A660,forkortelser!$A$2:$B$98,2,FALSE)</f>
        <v>Zn</v>
      </c>
      <c r="C660" t="s">
        <v>12</v>
      </c>
      <c r="D660" t="str">
        <f>VLOOKUP(A660,Kategorier!$A$2:$B$42,2,FALSE)</f>
        <v>metall</v>
      </c>
      <c r="E660" t="str">
        <f>VLOOKUP(A660,Kategorier!$A$2:$C$42,3,FALSE)</f>
        <v>tungmetall</v>
      </c>
      <c r="F660">
        <f>VLOOKUP($A660,grenseverdier!$A$2:$B$87,2,FALSE)</f>
        <v>500</v>
      </c>
      <c r="G660">
        <f>VLOOKUP($A660,grenseverdier!$A$2:$C$87,3,FALSE)</f>
        <v>0</v>
      </c>
      <c r="H660" s="1">
        <v>44858</v>
      </c>
      <c r="I660" t="s">
        <v>119</v>
      </c>
      <c r="J660">
        <v>147</v>
      </c>
      <c r="K660" t="b">
        <f t="shared" si="30"/>
        <v>0</v>
      </c>
      <c r="L660" s="6">
        <v>147</v>
      </c>
      <c r="M660" t="b">
        <f t="shared" si="31"/>
        <v>0</v>
      </c>
      <c r="N660">
        <f t="shared" si="32"/>
        <v>152</v>
      </c>
    </row>
    <row r="661" spans="1:14" x14ac:dyDescent="0.35">
      <c r="A661" t="s">
        <v>21</v>
      </c>
      <c r="B661" t="str">
        <f>VLOOKUP($A661,forkortelser!$A$2:$B$98,2,FALSE)</f>
        <v>Zn</v>
      </c>
      <c r="C661" t="s">
        <v>12</v>
      </c>
      <c r="D661" t="str">
        <f>VLOOKUP(A661,Kategorier!$A$2:$B$42,2,FALSE)</f>
        <v>metall</v>
      </c>
      <c r="E661" t="str">
        <f>VLOOKUP(A661,Kategorier!$A$2:$C$42,3,FALSE)</f>
        <v>tungmetall</v>
      </c>
      <c r="F661">
        <f>VLOOKUP($A661,grenseverdier!$A$2:$B$87,2,FALSE)</f>
        <v>500</v>
      </c>
      <c r="G661">
        <f>VLOOKUP($A661,grenseverdier!$A$2:$C$87,3,FALSE)</f>
        <v>0</v>
      </c>
      <c r="H661" s="1">
        <v>44865</v>
      </c>
      <c r="I661" t="s">
        <v>119</v>
      </c>
      <c r="J661">
        <v>409</v>
      </c>
      <c r="K661" t="b">
        <f t="shared" si="30"/>
        <v>0</v>
      </c>
      <c r="L661" s="6">
        <v>409</v>
      </c>
      <c r="M661" t="b">
        <f t="shared" si="31"/>
        <v>0</v>
      </c>
      <c r="N661">
        <f t="shared" si="32"/>
        <v>152</v>
      </c>
    </row>
    <row r="662" spans="1:14" x14ac:dyDescent="0.35">
      <c r="A662" t="s">
        <v>21</v>
      </c>
      <c r="B662" t="str">
        <f>VLOOKUP($A662,forkortelser!$A$2:$B$98,2,FALSE)</f>
        <v>Zn</v>
      </c>
      <c r="C662" t="s">
        <v>12</v>
      </c>
      <c r="D662" t="str">
        <f>VLOOKUP(A662,Kategorier!$A$2:$B$42,2,FALSE)</f>
        <v>metall</v>
      </c>
      <c r="E662" t="str">
        <f>VLOOKUP(A662,Kategorier!$A$2:$C$42,3,FALSE)</f>
        <v>tungmetall</v>
      </c>
      <c r="F662">
        <f>VLOOKUP($A662,grenseverdier!$A$2:$B$87,2,FALSE)</f>
        <v>500</v>
      </c>
      <c r="G662">
        <f>VLOOKUP($A662,grenseverdier!$A$2:$C$87,3,FALSE)</f>
        <v>0</v>
      </c>
      <c r="H662" s="1">
        <v>44872</v>
      </c>
      <c r="I662" t="s">
        <v>119</v>
      </c>
      <c r="J662">
        <v>310</v>
      </c>
      <c r="K662" t="b">
        <f t="shared" si="30"/>
        <v>0</v>
      </c>
      <c r="L662" s="6">
        <v>310</v>
      </c>
      <c r="M662" t="b">
        <f t="shared" si="31"/>
        <v>0</v>
      </c>
      <c r="N662">
        <f t="shared" si="32"/>
        <v>152</v>
      </c>
    </row>
    <row r="663" spans="1:14" x14ac:dyDescent="0.35">
      <c r="A663" t="s">
        <v>21</v>
      </c>
      <c r="B663" t="str">
        <f>VLOOKUP($A663,forkortelser!$A$2:$B$98,2,FALSE)</f>
        <v>Zn</v>
      </c>
      <c r="C663" t="s">
        <v>12</v>
      </c>
      <c r="D663" t="str">
        <f>VLOOKUP(A663,Kategorier!$A$2:$B$42,2,FALSE)</f>
        <v>metall</v>
      </c>
      <c r="E663" t="str">
        <f>VLOOKUP(A663,Kategorier!$A$2:$C$42,3,FALSE)</f>
        <v>tungmetall</v>
      </c>
      <c r="F663">
        <f>VLOOKUP($A663,grenseverdier!$A$2:$B$87,2,FALSE)</f>
        <v>500</v>
      </c>
      <c r="G663">
        <f>VLOOKUP($A663,grenseverdier!$A$2:$C$87,3,FALSE)</f>
        <v>0</v>
      </c>
      <c r="H663" s="1">
        <v>44879</v>
      </c>
      <c r="I663" t="s">
        <v>119</v>
      </c>
      <c r="J663">
        <v>891</v>
      </c>
      <c r="K663" t="b">
        <f t="shared" si="30"/>
        <v>0</v>
      </c>
      <c r="L663" s="6">
        <v>891</v>
      </c>
      <c r="M663" t="b">
        <f t="shared" si="31"/>
        <v>1</v>
      </c>
      <c r="N663">
        <f t="shared" si="32"/>
        <v>152</v>
      </c>
    </row>
    <row r="664" spans="1:14" x14ac:dyDescent="0.35">
      <c r="A664" t="s">
        <v>21</v>
      </c>
      <c r="B664" t="str">
        <f>VLOOKUP($A664,forkortelser!$A$2:$B$98,2,FALSE)</f>
        <v>Zn</v>
      </c>
      <c r="C664" t="s">
        <v>12</v>
      </c>
      <c r="D664" t="str">
        <f>VLOOKUP(A664,Kategorier!$A$2:$B$42,2,FALSE)</f>
        <v>metall</v>
      </c>
      <c r="E664" t="str">
        <f>VLOOKUP(A664,Kategorier!$A$2:$C$42,3,FALSE)</f>
        <v>tungmetall</v>
      </c>
      <c r="F664">
        <f>VLOOKUP($A664,grenseverdier!$A$2:$B$87,2,FALSE)</f>
        <v>500</v>
      </c>
      <c r="G664">
        <f>VLOOKUP($A664,grenseverdier!$A$2:$C$87,3,FALSE)</f>
        <v>0</v>
      </c>
      <c r="H664" s="1">
        <v>44886</v>
      </c>
      <c r="I664" t="s">
        <v>119</v>
      </c>
      <c r="J664">
        <v>792</v>
      </c>
      <c r="K664" t="b">
        <f t="shared" si="30"/>
        <v>0</v>
      </c>
      <c r="L664" s="6">
        <v>792</v>
      </c>
      <c r="M664" t="b">
        <f t="shared" si="31"/>
        <v>1</v>
      </c>
      <c r="N664">
        <f t="shared" si="32"/>
        <v>152</v>
      </c>
    </row>
    <row r="665" spans="1:14" x14ac:dyDescent="0.35">
      <c r="A665" t="s">
        <v>21</v>
      </c>
      <c r="B665" t="str">
        <f>VLOOKUP($A665,forkortelser!$A$2:$B$98,2,FALSE)</f>
        <v>Zn</v>
      </c>
      <c r="C665" t="s">
        <v>12</v>
      </c>
      <c r="D665" t="str">
        <f>VLOOKUP(A665,Kategorier!$A$2:$B$42,2,FALSE)</f>
        <v>metall</v>
      </c>
      <c r="E665" t="str">
        <f>VLOOKUP(A665,Kategorier!$A$2:$C$42,3,FALSE)</f>
        <v>tungmetall</v>
      </c>
      <c r="F665">
        <f>VLOOKUP($A665,grenseverdier!$A$2:$B$87,2,FALSE)</f>
        <v>500</v>
      </c>
      <c r="G665">
        <f>VLOOKUP($A665,grenseverdier!$A$2:$C$87,3,FALSE)</f>
        <v>0</v>
      </c>
      <c r="H665" s="1">
        <v>44907</v>
      </c>
      <c r="I665" t="s">
        <v>119</v>
      </c>
      <c r="J665">
        <v>214</v>
      </c>
      <c r="K665" t="b">
        <f t="shared" si="30"/>
        <v>0</v>
      </c>
      <c r="L665" s="6">
        <v>214</v>
      </c>
      <c r="M665" t="b">
        <f t="shared" si="31"/>
        <v>0</v>
      </c>
      <c r="N665">
        <f t="shared" si="32"/>
        <v>152</v>
      </c>
    </row>
    <row r="666" spans="1:14" x14ac:dyDescent="0.35">
      <c r="A666" t="s">
        <v>21</v>
      </c>
      <c r="B666" t="str">
        <f>VLOOKUP($A666,forkortelser!$A$2:$B$98,2,FALSE)</f>
        <v>Zn</v>
      </c>
      <c r="C666" t="s">
        <v>12</v>
      </c>
      <c r="D666" t="str">
        <f>VLOOKUP(A666,Kategorier!$A$2:$B$42,2,FALSE)</f>
        <v>metall</v>
      </c>
      <c r="E666" t="str">
        <f>VLOOKUP(A666,Kategorier!$A$2:$C$42,3,FALSE)</f>
        <v>tungmetall</v>
      </c>
      <c r="F666">
        <f>VLOOKUP($A666,grenseverdier!$A$2:$B$87,2,FALSE)</f>
        <v>500</v>
      </c>
      <c r="G666">
        <f>VLOOKUP($A666,grenseverdier!$A$2:$C$87,3,FALSE)</f>
        <v>0</v>
      </c>
      <c r="H666" s="1">
        <v>44970</v>
      </c>
      <c r="I666" t="s">
        <v>119</v>
      </c>
      <c r="J666">
        <v>460</v>
      </c>
      <c r="K666" t="b">
        <f t="shared" si="30"/>
        <v>0</v>
      </c>
      <c r="L666" s="6">
        <v>460</v>
      </c>
      <c r="M666" t="b">
        <f t="shared" si="31"/>
        <v>0</v>
      </c>
      <c r="N666">
        <f t="shared" si="32"/>
        <v>152</v>
      </c>
    </row>
    <row r="667" spans="1:14" x14ac:dyDescent="0.35">
      <c r="A667" t="s">
        <v>21</v>
      </c>
      <c r="B667" t="str">
        <f>VLOOKUP($A667,forkortelser!$A$2:$B$98,2,FALSE)</f>
        <v>Zn</v>
      </c>
      <c r="C667" t="s">
        <v>12</v>
      </c>
      <c r="D667" t="str">
        <f>VLOOKUP(A667,Kategorier!$A$2:$B$42,2,FALSE)</f>
        <v>metall</v>
      </c>
      <c r="E667" t="str">
        <f>VLOOKUP(A667,Kategorier!$A$2:$C$42,3,FALSE)</f>
        <v>tungmetall</v>
      </c>
      <c r="F667">
        <f>VLOOKUP($A667,grenseverdier!$A$2:$B$87,2,FALSE)</f>
        <v>500</v>
      </c>
      <c r="G667">
        <f>VLOOKUP($A667,grenseverdier!$A$2:$C$87,3,FALSE)</f>
        <v>0</v>
      </c>
      <c r="H667" s="1">
        <v>44984</v>
      </c>
      <c r="I667" t="s">
        <v>119</v>
      </c>
      <c r="J667">
        <v>438</v>
      </c>
      <c r="K667" t="b">
        <f t="shared" si="30"/>
        <v>0</v>
      </c>
      <c r="L667" s="6">
        <v>438</v>
      </c>
      <c r="M667" t="b">
        <f t="shared" si="31"/>
        <v>0</v>
      </c>
      <c r="N667">
        <f t="shared" si="32"/>
        <v>152</v>
      </c>
    </row>
    <row r="668" spans="1:14" x14ac:dyDescent="0.35">
      <c r="A668" t="s">
        <v>21</v>
      </c>
      <c r="B668" t="str">
        <f>VLOOKUP($A668,forkortelser!$A$2:$B$98,2,FALSE)</f>
        <v>Zn</v>
      </c>
      <c r="C668" t="s">
        <v>12</v>
      </c>
      <c r="D668" t="str">
        <f>VLOOKUP(A668,Kategorier!$A$2:$B$42,2,FALSE)</f>
        <v>metall</v>
      </c>
      <c r="E668" t="str">
        <f>VLOOKUP(A668,Kategorier!$A$2:$C$42,3,FALSE)</f>
        <v>tungmetall</v>
      </c>
      <c r="F668">
        <f>VLOOKUP($A668,grenseverdier!$A$2:$B$87,2,FALSE)</f>
        <v>500</v>
      </c>
      <c r="G668">
        <f>VLOOKUP($A668,grenseverdier!$A$2:$C$87,3,FALSE)</f>
        <v>0</v>
      </c>
      <c r="H668" s="1">
        <v>44858</v>
      </c>
      <c r="I668" t="s">
        <v>120</v>
      </c>
      <c r="J668">
        <v>42.7</v>
      </c>
      <c r="K668" t="b">
        <f t="shared" si="30"/>
        <v>0</v>
      </c>
      <c r="L668" s="6">
        <v>42.7</v>
      </c>
      <c r="M668" t="b">
        <f t="shared" si="31"/>
        <v>0</v>
      </c>
      <c r="N668">
        <f t="shared" si="32"/>
        <v>151</v>
      </c>
    </row>
    <row r="669" spans="1:14" x14ac:dyDescent="0.35">
      <c r="A669" t="s">
        <v>21</v>
      </c>
      <c r="B669" t="str">
        <f>VLOOKUP($A669,forkortelser!$A$2:$B$98,2,FALSE)</f>
        <v>Zn</v>
      </c>
      <c r="C669" t="s">
        <v>12</v>
      </c>
      <c r="D669" t="str">
        <f>VLOOKUP(A669,Kategorier!$A$2:$B$42,2,FALSE)</f>
        <v>metall</v>
      </c>
      <c r="E669" t="str">
        <f>VLOOKUP(A669,Kategorier!$A$2:$C$42,3,FALSE)</f>
        <v>tungmetall</v>
      </c>
      <c r="F669">
        <f>VLOOKUP($A669,grenseverdier!$A$2:$B$87,2,FALSE)</f>
        <v>500</v>
      </c>
      <c r="G669">
        <f>VLOOKUP($A669,grenseverdier!$A$2:$C$87,3,FALSE)</f>
        <v>0</v>
      </c>
      <c r="H669" s="1">
        <v>44865</v>
      </c>
      <c r="I669" t="s">
        <v>120</v>
      </c>
      <c r="J669">
        <v>68.7</v>
      </c>
      <c r="K669" t="b">
        <f t="shared" si="30"/>
        <v>0</v>
      </c>
      <c r="L669" s="6">
        <v>68.7</v>
      </c>
      <c r="M669" t="b">
        <f t="shared" si="31"/>
        <v>0</v>
      </c>
      <c r="N669">
        <f t="shared" si="32"/>
        <v>151</v>
      </c>
    </row>
    <row r="670" spans="1:14" x14ac:dyDescent="0.35">
      <c r="A670" t="s">
        <v>21</v>
      </c>
      <c r="B670" t="str">
        <f>VLOOKUP($A670,forkortelser!$A$2:$B$98,2,FALSE)</f>
        <v>Zn</v>
      </c>
      <c r="C670" t="s">
        <v>12</v>
      </c>
      <c r="D670" t="str">
        <f>VLOOKUP(A670,Kategorier!$A$2:$B$42,2,FALSE)</f>
        <v>metall</v>
      </c>
      <c r="E670" t="str">
        <f>VLOOKUP(A670,Kategorier!$A$2:$C$42,3,FALSE)</f>
        <v>tungmetall</v>
      </c>
      <c r="F670">
        <f>VLOOKUP($A670,grenseverdier!$A$2:$B$87,2,FALSE)</f>
        <v>500</v>
      </c>
      <c r="G670">
        <f>VLOOKUP($A670,grenseverdier!$A$2:$C$87,3,FALSE)</f>
        <v>0</v>
      </c>
      <c r="H670" s="1">
        <v>44872</v>
      </c>
      <c r="I670" t="s">
        <v>120</v>
      </c>
      <c r="J670">
        <v>69.5</v>
      </c>
      <c r="K670" t="b">
        <f t="shared" si="30"/>
        <v>0</v>
      </c>
      <c r="L670" s="6">
        <v>69.5</v>
      </c>
      <c r="M670" t="b">
        <f t="shared" si="31"/>
        <v>0</v>
      </c>
      <c r="N670">
        <f t="shared" si="32"/>
        <v>151</v>
      </c>
    </row>
    <row r="671" spans="1:14" x14ac:dyDescent="0.35">
      <c r="A671" t="s">
        <v>21</v>
      </c>
      <c r="B671" t="str">
        <f>VLOOKUP($A671,forkortelser!$A$2:$B$98,2,FALSE)</f>
        <v>Zn</v>
      </c>
      <c r="C671" t="s">
        <v>12</v>
      </c>
      <c r="D671" t="str">
        <f>VLOOKUP(A671,Kategorier!$A$2:$B$42,2,FALSE)</f>
        <v>metall</v>
      </c>
      <c r="E671" t="str">
        <f>VLOOKUP(A671,Kategorier!$A$2:$C$42,3,FALSE)</f>
        <v>tungmetall</v>
      </c>
      <c r="F671">
        <f>VLOOKUP($A671,grenseverdier!$A$2:$B$87,2,FALSE)</f>
        <v>500</v>
      </c>
      <c r="G671">
        <f>VLOOKUP($A671,grenseverdier!$A$2:$C$87,3,FALSE)</f>
        <v>0</v>
      </c>
      <c r="H671" s="1">
        <v>44879</v>
      </c>
      <c r="I671" t="s">
        <v>120</v>
      </c>
      <c r="J671">
        <v>61.2</v>
      </c>
      <c r="K671" t="b">
        <f t="shared" si="30"/>
        <v>0</v>
      </c>
      <c r="L671" s="6">
        <v>61.2</v>
      </c>
      <c r="M671" t="b">
        <f t="shared" si="31"/>
        <v>0</v>
      </c>
      <c r="N671">
        <f t="shared" si="32"/>
        <v>151</v>
      </c>
    </row>
    <row r="672" spans="1:14" x14ac:dyDescent="0.35">
      <c r="A672" t="s">
        <v>21</v>
      </c>
      <c r="B672" t="str">
        <f>VLOOKUP($A672,forkortelser!$A$2:$B$98,2,FALSE)</f>
        <v>Zn</v>
      </c>
      <c r="C672" t="s">
        <v>12</v>
      </c>
      <c r="D672" t="str">
        <f>VLOOKUP(A672,Kategorier!$A$2:$B$42,2,FALSE)</f>
        <v>metall</v>
      </c>
      <c r="E672" t="str">
        <f>VLOOKUP(A672,Kategorier!$A$2:$C$42,3,FALSE)</f>
        <v>tungmetall</v>
      </c>
      <c r="F672">
        <f>VLOOKUP($A672,grenseverdier!$A$2:$B$87,2,FALSE)</f>
        <v>500</v>
      </c>
      <c r="G672">
        <f>VLOOKUP($A672,grenseverdier!$A$2:$C$87,3,FALSE)</f>
        <v>0</v>
      </c>
      <c r="H672" s="1">
        <v>44886</v>
      </c>
      <c r="I672" t="s">
        <v>120</v>
      </c>
      <c r="J672">
        <v>96.6</v>
      </c>
      <c r="K672" t="b">
        <f t="shared" si="30"/>
        <v>0</v>
      </c>
      <c r="L672" s="6">
        <v>96.6</v>
      </c>
      <c r="M672" t="b">
        <f t="shared" si="31"/>
        <v>0</v>
      </c>
      <c r="N672">
        <f t="shared" si="32"/>
        <v>151</v>
      </c>
    </row>
    <row r="673" spans="1:14" x14ac:dyDescent="0.35">
      <c r="A673" t="s">
        <v>21</v>
      </c>
      <c r="B673" t="str">
        <f>VLOOKUP($A673,forkortelser!$A$2:$B$98,2,FALSE)</f>
        <v>Zn</v>
      </c>
      <c r="C673" t="s">
        <v>12</v>
      </c>
      <c r="D673" t="str">
        <f>VLOOKUP(A673,Kategorier!$A$2:$B$42,2,FALSE)</f>
        <v>metall</v>
      </c>
      <c r="E673" t="str">
        <f>VLOOKUP(A673,Kategorier!$A$2:$C$42,3,FALSE)</f>
        <v>tungmetall</v>
      </c>
      <c r="F673">
        <f>VLOOKUP($A673,grenseverdier!$A$2:$B$87,2,FALSE)</f>
        <v>500</v>
      </c>
      <c r="G673">
        <f>VLOOKUP($A673,grenseverdier!$A$2:$C$87,3,FALSE)</f>
        <v>0</v>
      </c>
      <c r="H673" s="1">
        <v>44907</v>
      </c>
      <c r="I673" t="s">
        <v>120</v>
      </c>
      <c r="J673">
        <v>59</v>
      </c>
      <c r="K673" t="b">
        <f t="shared" si="30"/>
        <v>0</v>
      </c>
      <c r="L673" s="6">
        <v>59</v>
      </c>
      <c r="M673" t="b">
        <f t="shared" si="31"/>
        <v>0</v>
      </c>
      <c r="N673">
        <f t="shared" si="32"/>
        <v>151</v>
      </c>
    </row>
    <row r="674" spans="1:14" x14ac:dyDescent="0.35">
      <c r="A674" t="s">
        <v>21</v>
      </c>
      <c r="B674" t="str">
        <f>VLOOKUP($A674,forkortelser!$A$2:$B$98,2,FALSE)</f>
        <v>Zn</v>
      </c>
      <c r="C674" t="s">
        <v>12</v>
      </c>
      <c r="D674" t="str">
        <f>VLOOKUP(A674,Kategorier!$A$2:$B$42,2,FALSE)</f>
        <v>metall</v>
      </c>
      <c r="E674" t="str">
        <f>VLOOKUP(A674,Kategorier!$A$2:$C$42,3,FALSE)</f>
        <v>tungmetall</v>
      </c>
      <c r="F674">
        <f>VLOOKUP($A674,grenseverdier!$A$2:$B$87,2,FALSE)</f>
        <v>500</v>
      </c>
      <c r="G674">
        <f>VLOOKUP($A674,grenseverdier!$A$2:$C$87,3,FALSE)</f>
        <v>0</v>
      </c>
      <c r="H674" s="1">
        <v>44970</v>
      </c>
      <c r="I674" t="s">
        <v>120</v>
      </c>
      <c r="J674">
        <v>37.4</v>
      </c>
      <c r="K674" t="b">
        <f t="shared" si="30"/>
        <v>0</v>
      </c>
      <c r="L674" s="6">
        <v>37.4</v>
      </c>
      <c r="M674" t="b">
        <f t="shared" si="31"/>
        <v>0</v>
      </c>
      <c r="N674">
        <f t="shared" si="32"/>
        <v>151</v>
      </c>
    </row>
    <row r="675" spans="1:14" x14ac:dyDescent="0.35">
      <c r="A675" t="s">
        <v>21</v>
      </c>
      <c r="B675" t="str">
        <f>VLOOKUP($A675,forkortelser!$A$2:$B$98,2,FALSE)</f>
        <v>Zn</v>
      </c>
      <c r="C675" t="s">
        <v>12</v>
      </c>
      <c r="D675" t="str">
        <f>VLOOKUP(A675,Kategorier!$A$2:$B$98,2,FALSE)</f>
        <v>metall</v>
      </c>
      <c r="E675" t="str">
        <f>VLOOKUP(A675,Kategorier!$A$2:$C$98,3,FALSE)</f>
        <v>tungmetall</v>
      </c>
      <c r="F675">
        <f>VLOOKUP($A675,grenseverdier!$A$2:$B$87,2,FALSE)</f>
        <v>500</v>
      </c>
      <c r="G675">
        <f>VLOOKUP($A675,grenseverdier!$A$2:$C$87,3,FALSE)</f>
        <v>0</v>
      </c>
      <c r="H675" s="1">
        <v>44984</v>
      </c>
      <c r="I675" t="s">
        <v>120</v>
      </c>
      <c r="J675">
        <v>40.6</v>
      </c>
      <c r="K675" t="b">
        <f t="shared" si="30"/>
        <v>0</v>
      </c>
      <c r="L675" s="6">
        <v>40.6</v>
      </c>
      <c r="M675" t="b">
        <f t="shared" si="31"/>
        <v>0</v>
      </c>
      <c r="N675">
        <f t="shared" si="32"/>
        <v>151</v>
      </c>
    </row>
    <row r="676" spans="1:14" x14ac:dyDescent="0.35">
      <c r="A676" s="8" t="s">
        <v>192</v>
      </c>
      <c r="B676" t="str">
        <f>VLOOKUP($A676,forkortelser!$A$2:$B$98,2,FALSE)</f>
        <v>TS</v>
      </c>
      <c r="C676" s="8" t="s">
        <v>146</v>
      </c>
      <c r="D676" t="str">
        <f>VLOOKUP(A676,Kategorier!$A$2:$B$98,2,FALSE)</f>
        <v>vannparameter</v>
      </c>
      <c r="E676" t="str">
        <f>VLOOKUP(A676,Kategorier!$A$2:$C$98,3,FALSE)</f>
        <v>stoff</v>
      </c>
      <c r="F676" t="e">
        <f>VLOOKUP($A676,grenseverdier!$A$2:$B$87,2,FALSE)</f>
        <v>#N/A</v>
      </c>
      <c r="G676" t="e">
        <f>VLOOKUP($A676,grenseverdier!$A$2:$C$87,3,FALSE)</f>
        <v>#N/A</v>
      </c>
      <c r="H676" s="1">
        <v>45000</v>
      </c>
      <c r="I676" t="s">
        <v>120</v>
      </c>
      <c r="K676" t="e">
        <f t="shared" si="30"/>
        <v>#N/A</v>
      </c>
      <c r="M676" t="e">
        <f t="shared" si="31"/>
        <v>#N/A</v>
      </c>
      <c r="N676">
        <f t="shared" si="32"/>
        <v>151</v>
      </c>
    </row>
    <row r="677" spans="1:14" x14ac:dyDescent="0.35">
      <c r="A677" s="8" t="s">
        <v>116</v>
      </c>
      <c r="B677" t="str">
        <f>VLOOKUP($A677,forkortelser!$A$2:$B$98,2,FALSE)</f>
        <v>THC &gt;C35-C40</v>
      </c>
      <c r="C677" s="8" t="s">
        <v>148</v>
      </c>
      <c r="D677" t="str">
        <f>VLOOKUP(A677,Kategorier!$A$2:$B$98,2,FALSE)</f>
        <v>totale hydrokarboner</v>
      </c>
      <c r="E677" t="str">
        <f>VLOOKUP(A677,Kategorier!$A$2:$C$98,3,FALSE)</f>
        <v>alifater</v>
      </c>
      <c r="F677">
        <f>VLOOKUP($A677,grenseverdier!$A$2:$B$87,2,FALSE)</f>
        <v>20000</v>
      </c>
      <c r="G677">
        <f>VLOOKUP($A677,grenseverdier!$A$2:$C$87,3,FALSE)</f>
        <v>0</v>
      </c>
      <c r="H677" s="1">
        <v>45000</v>
      </c>
      <c r="I677" t="s">
        <v>120</v>
      </c>
      <c r="J677" s="8" t="s">
        <v>153</v>
      </c>
      <c r="K677" t="b">
        <f t="shared" si="30"/>
        <v>1</v>
      </c>
      <c r="L677" s="6">
        <v>10</v>
      </c>
      <c r="M677" t="b">
        <f t="shared" si="31"/>
        <v>0</v>
      </c>
      <c r="N677">
        <f t="shared" si="32"/>
        <v>151</v>
      </c>
    </row>
    <row r="678" spans="1:14" x14ac:dyDescent="0.35">
      <c r="A678" s="8" t="s">
        <v>11</v>
      </c>
      <c r="B678" t="str">
        <f>VLOOKUP($A678,forkortelser!$A$2:$B$98,2,FALSE)</f>
        <v>As</v>
      </c>
      <c r="C678" s="8" t="s">
        <v>148</v>
      </c>
      <c r="D678" t="str">
        <f>VLOOKUP(A678,Kategorier!$A$2:$B$98,2,FALSE)</f>
        <v>metall</v>
      </c>
      <c r="E678" t="str">
        <f>VLOOKUP(A678,Kategorier!$A$2:$C$98,3,FALSE)</f>
        <v>tungmetall</v>
      </c>
      <c r="F678">
        <f>VLOOKUP($A678,grenseverdier!$A$2:$B$87,2,FALSE)</f>
        <v>50</v>
      </c>
      <c r="G678">
        <f>VLOOKUP($A678,grenseverdier!$A$2:$C$87,3,FALSE)</f>
        <v>0</v>
      </c>
      <c r="H678" s="1">
        <v>45000</v>
      </c>
      <c r="I678" t="s">
        <v>120</v>
      </c>
      <c r="J678" s="8">
        <v>5.0999999999999996</v>
      </c>
      <c r="K678" t="b">
        <f t="shared" si="30"/>
        <v>0</v>
      </c>
      <c r="L678" s="6">
        <v>5.0999999999999996</v>
      </c>
      <c r="M678" t="b">
        <f t="shared" si="31"/>
        <v>0</v>
      </c>
      <c r="N678">
        <f t="shared" si="32"/>
        <v>151</v>
      </c>
    </row>
    <row r="679" spans="1:14" x14ac:dyDescent="0.35">
      <c r="A679" s="8" t="s">
        <v>15</v>
      </c>
      <c r="B679" t="str">
        <f>VLOOKUP($A679,forkortelser!$A$2:$B$98,2,FALSE)</f>
        <v>Cd</v>
      </c>
      <c r="C679" s="8" t="s">
        <v>148</v>
      </c>
      <c r="D679" t="str">
        <f>VLOOKUP(A679,Kategorier!$A$2:$B$98,2,FALSE)</f>
        <v>metall</v>
      </c>
      <c r="E679" t="str">
        <f>VLOOKUP(A679,Kategorier!$A$2:$C$98,3,FALSE)</f>
        <v>tungmetall</v>
      </c>
      <c r="F679">
        <f>VLOOKUP($A679,grenseverdier!$A$2:$B$87,2,FALSE)</f>
        <v>5</v>
      </c>
      <c r="G679">
        <f>VLOOKUP($A679,grenseverdier!$A$2:$C$87,3,FALSE)</f>
        <v>0</v>
      </c>
      <c r="H679" s="1">
        <v>45000</v>
      </c>
      <c r="I679" t="s">
        <v>120</v>
      </c>
      <c r="J679" s="8" t="s">
        <v>154</v>
      </c>
      <c r="K679" t="b">
        <f t="shared" si="30"/>
        <v>1</v>
      </c>
      <c r="L679" s="6">
        <v>0.2</v>
      </c>
      <c r="M679" t="b">
        <f t="shared" si="31"/>
        <v>0</v>
      </c>
      <c r="N679">
        <f t="shared" si="32"/>
        <v>151</v>
      </c>
    </row>
    <row r="680" spans="1:14" x14ac:dyDescent="0.35">
      <c r="A680" s="8" t="s">
        <v>18</v>
      </c>
      <c r="B680" t="str">
        <f>VLOOKUP($A680,forkortelser!$A$2:$B$98,2,FALSE)</f>
        <v>Cr</v>
      </c>
      <c r="C680" s="8" t="s">
        <v>148</v>
      </c>
      <c r="D680" t="str">
        <f>VLOOKUP(A680,Kategorier!$A$2:$B$98,2,FALSE)</f>
        <v>metall</v>
      </c>
      <c r="E680" t="str">
        <f>VLOOKUP(A680,Kategorier!$A$2:$C$98,3,FALSE)</f>
        <v>tungmetall</v>
      </c>
      <c r="F680">
        <f>VLOOKUP($A680,grenseverdier!$A$2:$B$87,2,FALSE)</f>
        <v>50</v>
      </c>
      <c r="G680">
        <f>VLOOKUP($A680,grenseverdier!$A$2:$C$87,3,FALSE)</f>
        <v>0</v>
      </c>
      <c r="H680" s="1">
        <v>45000</v>
      </c>
      <c r="I680" t="s">
        <v>120</v>
      </c>
      <c r="J680" s="8">
        <v>3.6</v>
      </c>
      <c r="K680" t="b">
        <f t="shared" si="30"/>
        <v>0</v>
      </c>
      <c r="L680" s="6">
        <v>3.6</v>
      </c>
      <c r="M680" t="b">
        <f t="shared" si="31"/>
        <v>0</v>
      </c>
      <c r="N680">
        <f t="shared" si="32"/>
        <v>151</v>
      </c>
    </row>
    <row r="681" spans="1:14" x14ac:dyDescent="0.35">
      <c r="A681" s="8" t="s">
        <v>17</v>
      </c>
      <c r="B681" t="str">
        <f>VLOOKUP($A681,forkortelser!$A$2:$B$98,2,FALSE)</f>
        <v>Cu</v>
      </c>
      <c r="C681" s="8" t="s">
        <v>148</v>
      </c>
      <c r="D681" t="str">
        <f>VLOOKUP(A681,Kategorier!$A$2:$B$98,2,FALSE)</f>
        <v>metall</v>
      </c>
      <c r="E681" t="str">
        <f>VLOOKUP(A681,Kategorier!$A$2:$C$98,3,FALSE)</f>
        <v>tungmetall</v>
      </c>
      <c r="F681">
        <f>VLOOKUP($A681,grenseverdier!$A$2:$B$87,2,FALSE)</f>
        <v>200</v>
      </c>
      <c r="G681">
        <f>VLOOKUP($A681,grenseverdier!$A$2:$C$87,3,FALSE)</f>
        <v>0</v>
      </c>
      <c r="H681" s="1">
        <v>45000</v>
      </c>
      <c r="I681" t="s">
        <v>120</v>
      </c>
      <c r="J681" s="8">
        <v>2.6</v>
      </c>
      <c r="K681" t="b">
        <f t="shared" si="30"/>
        <v>0</v>
      </c>
      <c r="L681" s="6">
        <v>2.6</v>
      </c>
      <c r="M681" t="b">
        <f t="shared" si="31"/>
        <v>0</v>
      </c>
      <c r="N681">
        <f t="shared" si="32"/>
        <v>151</v>
      </c>
    </row>
    <row r="682" spans="1:14" x14ac:dyDescent="0.35">
      <c r="A682" s="8" t="s">
        <v>22</v>
      </c>
      <c r="B682" t="str">
        <f>VLOOKUP($A682,forkortelser!$A$2:$B$98,2,FALSE)</f>
        <v>Fe</v>
      </c>
      <c r="C682" s="8" t="s">
        <v>148</v>
      </c>
      <c r="D682" t="str">
        <f>VLOOKUP(A682,Kategorier!$A$2:$B$98,2,FALSE)</f>
        <v>metall</v>
      </c>
      <c r="E682" t="str">
        <f>VLOOKUP(A682,Kategorier!$A$2:$C$98,3,FALSE)</f>
        <v>tungmetall</v>
      </c>
      <c r="F682" t="e">
        <f>VLOOKUP($A682,grenseverdier!$A$2:$B$87,2,FALSE)</f>
        <v>#N/A</v>
      </c>
      <c r="G682" t="e">
        <f>VLOOKUP($A682,grenseverdier!$A$2:$C$87,3,FALSE)</f>
        <v>#N/A</v>
      </c>
      <c r="H682" s="1">
        <v>45000</v>
      </c>
      <c r="I682" t="s">
        <v>120</v>
      </c>
      <c r="J682" s="8">
        <v>1850</v>
      </c>
      <c r="K682" t="b">
        <f t="shared" si="30"/>
        <v>0</v>
      </c>
      <c r="L682" s="6">
        <v>1850</v>
      </c>
      <c r="M682" t="e">
        <f t="shared" si="31"/>
        <v>#N/A</v>
      </c>
      <c r="N682">
        <f t="shared" si="32"/>
        <v>151</v>
      </c>
    </row>
    <row r="683" spans="1:14" x14ac:dyDescent="0.35">
      <c r="A683" s="8" t="s">
        <v>19</v>
      </c>
      <c r="B683" t="str">
        <f>VLOOKUP($A683,forkortelser!$A$2:$B$98,2,FALSE)</f>
        <v>Hg</v>
      </c>
      <c r="C683" s="8" t="s">
        <v>148</v>
      </c>
      <c r="D683" t="str">
        <f>VLOOKUP(A683,Kategorier!$A$2:$B$98,2,FALSE)</f>
        <v>metall</v>
      </c>
      <c r="E683" t="str">
        <f>VLOOKUP(A683,Kategorier!$A$2:$C$98,3,FALSE)</f>
        <v>tungmetall</v>
      </c>
      <c r="F683">
        <f>VLOOKUP($A683,grenseverdier!$A$2:$B$87,2,FALSE)</f>
        <v>2</v>
      </c>
      <c r="G683">
        <f>VLOOKUP($A683,grenseverdier!$A$2:$C$87,3,FALSE)</f>
        <v>0</v>
      </c>
      <c r="H683" s="1">
        <v>45000</v>
      </c>
      <c r="I683" t="s">
        <v>120</v>
      </c>
      <c r="J683" s="8">
        <v>1.6199999999999999E-2</v>
      </c>
      <c r="K683" t="b">
        <f t="shared" si="30"/>
        <v>0</v>
      </c>
      <c r="L683" s="6">
        <v>1.6199999999999999E-2</v>
      </c>
      <c r="M683" t="b">
        <f t="shared" si="31"/>
        <v>0</v>
      </c>
      <c r="N683">
        <f t="shared" si="32"/>
        <v>151</v>
      </c>
    </row>
    <row r="684" spans="1:14" x14ac:dyDescent="0.35">
      <c r="A684" s="8" t="s">
        <v>23</v>
      </c>
      <c r="B684" t="str">
        <f>VLOOKUP($A684,forkortelser!$A$2:$B$98,2,FALSE)</f>
        <v>Mn</v>
      </c>
      <c r="C684" s="8" t="s">
        <v>148</v>
      </c>
      <c r="D684" t="str">
        <f>VLOOKUP(A684,Kategorier!$A$2:$B$98,2,FALSE)</f>
        <v>metall</v>
      </c>
      <c r="E684" t="str">
        <f>VLOOKUP(A684,Kategorier!$A$2:$C$98,3,FALSE)</f>
        <v>tungmetall</v>
      </c>
      <c r="F684" t="e">
        <f>VLOOKUP($A684,grenseverdier!$A$2:$B$87,2,FALSE)</f>
        <v>#N/A</v>
      </c>
      <c r="G684" t="e">
        <f>VLOOKUP($A684,grenseverdier!$A$2:$C$87,3,FALSE)</f>
        <v>#N/A</v>
      </c>
      <c r="H684" s="1">
        <v>45000</v>
      </c>
      <c r="I684" t="s">
        <v>120</v>
      </c>
      <c r="J684" s="8">
        <v>1210</v>
      </c>
      <c r="K684" t="b">
        <f t="shared" si="30"/>
        <v>0</v>
      </c>
      <c r="L684" s="6">
        <v>1210</v>
      </c>
      <c r="M684" t="e">
        <f t="shared" si="31"/>
        <v>#N/A</v>
      </c>
      <c r="N684">
        <f t="shared" si="32"/>
        <v>151</v>
      </c>
    </row>
    <row r="685" spans="1:14" x14ac:dyDescent="0.35">
      <c r="A685" s="8" t="s">
        <v>20</v>
      </c>
      <c r="B685" t="str">
        <f>VLOOKUP($A685,forkortelser!$A$2:$B$98,2,FALSE)</f>
        <v>Ni</v>
      </c>
      <c r="C685" s="8" t="s">
        <v>148</v>
      </c>
      <c r="D685" t="str">
        <f>VLOOKUP(A685,Kategorier!$A$2:$B$98,2,FALSE)</f>
        <v>metall</v>
      </c>
      <c r="E685" t="str">
        <f>VLOOKUP(A685,Kategorier!$A$2:$C$98,3,FALSE)</f>
        <v>tungmetall</v>
      </c>
      <c r="F685">
        <f>VLOOKUP($A685,grenseverdier!$A$2:$B$87,2,FALSE)</f>
        <v>50</v>
      </c>
      <c r="G685">
        <f>VLOOKUP($A685,grenseverdier!$A$2:$C$87,3,FALSE)</f>
        <v>0</v>
      </c>
      <c r="H685" s="1">
        <v>45000</v>
      </c>
      <c r="I685" t="s">
        <v>120</v>
      </c>
      <c r="J685" s="8">
        <v>28.2</v>
      </c>
      <c r="K685" t="b">
        <f t="shared" si="30"/>
        <v>0</v>
      </c>
      <c r="L685" s="6">
        <v>28.2</v>
      </c>
      <c r="M685" t="b">
        <f t="shared" si="31"/>
        <v>0</v>
      </c>
      <c r="N685">
        <f t="shared" si="32"/>
        <v>151</v>
      </c>
    </row>
    <row r="686" spans="1:14" x14ac:dyDescent="0.35">
      <c r="A686" s="8" t="s">
        <v>13</v>
      </c>
      <c r="B686" t="str">
        <f>VLOOKUP($A686,forkortelser!$A$2:$B$98,2,FALSE)</f>
        <v>Pb</v>
      </c>
      <c r="C686" s="8" t="s">
        <v>148</v>
      </c>
      <c r="D686" t="str">
        <f>VLOOKUP(A686,Kategorier!$A$2:$B$98,2,FALSE)</f>
        <v>metall</v>
      </c>
      <c r="E686" t="str">
        <f>VLOOKUP(A686,Kategorier!$A$2:$C$98,3,FALSE)</f>
        <v>tungmetall</v>
      </c>
      <c r="F686">
        <f>VLOOKUP($A686,grenseverdier!$A$2:$B$87,2,FALSE)</f>
        <v>50</v>
      </c>
      <c r="G686">
        <f>VLOOKUP($A686,grenseverdier!$A$2:$C$87,3,FALSE)</f>
        <v>0</v>
      </c>
      <c r="H686" s="1">
        <v>45000</v>
      </c>
      <c r="I686" t="s">
        <v>120</v>
      </c>
      <c r="J686" s="8" t="s">
        <v>155</v>
      </c>
      <c r="K686" t="b">
        <f t="shared" si="30"/>
        <v>1</v>
      </c>
      <c r="L686" s="6">
        <v>1</v>
      </c>
      <c r="M686" t="b">
        <f t="shared" si="31"/>
        <v>0</v>
      </c>
      <c r="N686">
        <f t="shared" si="32"/>
        <v>151</v>
      </c>
    </row>
    <row r="687" spans="1:14" x14ac:dyDescent="0.35">
      <c r="A687" s="8" t="s">
        <v>21</v>
      </c>
      <c r="B687" t="str">
        <f>VLOOKUP($A687,forkortelser!$A$2:$B$98,2,FALSE)</f>
        <v>Zn</v>
      </c>
      <c r="C687" s="8" t="s">
        <v>148</v>
      </c>
      <c r="D687" t="str">
        <f>VLOOKUP(A687,Kategorier!$A$2:$B$98,2,FALSE)</f>
        <v>metall</v>
      </c>
      <c r="E687" t="str">
        <f>VLOOKUP(A687,Kategorier!$A$2:$C$98,3,FALSE)</f>
        <v>tungmetall</v>
      </c>
      <c r="F687">
        <f>VLOOKUP($A687,grenseverdier!$A$2:$B$87,2,FALSE)</f>
        <v>500</v>
      </c>
      <c r="G687">
        <f>VLOOKUP($A687,grenseverdier!$A$2:$C$87,3,FALSE)</f>
        <v>0</v>
      </c>
      <c r="H687" s="1">
        <v>45000</v>
      </c>
      <c r="I687" t="s">
        <v>120</v>
      </c>
      <c r="J687" s="8">
        <v>30.1</v>
      </c>
      <c r="K687" t="b">
        <f t="shared" si="30"/>
        <v>0</v>
      </c>
      <c r="L687" s="6">
        <v>30.1</v>
      </c>
      <c r="M687" t="b">
        <f t="shared" si="31"/>
        <v>0</v>
      </c>
      <c r="N687">
        <f t="shared" si="32"/>
        <v>151</v>
      </c>
    </row>
    <row r="688" spans="1:14" x14ac:dyDescent="0.35">
      <c r="A688" s="8" t="s">
        <v>11</v>
      </c>
      <c r="B688" t="str">
        <f>VLOOKUP($A688,forkortelser!$A$2:$B$98,2,FALSE)</f>
        <v>As</v>
      </c>
      <c r="C688" s="8" t="s">
        <v>149</v>
      </c>
      <c r="D688" t="str">
        <f>VLOOKUP(A688,Kategorier!$A$2:$B$98,2,FALSE)</f>
        <v>metall</v>
      </c>
      <c r="E688" t="str">
        <f>VLOOKUP(A688,Kategorier!$A$2:$C$98,3,FALSE)</f>
        <v>tungmetall</v>
      </c>
      <c r="F688">
        <f>VLOOKUP($A688,grenseverdier!$A$2:$B$87,2,FALSE)</f>
        <v>50</v>
      </c>
      <c r="G688">
        <f>VLOOKUP($A688,grenseverdier!$A$2:$C$87,3,FALSE)</f>
        <v>0</v>
      </c>
      <c r="H688" s="1">
        <v>45000</v>
      </c>
      <c r="I688" t="s">
        <v>120</v>
      </c>
      <c r="J688" s="8"/>
      <c r="K688" t="e">
        <f t="shared" si="30"/>
        <v>#N/A</v>
      </c>
      <c r="L688" s="6" t="s">
        <v>147</v>
      </c>
      <c r="M688" t="b">
        <f t="shared" si="31"/>
        <v>1</v>
      </c>
      <c r="N688">
        <f t="shared" si="32"/>
        <v>151</v>
      </c>
    </row>
    <row r="689" spans="1:14" x14ac:dyDescent="0.35">
      <c r="A689" s="8" t="s">
        <v>15</v>
      </c>
      <c r="B689" t="str">
        <f>VLOOKUP($A689,forkortelser!$A$2:$B$98,2,FALSE)</f>
        <v>Cd</v>
      </c>
      <c r="C689" s="8" t="s">
        <v>149</v>
      </c>
      <c r="D689" t="str">
        <f>VLOOKUP(A689,Kategorier!$A$2:$B$98,2,FALSE)</f>
        <v>metall</v>
      </c>
      <c r="E689" t="str">
        <f>VLOOKUP(A689,Kategorier!$A$2:$C$98,3,FALSE)</f>
        <v>tungmetall</v>
      </c>
      <c r="F689">
        <f>VLOOKUP($A689,grenseverdier!$A$2:$B$87,2,FALSE)</f>
        <v>5</v>
      </c>
      <c r="G689">
        <f>VLOOKUP($A689,grenseverdier!$A$2:$C$87,3,FALSE)</f>
        <v>0</v>
      </c>
      <c r="H689" s="1">
        <v>45000</v>
      </c>
      <c r="I689" t="s">
        <v>120</v>
      </c>
      <c r="J689" s="8"/>
      <c r="K689" t="e">
        <f t="shared" si="30"/>
        <v>#N/A</v>
      </c>
      <c r="L689" s="6" t="s">
        <v>147</v>
      </c>
      <c r="M689" t="b">
        <f t="shared" si="31"/>
        <v>1</v>
      </c>
      <c r="N689">
        <f t="shared" si="32"/>
        <v>151</v>
      </c>
    </row>
    <row r="690" spans="1:14" x14ac:dyDescent="0.35">
      <c r="A690" s="8" t="s">
        <v>18</v>
      </c>
      <c r="B690" t="str">
        <f>VLOOKUP($A690,forkortelser!$A$2:$B$98,2,FALSE)</f>
        <v>Cr</v>
      </c>
      <c r="C690" s="8" t="s">
        <v>149</v>
      </c>
      <c r="D690" t="str">
        <f>VLOOKUP(A690,Kategorier!$A$2:$B$98,2,FALSE)</f>
        <v>metall</v>
      </c>
      <c r="E690" t="str">
        <f>VLOOKUP(A690,Kategorier!$A$2:$C$98,3,FALSE)</f>
        <v>tungmetall</v>
      </c>
      <c r="F690">
        <f>VLOOKUP($A690,grenseverdier!$A$2:$B$87,2,FALSE)</f>
        <v>50</v>
      </c>
      <c r="G690">
        <f>VLOOKUP($A690,grenseverdier!$A$2:$C$87,3,FALSE)</f>
        <v>0</v>
      </c>
      <c r="H690" s="1">
        <v>45000</v>
      </c>
      <c r="I690" t="s">
        <v>120</v>
      </c>
      <c r="J690" s="8"/>
      <c r="K690" t="e">
        <f t="shared" si="30"/>
        <v>#N/A</v>
      </c>
      <c r="L690" s="6" t="s">
        <v>147</v>
      </c>
      <c r="M690" t="b">
        <f t="shared" si="31"/>
        <v>1</v>
      </c>
      <c r="N690">
        <f t="shared" si="32"/>
        <v>151</v>
      </c>
    </row>
    <row r="691" spans="1:14" x14ac:dyDescent="0.35">
      <c r="A691" s="8" t="s">
        <v>17</v>
      </c>
      <c r="B691" t="str">
        <f>VLOOKUP($A691,forkortelser!$A$2:$B$98,2,FALSE)</f>
        <v>Cu</v>
      </c>
      <c r="C691" s="8" t="s">
        <v>149</v>
      </c>
      <c r="D691" t="str">
        <f>VLOOKUP(A691,Kategorier!$A$2:$B$98,2,FALSE)</f>
        <v>metall</v>
      </c>
      <c r="E691" t="str">
        <f>VLOOKUP(A691,Kategorier!$A$2:$C$98,3,FALSE)</f>
        <v>tungmetall</v>
      </c>
      <c r="F691">
        <f>VLOOKUP($A691,grenseverdier!$A$2:$B$87,2,FALSE)</f>
        <v>200</v>
      </c>
      <c r="G691">
        <f>VLOOKUP($A691,grenseverdier!$A$2:$C$87,3,FALSE)</f>
        <v>0</v>
      </c>
      <c r="H691" s="1">
        <v>45000</v>
      </c>
      <c r="I691" t="s">
        <v>120</v>
      </c>
      <c r="J691" s="8"/>
      <c r="K691" t="e">
        <f t="shared" si="30"/>
        <v>#N/A</v>
      </c>
      <c r="L691" s="6" t="s">
        <v>147</v>
      </c>
      <c r="M691" t="b">
        <f t="shared" si="31"/>
        <v>1</v>
      </c>
      <c r="N691">
        <f t="shared" si="32"/>
        <v>151</v>
      </c>
    </row>
    <row r="692" spans="1:14" x14ac:dyDescent="0.35">
      <c r="A692" s="8" t="s">
        <v>22</v>
      </c>
      <c r="B692" t="str">
        <f>VLOOKUP($A692,forkortelser!$A$2:$B$98,2,FALSE)</f>
        <v>Fe</v>
      </c>
      <c r="C692" s="8" t="s">
        <v>149</v>
      </c>
      <c r="D692" t="str">
        <f>VLOOKUP(A692,Kategorier!$A$2:$B$98,2,FALSE)</f>
        <v>metall</v>
      </c>
      <c r="E692" t="str">
        <f>VLOOKUP(A692,Kategorier!$A$2:$C$98,3,FALSE)</f>
        <v>tungmetall</v>
      </c>
      <c r="F692" t="e">
        <f>VLOOKUP($A692,grenseverdier!$A$2:$B$87,2,FALSE)</f>
        <v>#N/A</v>
      </c>
      <c r="G692" t="e">
        <f>VLOOKUP($A692,grenseverdier!$A$2:$C$87,3,FALSE)</f>
        <v>#N/A</v>
      </c>
      <c r="H692" s="1">
        <v>45000</v>
      </c>
      <c r="I692" t="s">
        <v>120</v>
      </c>
      <c r="J692" s="8"/>
      <c r="K692" t="e">
        <f t="shared" si="30"/>
        <v>#N/A</v>
      </c>
      <c r="L692" s="6" t="s">
        <v>147</v>
      </c>
      <c r="M692" t="e">
        <f t="shared" si="31"/>
        <v>#N/A</v>
      </c>
      <c r="N692">
        <f t="shared" si="32"/>
        <v>151</v>
      </c>
    </row>
    <row r="693" spans="1:14" x14ac:dyDescent="0.35">
      <c r="A693" s="8" t="s">
        <v>19</v>
      </c>
      <c r="B693" t="str">
        <f>VLOOKUP($A693,forkortelser!$A$2:$B$98,2,FALSE)</f>
        <v>Hg</v>
      </c>
      <c r="C693" s="8" t="s">
        <v>149</v>
      </c>
      <c r="D693" t="str">
        <f>VLOOKUP(A693,Kategorier!$A$2:$B$98,2,FALSE)</f>
        <v>metall</v>
      </c>
      <c r="E693" t="str">
        <f>VLOOKUP(A693,Kategorier!$A$2:$C$98,3,FALSE)</f>
        <v>tungmetall</v>
      </c>
      <c r="F693">
        <f>VLOOKUP($A693,grenseverdier!$A$2:$B$87,2,FALSE)</f>
        <v>2</v>
      </c>
      <c r="G693">
        <f>VLOOKUP($A693,grenseverdier!$A$2:$C$87,3,FALSE)</f>
        <v>0</v>
      </c>
      <c r="H693" s="1">
        <v>45000</v>
      </c>
      <c r="I693" t="s">
        <v>120</v>
      </c>
      <c r="J693" s="8"/>
      <c r="K693" t="e">
        <f t="shared" si="30"/>
        <v>#N/A</v>
      </c>
      <c r="L693" s="6" t="s">
        <v>147</v>
      </c>
      <c r="M693" t="b">
        <f t="shared" si="31"/>
        <v>1</v>
      </c>
      <c r="N693">
        <f t="shared" si="32"/>
        <v>151</v>
      </c>
    </row>
    <row r="694" spans="1:14" x14ac:dyDescent="0.35">
      <c r="A694" s="8" t="s">
        <v>23</v>
      </c>
      <c r="B694" t="str">
        <f>VLOOKUP($A694,forkortelser!$A$2:$B$98,2,FALSE)</f>
        <v>Mn</v>
      </c>
      <c r="C694" s="8" t="s">
        <v>149</v>
      </c>
      <c r="D694" t="str">
        <f>VLOOKUP(A694,Kategorier!$A$2:$B$98,2,FALSE)</f>
        <v>metall</v>
      </c>
      <c r="E694" t="str">
        <f>VLOOKUP(A694,Kategorier!$A$2:$C$98,3,FALSE)</f>
        <v>tungmetall</v>
      </c>
      <c r="F694" t="e">
        <f>VLOOKUP($A694,grenseverdier!$A$2:$B$87,2,FALSE)</f>
        <v>#N/A</v>
      </c>
      <c r="G694" t="e">
        <f>VLOOKUP($A694,grenseverdier!$A$2:$C$87,3,FALSE)</f>
        <v>#N/A</v>
      </c>
      <c r="H694" s="1">
        <v>45000</v>
      </c>
      <c r="I694" t="s">
        <v>120</v>
      </c>
      <c r="J694" s="8"/>
      <c r="K694" t="e">
        <f t="shared" si="30"/>
        <v>#N/A</v>
      </c>
      <c r="L694" s="6" t="s">
        <v>147</v>
      </c>
      <c r="M694" t="e">
        <f t="shared" si="31"/>
        <v>#N/A</v>
      </c>
      <c r="N694">
        <f t="shared" si="32"/>
        <v>151</v>
      </c>
    </row>
    <row r="695" spans="1:14" x14ac:dyDescent="0.35">
      <c r="A695" s="8" t="s">
        <v>20</v>
      </c>
      <c r="B695" t="str">
        <f>VLOOKUP($A695,forkortelser!$A$2:$B$98,2,FALSE)</f>
        <v>Ni</v>
      </c>
      <c r="C695" s="8" t="s">
        <v>149</v>
      </c>
      <c r="D695" t="str">
        <f>VLOOKUP(A695,Kategorier!$A$2:$B$98,2,FALSE)</f>
        <v>metall</v>
      </c>
      <c r="E695" t="str">
        <f>VLOOKUP(A695,Kategorier!$A$2:$C$98,3,FALSE)</f>
        <v>tungmetall</v>
      </c>
      <c r="F695">
        <f>VLOOKUP($A695,grenseverdier!$A$2:$B$87,2,FALSE)</f>
        <v>50</v>
      </c>
      <c r="G695">
        <f>VLOOKUP($A695,grenseverdier!$A$2:$C$87,3,FALSE)</f>
        <v>0</v>
      </c>
      <c r="H695" s="1">
        <v>45000</v>
      </c>
      <c r="I695" t="s">
        <v>120</v>
      </c>
      <c r="J695" s="8"/>
      <c r="K695" t="e">
        <f t="shared" si="30"/>
        <v>#N/A</v>
      </c>
      <c r="L695" s="6" t="s">
        <v>147</v>
      </c>
      <c r="M695" t="b">
        <f t="shared" si="31"/>
        <v>1</v>
      </c>
      <c r="N695">
        <f t="shared" si="32"/>
        <v>151</v>
      </c>
    </row>
    <row r="696" spans="1:14" x14ac:dyDescent="0.35">
      <c r="A696" s="8" t="s">
        <v>13</v>
      </c>
      <c r="B696" t="str">
        <f>VLOOKUP($A696,forkortelser!$A$2:$B$98,2,FALSE)</f>
        <v>Pb</v>
      </c>
      <c r="C696" s="8" t="s">
        <v>149</v>
      </c>
      <c r="D696" t="str">
        <f>VLOOKUP(A696,Kategorier!$A$2:$B$98,2,FALSE)</f>
        <v>metall</v>
      </c>
      <c r="E696" t="str">
        <f>VLOOKUP(A696,Kategorier!$A$2:$C$98,3,FALSE)</f>
        <v>tungmetall</v>
      </c>
      <c r="F696">
        <f>VLOOKUP($A696,grenseverdier!$A$2:$B$87,2,FALSE)</f>
        <v>50</v>
      </c>
      <c r="G696">
        <f>VLOOKUP($A696,grenseverdier!$A$2:$C$87,3,FALSE)</f>
        <v>0</v>
      </c>
      <c r="H696" s="1">
        <v>45000</v>
      </c>
      <c r="I696" t="s">
        <v>120</v>
      </c>
      <c r="J696" s="8"/>
      <c r="K696" t="e">
        <f t="shared" si="30"/>
        <v>#N/A</v>
      </c>
      <c r="L696" s="6" t="s">
        <v>147</v>
      </c>
      <c r="M696" t="b">
        <f t="shared" si="31"/>
        <v>1</v>
      </c>
      <c r="N696">
        <f t="shared" si="32"/>
        <v>151</v>
      </c>
    </row>
    <row r="697" spans="1:14" x14ac:dyDescent="0.35">
      <c r="A697" s="8" t="s">
        <v>21</v>
      </c>
      <c r="B697" t="str">
        <f>VLOOKUP($A697,forkortelser!$A$2:$B$98,2,FALSE)</f>
        <v>Zn</v>
      </c>
      <c r="C697" s="8" t="s">
        <v>149</v>
      </c>
      <c r="D697" t="str">
        <f>VLOOKUP(A697,Kategorier!$A$2:$B$98,2,FALSE)</f>
        <v>metall</v>
      </c>
      <c r="E697" t="str">
        <f>VLOOKUP(A697,Kategorier!$A$2:$C$98,3,FALSE)</f>
        <v>tungmetall</v>
      </c>
      <c r="F697">
        <f>VLOOKUP($A697,grenseverdier!$A$2:$B$87,2,FALSE)</f>
        <v>500</v>
      </c>
      <c r="G697">
        <f>VLOOKUP($A697,grenseverdier!$A$2:$C$87,3,FALSE)</f>
        <v>0</v>
      </c>
      <c r="H697" s="1">
        <v>45000</v>
      </c>
      <c r="I697" t="s">
        <v>120</v>
      </c>
      <c r="J697" s="8"/>
      <c r="K697" t="e">
        <f t="shared" si="30"/>
        <v>#N/A</v>
      </c>
      <c r="L697" s="6" t="s">
        <v>147</v>
      </c>
      <c r="M697" t="b">
        <f t="shared" si="31"/>
        <v>1</v>
      </c>
      <c r="N697">
        <f t="shared" si="32"/>
        <v>151</v>
      </c>
    </row>
    <row r="698" spans="1:14" x14ac:dyDescent="0.35">
      <c r="A698" s="8" t="s">
        <v>127</v>
      </c>
      <c r="B698" t="str">
        <f>VLOOKUP($A698,forkortelser!$A$2:$B$98,2,FALSE)</f>
        <v>PCB 28</v>
      </c>
      <c r="C698" s="8" t="s">
        <v>148</v>
      </c>
      <c r="D698" t="str">
        <f>VLOOKUP(A698,Kategorier!$A$2:$B$98,2,FALSE)</f>
        <v>org milj</v>
      </c>
      <c r="E698" t="str">
        <f>VLOOKUP(A698,Kategorier!$A$2:$C$98,3,FALSE)</f>
        <v>PCB</v>
      </c>
      <c r="F698" t="e">
        <f>VLOOKUP($A698,grenseverdier!$A$2:$B$87,2,FALSE)</f>
        <v>#N/A</v>
      </c>
      <c r="G698" t="e">
        <f>VLOOKUP($A698,grenseverdier!$A$2:$C$87,3,FALSE)</f>
        <v>#N/A</v>
      </c>
      <c r="H698" s="1">
        <v>45000</v>
      </c>
      <c r="I698" t="s">
        <v>120</v>
      </c>
      <c r="J698" s="8" t="s">
        <v>156</v>
      </c>
      <c r="K698" t="b">
        <f t="shared" si="30"/>
        <v>1</v>
      </c>
      <c r="L698" s="6">
        <v>1.1000000000000001E-3</v>
      </c>
      <c r="M698" t="e">
        <f t="shared" si="31"/>
        <v>#N/A</v>
      </c>
      <c r="N698">
        <f t="shared" si="32"/>
        <v>151</v>
      </c>
    </row>
    <row r="699" spans="1:14" x14ac:dyDescent="0.35">
      <c r="A699" s="8" t="s">
        <v>128</v>
      </c>
      <c r="B699" t="str">
        <f>VLOOKUP($A699,forkortelser!$A$2:$B$98,2,FALSE)</f>
        <v>PCB 52</v>
      </c>
      <c r="C699" s="8" t="s">
        <v>148</v>
      </c>
      <c r="D699" t="str">
        <f>VLOOKUP(A699,Kategorier!$A$2:$B$98,2,FALSE)</f>
        <v>org milj</v>
      </c>
      <c r="E699" t="str">
        <f>VLOOKUP(A699,Kategorier!$A$2:$C$98,3,FALSE)</f>
        <v>PCB</v>
      </c>
      <c r="F699" t="e">
        <f>VLOOKUP($A699,grenseverdier!$A$2:$B$87,2,FALSE)</f>
        <v>#N/A</v>
      </c>
      <c r="G699" t="e">
        <f>VLOOKUP($A699,grenseverdier!$A$2:$C$87,3,FALSE)</f>
        <v>#N/A</v>
      </c>
      <c r="H699" s="1">
        <v>45000</v>
      </c>
      <c r="I699" t="s">
        <v>120</v>
      </c>
      <c r="J699" s="8" t="s">
        <v>156</v>
      </c>
      <c r="K699" t="b">
        <f t="shared" si="30"/>
        <v>1</v>
      </c>
      <c r="L699" s="6">
        <v>1.1000000000000001E-3</v>
      </c>
      <c r="M699" t="e">
        <f t="shared" si="31"/>
        <v>#N/A</v>
      </c>
      <c r="N699">
        <f t="shared" si="32"/>
        <v>151</v>
      </c>
    </row>
    <row r="700" spans="1:14" x14ac:dyDescent="0.35">
      <c r="A700" s="8" t="s">
        <v>129</v>
      </c>
      <c r="B700" t="str">
        <f>VLOOKUP($A700,forkortelser!$A$2:$B$98,2,FALSE)</f>
        <v>PCB 101</v>
      </c>
      <c r="C700" s="8" t="s">
        <v>148</v>
      </c>
      <c r="D700" t="str">
        <f>VLOOKUP(A700,Kategorier!$A$2:$B$98,2,FALSE)</f>
        <v>org milj</v>
      </c>
      <c r="E700" t="str">
        <f>VLOOKUP(A700,Kategorier!$A$2:$C$98,3,FALSE)</f>
        <v>PCB</v>
      </c>
      <c r="F700" t="e">
        <f>VLOOKUP($A700,grenseverdier!$A$2:$B$87,2,FALSE)</f>
        <v>#N/A</v>
      </c>
      <c r="G700" t="e">
        <f>VLOOKUP($A700,grenseverdier!$A$2:$C$87,3,FALSE)</f>
        <v>#N/A</v>
      </c>
      <c r="H700" s="1">
        <v>45000</v>
      </c>
      <c r="I700" t="s">
        <v>120</v>
      </c>
      <c r="J700" s="8" t="s">
        <v>157</v>
      </c>
      <c r="K700" t="b">
        <f t="shared" si="30"/>
        <v>1</v>
      </c>
      <c r="L700" s="6">
        <v>7.5000000000000002E-4</v>
      </c>
      <c r="M700" t="e">
        <f t="shared" si="31"/>
        <v>#N/A</v>
      </c>
      <c r="N700">
        <f t="shared" si="32"/>
        <v>151</v>
      </c>
    </row>
    <row r="701" spans="1:14" x14ac:dyDescent="0.35">
      <c r="A701" s="8" t="s">
        <v>130</v>
      </c>
      <c r="B701" t="str">
        <f>VLOOKUP($A701,forkortelser!$A$2:$B$98,2,FALSE)</f>
        <v>PCB 118</v>
      </c>
      <c r="C701" s="8" t="s">
        <v>148</v>
      </c>
      <c r="D701" t="str">
        <f>VLOOKUP(A701,Kategorier!$A$2:$B$98,2,FALSE)</f>
        <v>org milj</v>
      </c>
      <c r="E701" t="str">
        <f>VLOOKUP(A701,Kategorier!$A$2:$C$98,3,FALSE)</f>
        <v>PCB</v>
      </c>
      <c r="F701" t="e">
        <f>VLOOKUP($A701,grenseverdier!$A$2:$B$87,2,FALSE)</f>
        <v>#N/A</v>
      </c>
      <c r="G701" t="e">
        <f>VLOOKUP($A701,grenseverdier!$A$2:$C$87,3,FALSE)</f>
        <v>#N/A</v>
      </c>
      <c r="H701" s="1">
        <v>45000</v>
      </c>
      <c r="I701" t="s">
        <v>120</v>
      </c>
      <c r="J701" s="8" t="s">
        <v>156</v>
      </c>
      <c r="K701" t="b">
        <f t="shared" si="30"/>
        <v>1</v>
      </c>
      <c r="L701" s="6">
        <v>1.1000000000000001E-3</v>
      </c>
      <c r="M701" t="e">
        <f t="shared" si="31"/>
        <v>#N/A</v>
      </c>
      <c r="N701">
        <f t="shared" si="32"/>
        <v>151</v>
      </c>
    </row>
    <row r="702" spans="1:14" x14ac:dyDescent="0.35">
      <c r="A702" s="8" t="s">
        <v>131</v>
      </c>
      <c r="B702" t="str">
        <f>VLOOKUP($A702,forkortelser!$A$2:$B$98,2,FALSE)</f>
        <v>PCB 138</v>
      </c>
      <c r="C702" s="8" t="s">
        <v>148</v>
      </c>
      <c r="D702" t="str">
        <f>VLOOKUP(A702,Kategorier!$A$2:$B$98,2,FALSE)</f>
        <v>org milj</v>
      </c>
      <c r="E702" t="str">
        <f>VLOOKUP(A702,Kategorier!$A$2:$C$98,3,FALSE)</f>
        <v>PCB</v>
      </c>
      <c r="F702" t="e">
        <f>VLOOKUP($A702,grenseverdier!$A$2:$B$87,2,FALSE)</f>
        <v>#N/A</v>
      </c>
      <c r="G702" t="e">
        <f>VLOOKUP($A702,grenseverdier!$A$2:$C$87,3,FALSE)</f>
        <v>#N/A</v>
      </c>
      <c r="H702" s="1">
        <v>45000</v>
      </c>
      <c r="I702" t="s">
        <v>120</v>
      </c>
      <c r="J702" s="8" t="s">
        <v>158</v>
      </c>
      <c r="K702" t="b">
        <f t="shared" si="30"/>
        <v>1</v>
      </c>
      <c r="L702" s="6">
        <v>1.1999999999999999E-3</v>
      </c>
      <c r="M702" t="e">
        <f t="shared" si="31"/>
        <v>#N/A</v>
      </c>
      <c r="N702">
        <f t="shared" si="32"/>
        <v>151</v>
      </c>
    </row>
    <row r="703" spans="1:14" x14ac:dyDescent="0.35">
      <c r="A703" s="8" t="s">
        <v>132</v>
      </c>
      <c r="B703" t="str">
        <f>VLOOKUP($A703,forkortelser!$A$2:$B$98,2,FALSE)</f>
        <v>PCB 153</v>
      </c>
      <c r="C703" s="8" t="s">
        <v>148</v>
      </c>
      <c r="D703" t="str">
        <f>VLOOKUP(A703,Kategorier!$A$2:$B$98,2,FALSE)</f>
        <v>org milj</v>
      </c>
      <c r="E703" t="str">
        <f>VLOOKUP(A703,Kategorier!$A$2:$C$98,3,FALSE)</f>
        <v>PCB</v>
      </c>
      <c r="F703" t="e">
        <f>VLOOKUP($A703,grenseverdier!$A$2:$B$87,2,FALSE)</f>
        <v>#N/A</v>
      </c>
      <c r="G703" t="e">
        <f>VLOOKUP($A703,grenseverdier!$A$2:$C$87,3,FALSE)</f>
        <v>#N/A</v>
      </c>
      <c r="H703" s="1">
        <v>45000</v>
      </c>
      <c r="I703" t="s">
        <v>120</v>
      </c>
      <c r="J703" s="8" t="s">
        <v>156</v>
      </c>
      <c r="K703" t="b">
        <f t="shared" si="30"/>
        <v>1</v>
      </c>
      <c r="L703" s="6">
        <v>1.1000000000000001E-3</v>
      </c>
      <c r="M703" t="e">
        <f t="shared" si="31"/>
        <v>#N/A</v>
      </c>
      <c r="N703">
        <f t="shared" si="32"/>
        <v>151</v>
      </c>
    </row>
    <row r="704" spans="1:14" x14ac:dyDescent="0.35">
      <c r="A704" s="8" t="s">
        <v>133</v>
      </c>
      <c r="B704" t="str">
        <f>VLOOKUP($A704,forkortelser!$A$2:$B$98,2,FALSE)</f>
        <v>PCB 180</v>
      </c>
      <c r="C704" s="8" t="s">
        <v>148</v>
      </c>
      <c r="D704" t="str">
        <f>VLOOKUP(A704,Kategorier!$A$2:$B$98,2,FALSE)</f>
        <v>org milj</v>
      </c>
      <c r="E704" t="str">
        <f>VLOOKUP(A704,Kategorier!$A$2:$C$98,3,FALSE)</f>
        <v>PCB</v>
      </c>
      <c r="F704" t="e">
        <f>VLOOKUP($A704,grenseverdier!$A$2:$B$87,2,FALSE)</f>
        <v>#N/A</v>
      </c>
      <c r="G704" t="e">
        <f>VLOOKUP($A704,grenseverdier!$A$2:$C$87,3,FALSE)</f>
        <v>#N/A</v>
      </c>
      <c r="H704" s="1">
        <v>45000</v>
      </c>
      <c r="I704" t="s">
        <v>120</v>
      </c>
      <c r="J704" s="8" t="s">
        <v>159</v>
      </c>
      <c r="K704" t="b">
        <f t="shared" si="30"/>
        <v>1</v>
      </c>
      <c r="L704" s="6">
        <v>9.5E-4</v>
      </c>
      <c r="M704" t="e">
        <f t="shared" si="31"/>
        <v>#N/A</v>
      </c>
      <c r="N704">
        <f t="shared" si="32"/>
        <v>151</v>
      </c>
    </row>
    <row r="705" spans="1:14" x14ac:dyDescent="0.35">
      <c r="A705" s="8" t="s">
        <v>134</v>
      </c>
      <c r="B705" t="str">
        <f>VLOOKUP($A705,forkortelser!$A$2:$B$98,2,FALSE)</f>
        <v>Sum PCB-7</v>
      </c>
      <c r="C705" s="8" t="s">
        <v>148</v>
      </c>
      <c r="D705" t="str">
        <f>VLOOKUP(A705,Kategorier!$A$2:$B$98,2,FALSE)</f>
        <v>org milj</v>
      </c>
      <c r="E705" t="str">
        <f>VLOOKUP(A705,Kategorier!$A$2:$C$98,3,FALSE)</f>
        <v>PCB</v>
      </c>
      <c r="F705" t="e">
        <f>VLOOKUP($A705,grenseverdier!$A$2:$B$87,2,FALSE)</f>
        <v>#N/A</v>
      </c>
      <c r="G705" t="e">
        <f>VLOOKUP($A705,grenseverdier!$A$2:$C$87,3,FALSE)</f>
        <v>#N/A</v>
      </c>
      <c r="H705" s="1">
        <v>45000</v>
      </c>
      <c r="I705" t="s">
        <v>120</v>
      </c>
      <c r="J705" s="8" t="s">
        <v>160</v>
      </c>
      <c r="K705" t="b">
        <f t="shared" si="30"/>
        <v>1</v>
      </c>
      <c r="L705" s="6">
        <v>3.65E-3</v>
      </c>
      <c r="M705" t="e">
        <f t="shared" si="31"/>
        <v>#N/A</v>
      </c>
      <c r="N705">
        <f t="shared" si="32"/>
        <v>151</v>
      </c>
    </row>
    <row r="706" spans="1:14" x14ac:dyDescent="0.35">
      <c r="A706" s="8" t="s">
        <v>127</v>
      </c>
      <c r="B706" t="str">
        <f>VLOOKUP($A706,forkortelser!$A$2:$B$98,2,FALSE)</f>
        <v>PCB 28</v>
      </c>
      <c r="C706" s="8" t="s">
        <v>149</v>
      </c>
      <c r="D706" t="str">
        <f>VLOOKUP(A706,Kategorier!$A$2:$B$98,2,FALSE)</f>
        <v>org milj</v>
      </c>
      <c r="E706" t="str">
        <f>VLOOKUP(A706,Kategorier!$A$2:$C$98,3,FALSE)</f>
        <v>PCB</v>
      </c>
      <c r="F706" t="e">
        <f>VLOOKUP($A706,grenseverdier!$A$2:$B$87,2,FALSE)</f>
        <v>#N/A</v>
      </c>
      <c r="G706" t="e">
        <f>VLOOKUP($A706,grenseverdier!$A$2:$C$87,3,FALSE)</f>
        <v>#N/A</v>
      </c>
      <c r="H706" s="1">
        <v>45000</v>
      </c>
      <c r="I706" t="s">
        <v>120</v>
      </c>
      <c r="J706" s="8"/>
      <c r="K706" t="e">
        <f t="shared" si="30"/>
        <v>#N/A</v>
      </c>
      <c r="L706" s="6" t="s">
        <v>147</v>
      </c>
      <c r="M706" t="e">
        <f t="shared" si="31"/>
        <v>#N/A</v>
      </c>
      <c r="N706">
        <f t="shared" si="32"/>
        <v>151</v>
      </c>
    </row>
    <row r="707" spans="1:14" x14ac:dyDescent="0.35">
      <c r="A707" s="8" t="s">
        <v>128</v>
      </c>
      <c r="B707" t="str">
        <f>VLOOKUP($A707,forkortelser!$A$2:$B$98,2,FALSE)</f>
        <v>PCB 52</v>
      </c>
      <c r="C707" s="8" t="s">
        <v>149</v>
      </c>
      <c r="D707" t="str">
        <f>VLOOKUP(A707,Kategorier!$A$2:$B$98,2,FALSE)</f>
        <v>org milj</v>
      </c>
      <c r="E707" t="str">
        <f>VLOOKUP(A707,Kategorier!$A$2:$C$98,3,FALSE)</f>
        <v>PCB</v>
      </c>
      <c r="F707" t="e">
        <f>VLOOKUP($A707,grenseverdier!$A$2:$B$87,2,FALSE)</f>
        <v>#N/A</v>
      </c>
      <c r="G707" t="e">
        <f>VLOOKUP($A707,grenseverdier!$A$2:$C$87,3,FALSE)</f>
        <v>#N/A</v>
      </c>
      <c r="H707" s="1">
        <v>45000</v>
      </c>
      <c r="I707" t="s">
        <v>120</v>
      </c>
      <c r="J707" s="8"/>
      <c r="K707" t="e">
        <f t="shared" ref="K707:K770" si="33">IF(ISBLANK(J707),#N/A,IF(ISNUMBER(J707),FALSE,TRUE))</f>
        <v>#N/A</v>
      </c>
      <c r="L707" s="6" t="s">
        <v>147</v>
      </c>
      <c r="M707" t="e">
        <f t="shared" ref="M707:M770" si="34">IF(ISBLANK(L707),#N/A,IF(L707&gt;F707,TRUE,IF(L707&lt;F707,FALSE,#N/A)))</f>
        <v>#N/A</v>
      </c>
      <c r="N707">
        <f t="shared" ref="N707:N770" si="35">IF(I707="inn",152,IF(I707="ut",151,IF(I707="slamtank",153)))</f>
        <v>151</v>
      </c>
    </row>
    <row r="708" spans="1:14" x14ac:dyDescent="0.35">
      <c r="A708" s="8" t="s">
        <v>129</v>
      </c>
      <c r="B708" t="str">
        <f>VLOOKUP($A708,forkortelser!$A$2:$B$98,2,FALSE)</f>
        <v>PCB 101</v>
      </c>
      <c r="C708" s="8" t="s">
        <v>149</v>
      </c>
      <c r="D708" t="str">
        <f>VLOOKUP(A708,Kategorier!$A$2:$B$98,2,FALSE)</f>
        <v>org milj</v>
      </c>
      <c r="E708" t="str">
        <f>VLOOKUP(A708,Kategorier!$A$2:$C$98,3,FALSE)</f>
        <v>PCB</v>
      </c>
      <c r="F708" t="e">
        <f>VLOOKUP($A708,grenseverdier!$A$2:$B$87,2,FALSE)</f>
        <v>#N/A</v>
      </c>
      <c r="G708" t="e">
        <f>VLOOKUP($A708,grenseverdier!$A$2:$C$87,3,FALSE)</f>
        <v>#N/A</v>
      </c>
      <c r="H708" s="1">
        <v>45000</v>
      </c>
      <c r="I708" t="s">
        <v>120</v>
      </c>
      <c r="J708" s="8"/>
      <c r="K708" t="e">
        <f t="shared" si="33"/>
        <v>#N/A</v>
      </c>
      <c r="L708" s="6" t="s">
        <v>147</v>
      </c>
      <c r="M708" t="e">
        <f t="shared" si="34"/>
        <v>#N/A</v>
      </c>
      <c r="N708">
        <f t="shared" si="35"/>
        <v>151</v>
      </c>
    </row>
    <row r="709" spans="1:14" x14ac:dyDescent="0.35">
      <c r="A709" s="8" t="s">
        <v>130</v>
      </c>
      <c r="B709" t="str">
        <f>VLOOKUP($A709,forkortelser!$A$2:$B$98,2,FALSE)</f>
        <v>PCB 118</v>
      </c>
      <c r="C709" s="8" t="s">
        <v>149</v>
      </c>
      <c r="D709" t="str">
        <f>VLOOKUP(A709,Kategorier!$A$2:$B$98,2,FALSE)</f>
        <v>org milj</v>
      </c>
      <c r="E709" t="str">
        <f>VLOOKUP(A709,Kategorier!$A$2:$C$98,3,FALSE)</f>
        <v>PCB</v>
      </c>
      <c r="F709" t="e">
        <f>VLOOKUP($A709,grenseverdier!$A$2:$B$87,2,FALSE)</f>
        <v>#N/A</v>
      </c>
      <c r="G709" t="e">
        <f>VLOOKUP($A709,grenseverdier!$A$2:$C$87,3,FALSE)</f>
        <v>#N/A</v>
      </c>
      <c r="H709" s="1">
        <v>45000</v>
      </c>
      <c r="I709" t="s">
        <v>120</v>
      </c>
      <c r="J709" s="8"/>
      <c r="K709" t="e">
        <f t="shared" si="33"/>
        <v>#N/A</v>
      </c>
      <c r="L709" s="6" t="s">
        <v>147</v>
      </c>
      <c r="M709" t="e">
        <f t="shared" si="34"/>
        <v>#N/A</v>
      </c>
      <c r="N709">
        <f t="shared" si="35"/>
        <v>151</v>
      </c>
    </row>
    <row r="710" spans="1:14" x14ac:dyDescent="0.35">
      <c r="A710" s="8" t="s">
        <v>131</v>
      </c>
      <c r="B710" t="str">
        <f>VLOOKUP($A710,forkortelser!$A$2:$B$98,2,FALSE)</f>
        <v>PCB 138</v>
      </c>
      <c r="C710" s="8" t="s">
        <v>149</v>
      </c>
      <c r="D710" t="str">
        <f>VLOOKUP(A710,Kategorier!$A$2:$B$98,2,FALSE)</f>
        <v>org milj</v>
      </c>
      <c r="E710" t="str">
        <f>VLOOKUP(A710,Kategorier!$A$2:$C$98,3,FALSE)</f>
        <v>PCB</v>
      </c>
      <c r="F710" t="e">
        <f>VLOOKUP($A710,grenseverdier!$A$2:$B$87,2,FALSE)</f>
        <v>#N/A</v>
      </c>
      <c r="G710" t="e">
        <f>VLOOKUP($A710,grenseverdier!$A$2:$C$87,3,FALSE)</f>
        <v>#N/A</v>
      </c>
      <c r="H710" s="1">
        <v>45000</v>
      </c>
      <c r="I710" t="s">
        <v>120</v>
      </c>
      <c r="J710" s="8"/>
      <c r="K710" t="e">
        <f t="shared" si="33"/>
        <v>#N/A</v>
      </c>
      <c r="L710" s="6" t="s">
        <v>147</v>
      </c>
      <c r="M710" t="e">
        <f t="shared" si="34"/>
        <v>#N/A</v>
      </c>
      <c r="N710">
        <f t="shared" si="35"/>
        <v>151</v>
      </c>
    </row>
    <row r="711" spans="1:14" x14ac:dyDescent="0.35">
      <c r="A711" s="8" t="s">
        <v>132</v>
      </c>
      <c r="B711" t="str">
        <f>VLOOKUP($A711,forkortelser!$A$2:$B$98,2,FALSE)</f>
        <v>PCB 153</v>
      </c>
      <c r="C711" s="8" t="s">
        <v>149</v>
      </c>
      <c r="D711" t="str">
        <f>VLOOKUP(A711,Kategorier!$A$2:$B$98,2,FALSE)</f>
        <v>org milj</v>
      </c>
      <c r="E711" t="str">
        <f>VLOOKUP(A711,Kategorier!$A$2:$C$98,3,FALSE)</f>
        <v>PCB</v>
      </c>
      <c r="F711" t="e">
        <f>VLOOKUP($A711,grenseverdier!$A$2:$B$87,2,FALSE)</f>
        <v>#N/A</v>
      </c>
      <c r="G711" t="e">
        <f>VLOOKUP($A711,grenseverdier!$A$2:$C$87,3,FALSE)</f>
        <v>#N/A</v>
      </c>
      <c r="H711" s="1">
        <v>45000</v>
      </c>
      <c r="I711" t="s">
        <v>120</v>
      </c>
      <c r="J711" s="8"/>
      <c r="K711" t="e">
        <f t="shared" si="33"/>
        <v>#N/A</v>
      </c>
      <c r="L711" s="6" t="s">
        <v>147</v>
      </c>
      <c r="M711" t="e">
        <f t="shared" si="34"/>
        <v>#N/A</v>
      </c>
      <c r="N711">
        <f t="shared" si="35"/>
        <v>151</v>
      </c>
    </row>
    <row r="712" spans="1:14" x14ac:dyDescent="0.35">
      <c r="A712" s="8" t="s">
        <v>133</v>
      </c>
      <c r="B712" t="str">
        <f>VLOOKUP($A712,forkortelser!$A$2:$B$98,2,FALSE)</f>
        <v>PCB 180</v>
      </c>
      <c r="C712" s="8" t="s">
        <v>149</v>
      </c>
      <c r="D712" t="str">
        <f>VLOOKUP(A712,Kategorier!$A$2:$B$98,2,FALSE)</f>
        <v>org milj</v>
      </c>
      <c r="E712" t="str">
        <f>VLOOKUP(A712,Kategorier!$A$2:$C$98,3,FALSE)</f>
        <v>PCB</v>
      </c>
      <c r="F712" t="e">
        <f>VLOOKUP($A712,grenseverdier!$A$2:$B$87,2,FALSE)</f>
        <v>#N/A</v>
      </c>
      <c r="G712" t="e">
        <f>VLOOKUP($A712,grenseverdier!$A$2:$C$87,3,FALSE)</f>
        <v>#N/A</v>
      </c>
      <c r="H712" s="1">
        <v>45000</v>
      </c>
      <c r="I712" t="s">
        <v>120</v>
      </c>
      <c r="J712" s="8"/>
      <c r="K712" t="e">
        <f t="shared" si="33"/>
        <v>#N/A</v>
      </c>
      <c r="L712" s="6" t="s">
        <v>147</v>
      </c>
      <c r="M712" t="e">
        <f t="shared" si="34"/>
        <v>#N/A</v>
      </c>
      <c r="N712">
        <f t="shared" si="35"/>
        <v>151</v>
      </c>
    </row>
    <row r="713" spans="1:14" x14ac:dyDescent="0.35">
      <c r="A713" s="8" t="s">
        <v>134</v>
      </c>
      <c r="B713" t="str">
        <f>VLOOKUP($A713,forkortelser!$A$2:$B$98,2,FALSE)</f>
        <v>Sum PCB-7</v>
      </c>
      <c r="C713" s="8" t="s">
        <v>149</v>
      </c>
      <c r="D713" t="str">
        <f>VLOOKUP(A713,Kategorier!$A$2:$B$98,2,FALSE)</f>
        <v>org milj</v>
      </c>
      <c r="E713" t="str">
        <f>VLOOKUP(A713,Kategorier!$A$2:$C$98,3,FALSE)</f>
        <v>PCB</v>
      </c>
      <c r="F713" t="e">
        <f>VLOOKUP($A713,grenseverdier!$A$2:$B$87,2,FALSE)</f>
        <v>#N/A</v>
      </c>
      <c r="G713" t="e">
        <f>VLOOKUP($A713,grenseverdier!$A$2:$C$87,3,FALSE)</f>
        <v>#N/A</v>
      </c>
      <c r="H713" s="1">
        <v>45000</v>
      </c>
      <c r="I713" t="s">
        <v>120</v>
      </c>
      <c r="J713" s="8"/>
      <c r="K713" t="e">
        <f t="shared" si="33"/>
        <v>#N/A</v>
      </c>
      <c r="L713" s="6" t="s">
        <v>147</v>
      </c>
      <c r="M713" t="e">
        <f t="shared" si="34"/>
        <v>#N/A</v>
      </c>
      <c r="N713">
        <f t="shared" si="35"/>
        <v>151</v>
      </c>
    </row>
    <row r="714" spans="1:14" x14ac:dyDescent="0.35">
      <c r="A714" s="8" t="s">
        <v>135</v>
      </c>
      <c r="B714" t="str">
        <f>VLOOKUP($A714,forkortelser!$A$2:$B$98,2,FALSE)</f>
        <v>Nap</v>
      </c>
      <c r="C714" s="8" t="s">
        <v>149</v>
      </c>
      <c r="D714" t="str">
        <f>VLOOKUP(A714,Kategorier!$A$2:$B$98,2,FALSE)</f>
        <v>org milj</v>
      </c>
      <c r="E714" t="str">
        <f>VLOOKUP(A714,Kategorier!$A$2:$C$98,3,FALSE)</f>
        <v>PAH</v>
      </c>
      <c r="F714" t="e">
        <f>VLOOKUP($A714,grenseverdier!$A$2:$B$87,2,FALSE)</f>
        <v>#N/A</v>
      </c>
      <c r="G714" t="e">
        <f>VLOOKUP($A714,grenseverdier!$A$2:$C$87,3,FALSE)</f>
        <v>#N/A</v>
      </c>
      <c r="H714" s="1">
        <v>45000</v>
      </c>
      <c r="I714" t="s">
        <v>120</v>
      </c>
      <c r="J714" s="8"/>
      <c r="K714" t="e">
        <f t="shared" si="33"/>
        <v>#N/A</v>
      </c>
      <c r="L714" s="6" t="s">
        <v>147</v>
      </c>
      <c r="M714" t="e">
        <f t="shared" si="34"/>
        <v>#N/A</v>
      </c>
      <c r="N714">
        <f t="shared" si="35"/>
        <v>151</v>
      </c>
    </row>
    <row r="715" spans="1:14" x14ac:dyDescent="0.35">
      <c r="A715" s="8" t="s">
        <v>136</v>
      </c>
      <c r="B715" t="str">
        <f>VLOOKUP($A715,forkortelser!$A$2:$B$98,2,FALSE)</f>
        <v>Acy</v>
      </c>
      <c r="C715" s="8" t="s">
        <v>149</v>
      </c>
      <c r="D715" t="str">
        <f>VLOOKUP(A715,Kategorier!$A$2:$B$98,2,FALSE)</f>
        <v>org milj</v>
      </c>
      <c r="E715" t="str">
        <f>VLOOKUP(A715,Kategorier!$A$2:$C$98,3,FALSE)</f>
        <v>PAH</v>
      </c>
      <c r="F715" t="e">
        <f>VLOOKUP($A715,grenseverdier!$A$2:$B$87,2,FALSE)</f>
        <v>#N/A</v>
      </c>
      <c r="G715" t="e">
        <f>VLOOKUP($A715,grenseverdier!$A$2:$C$87,3,FALSE)</f>
        <v>#N/A</v>
      </c>
      <c r="H715" s="1">
        <v>45000</v>
      </c>
      <c r="I715" t="s">
        <v>120</v>
      </c>
      <c r="J715" s="8"/>
      <c r="K715" t="e">
        <f t="shared" si="33"/>
        <v>#N/A</v>
      </c>
      <c r="L715" s="6" t="s">
        <v>147</v>
      </c>
      <c r="M715" t="e">
        <f t="shared" si="34"/>
        <v>#N/A</v>
      </c>
      <c r="N715">
        <f t="shared" si="35"/>
        <v>151</v>
      </c>
    </row>
    <row r="716" spans="1:14" x14ac:dyDescent="0.35">
      <c r="A716" s="8" t="s">
        <v>137</v>
      </c>
      <c r="B716" t="str">
        <f>VLOOKUP($A716,forkortelser!$A$2:$B$98,2,FALSE)</f>
        <v>Ace</v>
      </c>
      <c r="C716" s="8" t="s">
        <v>149</v>
      </c>
      <c r="D716" t="str">
        <f>VLOOKUP(A716,Kategorier!$A$2:$B$98,2,FALSE)</f>
        <v>org milj</v>
      </c>
      <c r="E716" t="str">
        <f>VLOOKUP(A716,Kategorier!$A$2:$C$98,3,FALSE)</f>
        <v>PAH</v>
      </c>
      <c r="F716" t="e">
        <f>VLOOKUP($A716,grenseverdier!$A$2:$B$87,2,FALSE)</f>
        <v>#N/A</v>
      </c>
      <c r="G716" t="e">
        <f>VLOOKUP($A716,grenseverdier!$A$2:$C$87,3,FALSE)</f>
        <v>#N/A</v>
      </c>
      <c r="H716" s="1">
        <v>45000</v>
      </c>
      <c r="I716" t="s">
        <v>120</v>
      </c>
      <c r="J716" s="8"/>
      <c r="K716" t="e">
        <f t="shared" si="33"/>
        <v>#N/A</v>
      </c>
      <c r="L716" s="6" t="s">
        <v>147</v>
      </c>
      <c r="M716" t="e">
        <f t="shared" si="34"/>
        <v>#N/A</v>
      </c>
      <c r="N716">
        <f t="shared" si="35"/>
        <v>151</v>
      </c>
    </row>
    <row r="717" spans="1:14" x14ac:dyDescent="0.35">
      <c r="A717" s="8" t="s">
        <v>138</v>
      </c>
      <c r="B717" t="str">
        <f>VLOOKUP($A717,forkortelser!$A$2:$B$98,2,FALSE)</f>
        <v>Flu</v>
      </c>
      <c r="C717" s="8" t="s">
        <v>149</v>
      </c>
      <c r="D717" t="str">
        <f>VLOOKUP(A717,Kategorier!$A$2:$B$98,2,FALSE)</f>
        <v>org milj</v>
      </c>
      <c r="E717" t="str">
        <f>VLOOKUP(A717,Kategorier!$A$2:$C$98,3,FALSE)</f>
        <v>PAH</v>
      </c>
      <c r="F717" t="e">
        <f>VLOOKUP($A717,grenseverdier!$A$2:$B$87,2,FALSE)</f>
        <v>#N/A</v>
      </c>
      <c r="G717" t="e">
        <f>VLOOKUP($A717,grenseverdier!$A$2:$C$87,3,FALSE)</f>
        <v>#N/A</v>
      </c>
      <c r="H717" s="1">
        <v>45000</v>
      </c>
      <c r="I717" t="s">
        <v>120</v>
      </c>
      <c r="J717" s="8"/>
      <c r="K717" t="e">
        <f t="shared" si="33"/>
        <v>#N/A</v>
      </c>
      <c r="L717" s="6" t="s">
        <v>147</v>
      </c>
      <c r="M717" t="e">
        <f t="shared" si="34"/>
        <v>#N/A</v>
      </c>
      <c r="N717">
        <f t="shared" si="35"/>
        <v>151</v>
      </c>
    </row>
    <row r="718" spans="1:14" x14ac:dyDescent="0.35">
      <c r="A718" s="8" t="s">
        <v>139</v>
      </c>
      <c r="B718" t="str">
        <f>VLOOKUP($A718,forkortelser!$A$2:$B$98,2,FALSE)</f>
        <v>Phen</v>
      </c>
      <c r="C718" s="8" t="s">
        <v>149</v>
      </c>
      <c r="D718" t="str">
        <f>VLOOKUP(A718,Kategorier!$A$2:$B$98,2,FALSE)</f>
        <v>org milj</v>
      </c>
      <c r="E718" t="str">
        <f>VLOOKUP(A718,Kategorier!$A$2:$C$98,3,FALSE)</f>
        <v>PAH</v>
      </c>
      <c r="F718" t="e">
        <f>VLOOKUP($A718,grenseverdier!$A$2:$B$87,2,FALSE)</f>
        <v>#N/A</v>
      </c>
      <c r="G718" t="e">
        <f>VLOOKUP($A718,grenseverdier!$A$2:$C$87,3,FALSE)</f>
        <v>#N/A</v>
      </c>
      <c r="H718" s="1">
        <v>45000</v>
      </c>
      <c r="I718" t="s">
        <v>120</v>
      </c>
      <c r="J718" s="8"/>
      <c r="K718" t="e">
        <f t="shared" si="33"/>
        <v>#N/A</v>
      </c>
      <c r="L718" s="6" t="s">
        <v>147</v>
      </c>
      <c r="M718" t="e">
        <f t="shared" si="34"/>
        <v>#N/A</v>
      </c>
      <c r="N718">
        <f t="shared" si="35"/>
        <v>151</v>
      </c>
    </row>
    <row r="719" spans="1:14" x14ac:dyDescent="0.35">
      <c r="A719" s="8" t="s">
        <v>140</v>
      </c>
      <c r="B719" t="str">
        <f>VLOOKUP($A719,forkortelser!$A$2:$B$98,2,FALSE)</f>
        <v>Ant</v>
      </c>
      <c r="C719" s="8" t="s">
        <v>149</v>
      </c>
      <c r="D719" t="str">
        <f>VLOOKUP(A719,Kategorier!$A$2:$B$98,2,FALSE)</f>
        <v>org milj</v>
      </c>
      <c r="E719" t="str">
        <f>VLOOKUP(A719,Kategorier!$A$2:$C$98,3,FALSE)</f>
        <v>PAH</v>
      </c>
      <c r="F719" t="e">
        <f>VLOOKUP($A719,grenseverdier!$A$2:$B$87,2,FALSE)</f>
        <v>#N/A</v>
      </c>
      <c r="G719" t="e">
        <f>VLOOKUP($A719,grenseverdier!$A$2:$C$87,3,FALSE)</f>
        <v>#N/A</v>
      </c>
      <c r="H719" s="1">
        <v>45000</v>
      </c>
      <c r="I719" t="s">
        <v>120</v>
      </c>
      <c r="J719" s="8"/>
      <c r="K719" t="e">
        <f t="shared" si="33"/>
        <v>#N/A</v>
      </c>
      <c r="L719" s="6" t="s">
        <v>147</v>
      </c>
      <c r="M719" t="e">
        <f t="shared" si="34"/>
        <v>#N/A</v>
      </c>
      <c r="N719">
        <f t="shared" si="35"/>
        <v>151</v>
      </c>
    </row>
    <row r="720" spans="1:14" x14ac:dyDescent="0.35">
      <c r="A720" s="8" t="s">
        <v>141</v>
      </c>
      <c r="B720" t="str">
        <f>VLOOKUP($A720,forkortelser!$A$2:$B$98,2,FALSE)</f>
        <v>Flt</v>
      </c>
      <c r="C720" s="8" t="s">
        <v>149</v>
      </c>
      <c r="D720" t="str">
        <f>VLOOKUP(A720,Kategorier!$A$2:$B$98,2,FALSE)</f>
        <v>org milj</v>
      </c>
      <c r="E720" t="str">
        <f>VLOOKUP(A720,Kategorier!$A$2:$C$98,3,FALSE)</f>
        <v>PAH</v>
      </c>
      <c r="F720" t="e">
        <f>VLOOKUP($A720,grenseverdier!$A$2:$B$87,2,FALSE)</f>
        <v>#N/A</v>
      </c>
      <c r="G720" t="e">
        <f>VLOOKUP($A720,grenseverdier!$A$2:$C$87,3,FALSE)</f>
        <v>#N/A</v>
      </c>
      <c r="H720" s="1">
        <v>45000</v>
      </c>
      <c r="I720" t="s">
        <v>120</v>
      </c>
      <c r="J720" s="8"/>
      <c r="K720" t="e">
        <f t="shared" si="33"/>
        <v>#N/A</v>
      </c>
      <c r="L720" s="6" t="s">
        <v>147</v>
      </c>
      <c r="M720" t="e">
        <f t="shared" si="34"/>
        <v>#N/A</v>
      </c>
      <c r="N720">
        <f t="shared" si="35"/>
        <v>151</v>
      </c>
    </row>
    <row r="721" spans="1:14" x14ac:dyDescent="0.35">
      <c r="A721" s="8" t="s">
        <v>142</v>
      </c>
      <c r="B721" t="str">
        <f>VLOOKUP($A721,forkortelser!$A$2:$B$98,2,FALSE)</f>
        <v>Pyr</v>
      </c>
      <c r="C721" s="8" t="s">
        <v>149</v>
      </c>
      <c r="D721" t="str">
        <f>VLOOKUP(A721,Kategorier!$A$2:$B$98,2,FALSE)</f>
        <v>org milj</v>
      </c>
      <c r="E721" t="str">
        <f>VLOOKUP(A721,Kategorier!$A$2:$C$98,3,FALSE)</f>
        <v>PAH</v>
      </c>
      <c r="F721" t="e">
        <f>VLOOKUP($A721,grenseverdier!$A$2:$B$87,2,FALSE)</f>
        <v>#N/A</v>
      </c>
      <c r="G721" t="e">
        <f>VLOOKUP($A721,grenseverdier!$A$2:$C$87,3,FALSE)</f>
        <v>#N/A</v>
      </c>
      <c r="H721" s="1">
        <v>45000</v>
      </c>
      <c r="I721" t="s">
        <v>120</v>
      </c>
      <c r="J721" s="8"/>
      <c r="K721" t="e">
        <f t="shared" si="33"/>
        <v>#N/A</v>
      </c>
      <c r="L721" s="6" t="s">
        <v>147</v>
      </c>
      <c r="M721" t="e">
        <f t="shared" si="34"/>
        <v>#N/A</v>
      </c>
      <c r="N721">
        <f t="shared" si="35"/>
        <v>151</v>
      </c>
    </row>
    <row r="722" spans="1:14" x14ac:dyDescent="0.35">
      <c r="A722" s="8" t="s">
        <v>195</v>
      </c>
      <c r="B722" t="str">
        <f>VLOOKUP($A722,forkortelser!$A$2:$B$98,2,FALSE)</f>
        <v>B(a)A</v>
      </c>
      <c r="C722" s="8" t="s">
        <v>149</v>
      </c>
      <c r="D722" t="str">
        <f>VLOOKUP(A722,Kategorier!$A$2:$B$98,2,FALSE)</f>
        <v>org milj</v>
      </c>
      <c r="E722" t="str">
        <f>VLOOKUP(A722,Kategorier!$A$2:$C$98,3,FALSE)</f>
        <v>PAH</v>
      </c>
      <c r="F722" t="e">
        <f>VLOOKUP($A722,grenseverdier!$A$2:$B$87,2,FALSE)</f>
        <v>#N/A</v>
      </c>
      <c r="G722" t="e">
        <f>VLOOKUP($A722,grenseverdier!$A$2:$C$87,3,FALSE)</f>
        <v>#N/A</v>
      </c>
      <c r="H722" s="1">
        <v>45000</v>
      </c>
      <c r="I722" t="s">
        <v>120</v>
      </c>
      <c r="J722" s="8"/>
      <c r="K722" t="e">
        <f t="shared" si="33"/>
        <v>#N/A</v>
      </c>
      <c r="L722" s="6" t="s">
        <v>147</v>
      </c>
      <c r="M722" t="e">
        <f t="shared" si="34"/>
        <v>#N/A</v>
      </c>
      <c r="N722">
        <f t="shared" si="35"/>
        <v>151</v>
      </c>
    </row>
    <row r="723" spans="1:14" x14ac:dyDescent="0.35">
      <c r="A723" s="8" t="s">
        <v>196</v>
      </c>
      <c r="B723" t="str">
        <f>VLOOKUP($A723,forkortelser!$A$2:$B$98,2,FALSE)</f>
        <v>Cry</v>
      </c>
      <c r="C723" s="8" t="s">
        <v>149</v>
      </c>
      <c r="D723" t="str">
        <f>VLOOKUP(A723,Kategorier!$A$2:$B$98,2,FALSE)</f>
        <v>org milj</v>
      </c>
      <c r="E723" t="str">
        <f>VLOOKUP(A723,Kategorier!$A$2:$C$98,3,FALSE)</f>
        <v>PAH</v>
      </c>
      <c r="F723" t="e">
        <f>VLOOKUP($A723,grenseverdier!$A$2:$B$87,2,FALSE)</f>
        <v>#N/A</v>
      </c>
      <c r="G723" t="e">
        <f>VLOOKUP($A723,grenseverdier!$A$2:$C$87,3,FALSE)</f>
        <v>#N/A</v>
      </c>
      <c r="H723" s="1">
        <v>45000</v>
      </c>
      <c r="I723" t="s">
        <v>120</v>
      </c>
      <c r="J723" s="8"/>
      <c r="K723" t="e">
        <f t="shared" si="33"/>
        <v>#N/A</v>
      </c>
      <c r="L723" s="6" t="s">
        <v>147</v>
      </c>
      <c r="M723" t="e">
        <f t="shared" si="34"/>
        <v>#N/A</v>
      </c>
      <c r="N723">
        <f t="shared" si="35"/>
        <v>151</v>
      </c>
    </row>
    <row r="724" spans="1:14" x14ac:dyDescent="0.35">
      <c r="A724" s="8" t="s">
        <v>143</v>
      </c>
      <c r="B724" t="str">
        <f>VLOOKUP($A724,forkortelser!$A$2:$B$98,2,FALSE)</f>
        <v>B(b)F + B(j)F</v>
      </c>
      <c r="C724" s="8" t="s">
        <v>149</v>
      </c>
      <c r="D724" t="str">
        <f>VLOOKUP(A724,Kategorier!$A$2:$B$98,2,FALSE)</f>
        <v>org milj</v>
      </c>
      <c r="E724" t="str">
        <f>VLOOKUP(A724,Kategorier!$A$2:$C$98,3,FALSE)</f>
        <v>PAH</v>
      </c>
      <c r="F724" t="e">
        <f>VLOOKUP($A724,grenseverdier!$A$2:$B$87,2,FALSE)</f>
        <v>#N/A</v>
      </c>
      <c r="G724" t="e">
        <f>VLOOKUP($A724,grenseverdier!$A$2:$C$87,3,FALSE)</f>
        <v>#N/A</v>
      </c>
      <c r="H724" s="1">
        <v>45000</v>
      </c>
      <c r="I724" t="s">
        <v>120</v>
      </c>
      <c r="J724" s="8"/>
      <c r="K724" t="e">
        <f t="shared" si="33"/>
        <v>#N/A</v>
      </c>
      <c r="L724" s="6" t="s">
        <v>147</v>
      </c>
      <c r="M724" t="e">
        <f t="shared" si="34"/>
        <v>#N/A</v>
      </c>
      <c r="N724">
        <f t="shared" si="35"/>
        <v>151</v>
      </c>
    </row>
    <row r="725" spans="1:14" x14ac:dyDescent="0.35">
      <c r="A725" s="8" t="s">
        <v>197</v>
      </c>
      <c r="B725" t="str">
        <f>VLOOKUP($A725,forkortelser!$A$2:$B$98,2,FALSE)</f>
        <v>B(k)F</v>
      </c>
      <c r="C725" s="8" t="s">
        <v>149</v>
      </c>
      <c r="D725" t="str">
        <f>VLOOKUP(A725,Kategorier!$A$2:$B$98,2,FALSE)</f>
        <v>org milj</v>
      </c>
      <c r="E725" t="str">
        <f>VLOOKUP(A725,Kategorier!$A$2:$C$98,3,FALSE)</f>
        <v>PAH</v>
      </c>
      <c r="F725" t="e">
        <f>VLOOKUP($A725,grenseverdier!$A$2:$B$87,2,FALSE)</f>
        <v>#N/A</v>
      </c>
      <c r="G725" t="e">
        <f>VLOOKUP($A725,grenseverdier!$A$2:$C$87,3,FALSE)</f>
        <v>#N/A</v>
      </c>
      <c r="H725" s="1">
        <v>45000</v>
      </c>
      <c r="I725" t="s">
        <v>120</v>
      </c>
      <c r="J725" s="8"/>
      <c r="K725" t="e">
        <f t="shared" si="33"/>
        <v>#N/A</v>
      </c>
      <c r="L725" s="6" t="s">
        <v>147</v>
      </c>
      <c r="M725" t="e">
        <f t="shared" si="34"/>
        <v>#N/A</v>
      </c>
      <c r="N725">
        <f t="shared" si="35"/>
        <v>151</v>
      </c>
    </row>
    <row r="726" spans="1:14" x14ac:dyDescent="0.35">
      <c r="A726" s="8" t="s">
        <v>198</v>
      </c>
      <c r="B726" t="str">
        <f>VLOOKUP($A726,forkortelser!$A$2:$B$98,2,FALSE)</f>
        <v>B(a)P</v>
      </c>
      <c r="C726" s="8" t="s">
        <v>149</v>
      </c>
      <c r="D726" t="str">
        <f>VLOOKUP(A726,Kategorier!$A$2:$B$98,2,FALSE)</f>
        <v>org milj</v>
      </c>
      <c r="E726" t="str">
        <f>VLOOKUP(A726,Kategorier!$A$2:$C$98,3,FALSE)</f>
        <v>PAH</v>
      </c>
      <c r="F726" t="e">
        <f>VLOOKUP($A726,grenseverdier!$A$2:$B$87,2,FALSE)</f>
        <v>#N/A</v>
      </c>
      <c r="G726" t="e">
        <f>VLOOKUP($A726,grenseverdier!$A$2:$C$87,3,FALSE)</f>
        <v>#N/A</v>
      </c>
      <c r="H726" s="1">
        <v>45000</v>
      </c>
      <c r="I726" t="s">
        <v>120</v>
      </c>
      <c r="J726" s="8"/>
      <c r="K726" t="e">
        <f t="shared" si="33"/>
        <v>#N/A</v>
      </c>
      <c r="L726" s="6" t="s">
        <v>147</v>
      </c>
      <c r="M726" t="e">
        <f t="shared" si="34"/>
        <v>#N/A</v>
      </c>
      <c r="N726">
        <f t="shared" si="35"/>
        <v>151</v>
      </c>
    </row>
    <row r="727" spans="1:14" x14ac:dyDescent="0.35">
      <c r="A727" s="8" t="s">
        <v>199</v>
      </c>
      <c r="B727" t="str">
        <f>VLOOKUP($A727,forkortelser!$A$2:$B$98,2,FALSE)</f>
        <v>DB(ah)A</v>
      </c>
      <c r="C727" s="8" t="s">
        <v>149</v>
      </c>
      <c r="D727" t="str">
        <f>VLOOKUP(A727,Kategorier!$A$2:$B$98,2,FALSE)</f>
        <v>org milj</v>
      </c>
      <c r="E727" t="str">
        <f>VLOOKUP(A727,Kategorier!$A$2:$C$98,3,FALSE)</f>
        <v>PAH</v>
      </c>
      <c r="F727" t="e">
        <f>VLOOKUP($A727,grenseverdier!$A$2:$B$87,2,FALSE)</f>
        <v>#N/A</v>
      </c>
      <c r="G727" t="e">
        <f>VLOOKUP($A727,grenseverdier!$A$2:$C$87,3,FALSE)</f>
        <v>#N/A</v>
      </c>
      <c r="H727" s="1">
        <v>45000</v>
      </c>
      <c r="I727" t="s">
        <v>120</v>
      </c>
      <c r="J727" s="8"/>
      <c r="K727" t="e">
        <f t="shared" si="33"/>
        <v>#N/A</v>
      </c>
      <c r="L727" s="6" t="s">
        <v>147</v>
      </c>
      <c r="M727" t="e">
        <f t="shared" si="34"/>
        <v>#N/A</v>
      </c>
      <c r="N727">
        <f t="shared" si="35"/>
        <v>151</v>
      </c>
    </row>
    <row r="728" spans="1:14" x14ac:dyDescent="0.35">
      <c r="A728" s="8" t="s">
        <v>144</v>
      </c>
      <c r="B728" t="str">
        <f>VLOOKUP($A728,forkortelser!$A$2:$B$98,2,FALSE)</f>
        <v>B(ghi)P</v>
      </c>
      <c r="C728" s="8" t="s">
        <v>149</v>
      </c>
      <c r="D728" t="str">
        <f>VLOOKUP(A728,Kategorier!$A$2:$B$98,2,FALSE)</f>
        <v>org milj</v>
      </c>
      <c r="E728" t="str">
        <f>VLOOKUP(A728,Kategorier!$A$2:$C$98,3,FALSE)</f>
        <v>PAH</v>
      </c>
      <c r="F728" t="e">
        <f>VLOOKUP($A728,grenseverdier!$A$2:$B$87,2,FALSE)</f>
        <v>#N/A</v>
      </c>
      <c r="G728" t="e">
        <f>VLOOKUP($A728,grenseverdier!$A$2:$C$87,3,FALSE)</f>
        <v>#N/A</v>
      </c>
      <c r="H728" s="1">
        <v>45000</v>
      </c>
      <c r="I728" t="s">
        <v>120</v>
      </c>
      <c r="J728" s="8"/>
      <c r="K728" t="e">
        <f t="shared" si="33"/>
        <v>#N/A</v>
      </c>
      <c r="L728" s="6" t="s">
        <v>147</v>
      </c>
      <c r="M728" t="e">
        <f t="shared" si="34"/>
        <v>#N/A</v>
      </c>
      <c r="N728">
        <f t="shared" si="35"/>
        <v>151</v>
      </c>
    </row>
    <row r="729" spans="1:14" x14ac:dyDescent="0.35">
      <c r="A729" s="8" t="s">
        <v>200</v>
      </c>
      <c r="B729" t="str">
        <f>VLOOKUP($A729,forkortelser!$A$2:$B$98,2,FALSE)</f>
        <v>IP</v>
      </c>
      <c r="C729" s="8" t="s">
        <v>149</v>
      </c>
      <c r="D729" t="str">
        <f>VLOOKUP(A729,Kategorier!$A$2:$B$98,2,FALSE)</f>
        <v>org milj</v>
      </c>
      <c r="E729" t="str">
        <f>VLOOKUP(A729,Kategorier!$A$2:$C$98,3,FALSE)</f>
        <v>PAH</v>
      </c>
      <c r="F729" t="e">
        <f>VLOOKUP($A729,grenseverdier!$A$2:$B$87,2,FALSE)</f>
        <v>#N/A</v>
      </c>
      <c r="G729" t="e">
        <f>VLOOKUP($A729,grenseverdier!$A$2:$C$87,3,FALSE)</f>
        <v>#N/A</v>
      </c>
      <c r="H729" s="1">
        <v>45000</v>
      </c>
      <c r="I729" t="s">
        <v>120</v>
      </c>
      <c r="J729" s="8"/>
      <c r="K729" t="e">
        <f t="shared" si="33"/>
        <v>#N/A</v>
      </c>
      <c r="L729" s="6" t="s">
        <v>147</v>
      </c>
      <c r="M729" t="e">
        <f t="shared" si="34"/>
        <v>#N/A</v>
      </c>
      <c r="N729">
        <f t="shared" si="35"/>
        <v>151</v>
      </c>
    </row>
    <row r="730" spans="1:14" x14ac:dyDescent="0.35">
      <c r="A730" s="9" t="s">
        <v>218</v>
      </c>
      <c r="B730" t="str">
        <f>VLOOKUP($A730,forkortelser!$A$2:$B$98,2,FALSE)</f>
        <v>Sum PAH-16</v>
      </c>
      <c r="C730" s="8" t="s">
        <v>149</v>
      </c>
      <c r="D730" t="str">
        <f>VLOOKUP(A730,Kategorier!$A$2:$B$98,2,FALSE)</f>
        <v>org milj</v>
      </c>
      <c r="E730" t="str">
        <f>VLOOKUP(A730,Kategorier!$A$2:$C$98,3,FALSE)</f>
        <v>PAH</v>
      </c>
      <c r="F730">
        <f>VLOOKUP($A730,grenseverdier!$A$2:$B$87,2,FALSE)</f>
        <v>0</v>
      </c>
      <c r="G730" t="str">
        <f>VLOOKUP($A730,grenseverdier!$A$2:$C$87,3,FALSE)</f>
        <v>målekrav</v>
      </c>
      <c r="H730" s="1">
        <v>45000</v>
      </c>
      <c r="I730" t="s">
        <v>120</v>
      </c>
      <c r="J730" s="8"/>
      <c r="K730" t="e">
        <f t="shared" si="33"/>
        <v>#N/A</v>
      </c>
      <c r="L730" s="6" t="s">
        <v>147</v>
      </c>
      <c r="M730" t="b">
        <f t="shared" si="34"/>
        <v>1</v>
      </c>
      <c r="N730">
        <f t="shared" si="35"/>
        <v>151</v>
      </c>
    </row>
    <row r="731" spans="1:14" x14ac:dyDescent="0.35">
      <c r="A731" s="8" t="s">
        <v>201</v>
      </c>
      <c r="B731" t="str">
        <f>VLOOKUP($A731,forkortelser!$A$2:$B$98,2,FALSE)</f>
        <v>Sum PAH carc</v>
      </c>
      <c r="C731" s="8" t="s">
        <v>149</v>
      </c>
      <c r="D731" t="str">
        <f>VLOOKUP(A731,Kategorier!$A$2:$B$98,2,FALSE)</f>
        <v>org milj</v>
      </c>
      <c r="E731" t="str">
        <f>VLOOKUP(A731,Kategorier!$A$2:$C$98,3,FALSE)</f>
        <v>PAH</v>
      </c>
      <c r="F731" t="e">
        <f>VLOOKUP($A731,grenseverdier!$A$2:$B$87,2,FALSE)</f>
        <v>#N/A</v>
      </c>
      <c r="G731" t="e">
        <f>VLOOKUP($A731,grenseverdier!$A$2:$C$87,3,FALSE)</f>
        <v>#N/A</v>
      </c>
      <c r="H731" s="1">
        <v>45000</v>
      </c>
      <c r="I731" t="s">
        <v>120</v>
      </c>
      <c r="J731" s="8"/>
      <c r="K731" t="e">
        <f t="shared" si="33"/>
        <v>#N/A</v>
      </c>
      <c r="L731" s="6" t="s">
        <v>147</v>
      </c>
      <c r="M731" t="e">
        <f t="shared" si="34"/>
        <v>#N/A</v>
      </c>
      <c r="N731">
        <f t="shared" si="35"/>
        <v>151</v>
      </c>
    </row>
    <row r="732" spans="1:14" x14ac:dyDescent="0.35">
      <c r="A732" s="8" t="s">
        <v>135</v>
      </c>
      <c r="B732" t="str">
        <f>VLOOKUP($A732,forkortelser!$A$2:$B$98,2,FALSE)</f>
        <v>Nap</v>
      </c>
      <c r="C732" s="8" t="s">
        <v>148</v>
      </c>
      <c r="D732" t="str">
        <f>VLOOKUP(A732,Kategorier!$A$2:$B$98,2,FALSE)</f>
        <v>org milj</v>
      </c>
      <c r="E732" t="str">
        <f>VLOOKUP(A732,Kategorier!$A$2:$C$98,3,FALSE)</f>
        <v>PAH</v>
      </c>
      <c r="F732" t="e">
        <f>VLOOKUP($A732,grenseverdier!$A$2:$B$87,2,FALSE)</f>
        <v>#N/A</v>
      </c>
      <c r="G732" t="e">
        <f>VLOOKUP($A732,grenseverdier!$A$2:$C$87,3,FALSE)</f>
        <v>#N/A</v>
      </c>
      <c r="H732" s="1">
        <v>45000</v>
      </c>
      <c r="I732" t="s">
        <v>120</v>
      </c>
      <c r="J732" s="8">
        <v>5.5E-2</v>
      </c>
      <c r="K732" t="b">
        <f t="shared" si="33"/>
        <v>0</v>
      </c>
      <c r="L732" s="6">
        <v>5.5E-2</v>
      </c>
      <c r="M732" t="e">
        <f t="shared" si="34"/>
        <v>#N/A</v>
      </c>
      <c r="N732">
        <f t="shared" si="35"/>
        <v>151</v>
      </c>
    </row>
    <row r="733" spans="1:14" x14ac:dyDescent="0.35">
      <c r="A733" s="8" t="s">
        <v>136</v>
      </c>
      <c r="B733" t="str">
        <f>VLOOKUP($A733,forkortelser!$A$2:$B$98,2,FALSE)</f>
        <v>Acy</v>
      </c>
      <c r="C733" s="8" t="s">
        <v>148</v>
      </c>
      <c r="D733" t="str">
        <f>VLOOKUP(A733,Kategorier!$A$2:$B$98,2,FALSE)</f>
        <v>org milj</v>
      </c>
      <c r="E733" t="str">
        <f>VLOOKUP(A733,Kategorier!$A$2:$C$98,3,FALSE)</f>
        <v>PAH</v>
      </c>
      <c r="F733" t="e">
        <f>VLOOKUP($A733,grenseverdier!$A$2:$B$87,2,FALSE)</f>
        <v>#N/A</v>
      </c>
      <c r="G733" t="e">
        <f>VLOOKUP($A733,grenseverdier!$A$2:$C$87,3,FALSE)</f>
        <v>#N/A</v>
      </c>
      <c r="H733" s="1">
        <v>45000</v>
      </c>
      <c r="I733" t="s">
        <v>120</v>
      </c>
      <c r="J733" s="8" t="s">
        <v>161</v>
      </c>
      <c r="K733" t="b">
        <f t="shared" si="33"/>
        <v>1</v>
      </c>
      <c r="L733" s="6">
        <v>0.01</v>
      </c>
      <c r="M733" t="e">
        <f t="shared" si="34"/>
        <v>#N/A</v>
      </c>
      <c r="N733">
        <f t="shared" si="35"/>
        <v>151</v>
      </c>
    </row>
    <row r="734" spans="1:14" x14ac:dyDescent="0.35">
      <c r="A734" s="8" t="s">
        <v>137</v>
      </c>
      <c r="B734" t="str">
        <f>VLOOKUP($A734,forkortelser!$A$2:$B$98,2,FALSE)</f>
        <v>Ace</v>
      </c>
      <c r="C734" s="8" t="s">
        <v>148</v>
      </c>
      <c r="D734" t="str">
        <f>VLOOKUP(A734,Kategorier!$A$2:$B$98,2,FALSE)</f>
        <v>org milj</v>
      </c>
      <c r="E734" t="str">
        <f>VLOOKUP(A734,Kategorier!$A$2:$C$98,3,FALSE)</f>
        <v>PAH</v>
      </c>
      <c r="F734" t="e">
        <f>VLOOKUP($A734,grenseverdier!$A$2:$B$87,2,FALSE)</f>
        <v>#N/A</v>
      </c>
      <c r="G734" t="e">
        <f>VLOOKUP($A734,grenseverdier!$A$2:$C$87,3,FALSE)</f>
        <v>#N/A</v>
      </c>
      <c r="H734" s="1">
        <v>45000</v>
      </c>
      <c r="I734" t="s">
        <v>120</v>
      </c>
      <c r="J734" s="8">
        <v>0.22600000000000001</v>
      </c>
      <c r="K734" t="b">
        <f t="shared" si="33"/>
        <v>0</v>
      </c>
      <c r="L734" s="6">
        <v>0.22600000000000001</v>
      </c>
      <c r="M734" t="e">
        <f t="shared" si="34"/>
        <v>#N/A</v>
      </c>
      <c r="N734">
        <f t="shared" si="35"/>
        <v>151</v>
      </c>
    </row>
    <row r="735" spans="1:14" x14ac:dyDescent="0.35">
      <c r="A735" s="8" t="s">
        <v>138</v>
      </c>
      <c r="B735" t="str">
        <f>VLOOKUP($A735,forkortelser!$A$2:$B$98,2,FALSE)</f>
        <v>Flu</v>
      </c>
      <c r="C735" s="8" t="s">
        <v>148</v>
      </c>
      <c r="D735" t="str">
        <f>VLOOKUP(A735,Kategorier!$A$2:$B$98,2,FALSE)</f>
        <v>org milj</v>
      </c>
      <c r="E735" t="str">
        <f>VLOOKUP(A735,Kategorier!$A$2:$C$98,3,FALSE)</f>
        <v>PAH</v>
      </c>
      <c r="F735" t="e">
        <f>VLOOKUP($A735,grenseverdier!$A$2:$B$87,2,FALSE)</f>
        <v>#N/A</v>
      </c>
      <c r="G735" t="e">
        <f>VLOOKUP($A735,grenseverdier!$A$2:$C$87,3,FALSE)</f>
        <v>#N/A</v>
      </c>
      <c r="H735" s="1">
        <v>45000</v>
      </c>
      <c r="I735" t="s">
        <v>120</v>
      </c>
      <c r="J735" s="8">
        <v>0.155</v>
      </c>
      <c r="K735" t="b">
        <f t="shared" si="33"/>
        <v>0</v>
      </c>
      <c r="L735" s="6">
        <v>0.155</v>
      </c>
      <c r="M735" t="e">
        <f t="shared" si="34"/>
        <v>#N/A</v>
      </c>
      <c r="N735">
        <f t="shared" si="35"/>
        <v>151</v>
      </c>
    </row>
    <row r="736" spans="1:14" x14ac:dyDescent="0.35">
      <c r="A736" s="8" t="s">
        <v>139</v>
      </c>
      <c r="B736" t="str">
        <f>VLOOKUP($A736,forkortelser!$A$2:$B$98,2,FALSE)</f>
        <v>Phen</v>
      </c>
      <c r="C736" s="8" t="s">
        <v>148</v>
      </c>
      <c r="D736" t="str">
        <f>VLOOKUP(A736,Kategorier!$A$2:$B$98,2,FALSE)</f>
        <v>org milj</v>
      </c>
      <c r="E736" t="str">
        <f>VLOOKUP(A736,Kategorier!$A$2:$C$98,3,FALSE)</f>
        <v>PAH</v>
      </c>
      <c r="F736" t="e">
        <f>VLOOKUP($A736,grenseverdier!$A$2:$B$87,2,FALSE)</f>
        <v>#N/A</v>
      </c>
      <c r="G736" t="e">
        <f>VLOOKUP($A736,grenseverdier!$A$2:$C$87,3,FALSE)</f>
        <v>#N/A</v>
      </c>
      <c r="H736" s="1">
        <v>45000</v>
      </c>
      <c r="I736" t="s">
        <v>120</v>
      </c>
      <c r="J736" s="8">
        <v>0.1</v>
      </c>
      <c r="K736" t="b">
        <f t="shared" si="33"/>
        <v>0</v>
      </c>
      <c r="L736" s="6">
        <v>0.1</v>
      </c>
      <c r="M736" t="e">
        <f t="shared" si="34"/>
        <v>#N/A</v>
      </c>
      <c r="N736">
        <f t="shared" si="35"/>
        <v>151</v>
      </c>
    </row>
    <row r="737" spans="1:14" x14ac:dyDescent="0.35">
      <c r="A737" s="8" t="s">
        <v>140</v>
      </c>
      <c r="B737" t="str">
        <f>VLOOKUP($A737,forkortelser!$A$2:$B$98,2,FALSE)</f>
        <v>Ant</v>
      </c>
      <c r="C737" s="8" t="s">
        <v>148</v>
      </c>
      <c r="D737" t="str">
        <f>VLOOKUP(A737,Kategorier!$A$2:$B$98,2,FALSE)</f>
        <v>org milj</v>
      </c>
      <c r="E737" t="str">
        <f>VLOOKUP(A737,Kategorier!$A$2:$C$98,3,FALSE)</f>
        <v>PAH</v>
      </c>
      <c r="F737" t="e">
        <f>VLOOKUP($A737,grenseverdier!$A$2:$B$87,2,FALSE)</f>
        <v>#N/A</v>
      </c>
      <c r="G737" t="e">
        <f>VLOOKUP($A737,grenseverdier!$A$2:$C$87,3,FALSE)</f>
        <v>#N/A</v>
      </c>
      <c r="H737" s="1">
        <v>45000</v>
      </c>
      <c r="I737" t="s">
        <v>120</v>
      </c>
      <c r="J737" s="8">
        <v>4.7E-2</v>
      </c>
      <c r="K737" t="b">
        <f t="shared" si="33"/>
        <v>0</v>
      </c>
      <c r="L737" s="6">
        <v>4.7E-2</v>
      </c>
      <c r="M737" t="e">
        <f t="shared" si="34"/>
        <v>#N/A</v>
      </c>
      <c r="N737">
        <f t="shared" si="35"/>
        <v>151</v>
      </c>
    </row>
    <row r="738" spans="1:14" x14ac:dyDescent="0.35">
      <c r="A738" s="8" t="s">
        <v>141</v>
      </c>
      <c r="B738" t="str">
        <f>VLOOKUP($A738,forkortelser!$A$2:$B$98,2,FALSE)</f>
        <v>Flt</v>
      </c>
      <c r="C738" s="8" t="s">
        <v>148</v>
      </c>
      <c r="D738" t="str">
        <f>VLOOKUP(A738,Kategorier!$A$2:$B$98,2,FALSE)</f>
        <v>org milj</v>
      </c>
      <c r="E738" t="str">
        <f>VLOOKUP(A738,Kategorier!$A$2:$C$98,3,FALSE)</f>
        <v>PAH</v>
      </c>
      <c r="F738" t="e">
        <f>VLOOKUP($A738,grenseverdier!$A$2:$B$87,2,FALSE)</f>
        <v>#N/A</v>
      </c>
      <c r="G738" t="e">
        <f>VLOOKUP($A738,grenseverdier!$A$2:$C$87,3,FALSE)</f>
        <v>#N/A</v>
      </c>
      <c r="H738" s="1">
        <v>45000</v>
      </c>
      <c r="I738" t="s">
        <v>120</v>
      </c>
      <c r="J738" s="8">
        <v>0.02</v>
      </c>
      <c r="K738" t="b">
        <f t="shared" si="33"/>
        <v>0</v>
      </c>
      <c r="L738" s="6">
        <v>0.02</v>
      </c>
      <c r="M738" t="e">
        <f t="shared" si="34"/>
        <v>#N/A</v>
      </c>
      <c r="N738">
        <f t="shared" si="35"/>
        <v>151</v>
      </c>
    </row>
    <row r="739" spans="1:14" x14ac:dyDescent="0.35">
      <c r="A739" s="8" t="s">
        <v>142</v>
      </c>
      <c r="B739" t="str">
        <f>VLOOKUP($A739,forkortelser!$A$2:$B$98,2,FALSE)</f>
        <v>Pyr</v>
      </c>
      <c r="C739" s="8" t="s">
        <v>148</v>
      </c>
      <c r="D739" t="str">
        <f>VLOOKUP(A739,Kategorier!$A$2:$B$98,2,FALSE)</f>
        <v>org milj</v>
      </c>
      <c r="E739" t="str">
        <f>VLOOKUP(A739,Kategorier!$A$2:$C$98,3,FALSE)</f>
        <v>PAH</v>
      </c>
      <c r="F739" t="e">
        <f>VLOOKUP($A739,grenseverdier!$A$2:$B$87,2,FALSE)</f>
        <v>#N/A</v>
      </c>
      <c r="G739" t="e">
        <f>VLOOKUP($A739,grenseverdier!$A$2:$C$87,3,FALSE)</f>
        <v>#N/A</v>
      </c>
      <c r="H739" s="1">
        <v>45000</v>
      </c>
      <c r="I739" t="s">
        <v>120</v>
      </c>
      <c r="J739" s="8">
        <v>1.4999999999999999E-2</v>
      </c>
      <c r="K739" t="b">
        <f t="shared" si="33"/>
        <v>0</v>
      </c>
      <c r="L739" s="6">
        <v>1.4999999999999999E-2</v>
      </c>
      <c r="M739" t="e">
        <f t="shared" si="34"/>
        <v>#N/A</v>
      </c>
      <c r="N739">
        <f t="shared" si="35"/>
        <v>151</v>
      </c>
    </row>
    <row r="740" spans="1:14" x14ac:dyDescent="0.35">
      <c r="A740" s="8" t="s">
        <v>195</v>
      </c>
      <c r="B740" t="str">
        <f>VLOOKUP($A740,forkortelser!$A$2:$B$98,2,FALSE)</f>
        <v>B(a)A</v>
      </c>
      <c r="C740" s="8" t="s">
        <v>148</v>
      </c>
      <c r="D740" t="str">
        <f>VLOOKUP(A740,Kategorier!$A$2:$B$98,2,FALSE)</f>
        <v>org milj</v>
      </c>
      <c r="E740" t="str">
        <f>VLOOKUP(A740,Kategorier!$A$2:$C$98,3,FALSE)</f>
        <v>PAH</v>
      </c>
      <c r="F740" t="e">
        <f>VLOOKUP($A740,grenseverdier!$A$2:$B$87,2,FALSE)</f>
        <v>#N/A</v>
      </c>
      <c r="G740" t="e">
        <f>VLOOKUP($A740,grenseverdier!$A$2:$C$87,3,FALSE)</f>
        <v>#N/A</v>
      </c>
      <c r="H740" s="1">
        <v>45000</v>
      </c>
      <c r="I740" t="s">
        <v>120</v>
      </c>
      <c r="J740" s="8" t="s">
        <v>161</v>
      </c>
      <c r="K740" t="b">
        <f t="shared" si="33"/>
        <v>1</v>
      </c>
      <c r="L740" s="6">
        <v>0.01</v>
      </c>
      <c r="M740" t="e">
        <f t="shared" si="34"/>
        <v>#N/A</v>
      </c>
      <c r="N740">
        <f t="shared" si="35"/>
        <v>151</v>
      </c>
    </row>
    <row r="741" spans="1:14" x14ac:dyDescent="0.35">
      <c r="A741" s="8" t="s">
        <v>196</v>
      </c>
      <c r="B741" t="str">
        <f>VLOOKUP($A741,forkortelser!$A$2:$B$98,2,FALSE)</f>
        <v>Cry</v>
      </c>
      <c r="C741" s="8" t="s">
        <v>148</v>
      </c>
      <c r="D741" t="str">
        <f>VLOOKUP(A741,Kategorier!$A$2:$B$98,2,FALSE)</f>
        <v>org milj</v>
      </c>
      <c r="E741" t="str">
        <f>VLOOKUP(A741,Kategorier!$A$2:$C$98,3,FALSE)</f>
        <v>PAH</v>
      </c>
      <c r="F741" t="e">
        <f>VLOOKUP($A741,grenseverdier!$A$2:$B$87,2,FALSE)</f>
        <v>#N/A</v>
      </c>
      <c r="G741" t="e">
        <f>VLOOKUP($A741,grenseverdier!$A$2:$C$87,3,FALSE)</f>
        <v>#N/A</v>
      </c>
      <c r="H741" s="1">
        <v>45000</v>
      </c>
      <c r="I741" t="s">
        <v>120</v>
      </c>
      <c r="J741" s="8" t="s">
        <v>161</v>
      </c>
      <c r="K741" t="b">
        <f t="shared" si="33"/>
        <v>1</v>
      </c>
      <c r="L741" s="6">
        <v>0.01</v>
      </c>
      <c r="M741" t="e">
        <f t="shared" si="34"/>
        <v>#N/A</v>
      </c>
      <c r="N741">
        <f t="shared" si="35"/>
        <v>151</v>
      </c>
    </row>
    <row r="742" spans="1:14" x14ac:dyDescent="0.35">
      <c r="A742" s="8" t="s">
        <v>143</v>
      </c>
      <c r="B742" t="str">
        <f>VLOOKUP($A742,forkortelser!$A$2:$B$98,2,FALSE)</f>
        <v>B(b)F + B(j)F</v>
      </c>
      <c r="C742" s="8" t="s">
        <v>148</v>
      </c>
      <c r="D742" t="str">
        <f>VLOOKUP(A742,Kategorier!$A$2:$B$98,2,FALSE)</f>
        <v>org milj</v>
      </c>
      <c r="E742" t="str">
        <f>VLOOKUP(A742,Kategorier!$A$2:$C$98,3,FALSE)</f>
        <v>PAH</v>
      </c>
      <c r="F742" t="e">
        <f>VLOOKUP($A742,grenseverdier!$A$2:$B$87,2,FALSE)</f>
        <v>#N/A</v>
      </c>
      <c r="G742" t="e">
        <f>VLOOKUP($A742,grenseverdier!$A$2:$C$87,3,FALSE)</f>
        <v>#N/A</v>
      </c>
      <c r="H742" s="1">
        <v>45000</v>
      </c>
      <c r="I742" t="s">
        <v>120</v>
      </c>
      <c r="J742" s="8" t="s">
        <v>161</v>
      </c>
      <c r="K742" t="b">
        <f t="shared" si="33"/>
        <v>1</v>
      </c>
      <c r="L742" s="6">
        <v>0.01</v>
      </c>
      <c r="M742" t="e">
        <f t="shared" si="34"/>
        <v>#N/A</v>
      </c>
      <c r="N742">
        <f t="shared" si="35"/>
        <v>151</v>
      </c>
    </row>
    <row r="743" spans="1:14" x14ac:dyDescent="0.35">
      <c r="A743" s="8" t="s">
        <v>197</v>
      </c>
      <c r="B743" t="str">
        <f>VLOOKUP($A743,forkortelser!$A$2:$B$98,2,FALSE)</f>
        <v>B(k)F</v>
      </c>
      <c r="C743" s="8" t="s">
        <v>148</v>
      </c>
      <c r="D743" t="str">
        <f>VLOOKUP(A743,Kategorier!$A$2:$B$98,2,FALSE)</f>
        <v>org milj</v>
      </c>
      <c r="E743" t="str">
        <f>VLOOKUP(A743,Kategorier!$A$2:$C$98,3,FALSE)</f>
        <v>PAH</v>
      </c>
      <c r="F743" t="e">
        <f>VLOOKUP($A743,grenseverdier!$A$2:$B$87,2,FALSE)</f>
        <v>#N/A</v>
      </c>
      <c r="G743" t="e">
        <f>VLOOKUP($A743,grenseverdier!$A$2:$C$87,3,FALSE)</f>
        <v>#N/A</v>
      </c>
      <c r="H743" s="1">
        <v>45000</v>
      </c>
      <c r="I743" t="s">
        <v>120</v>
      </c>
      <c r="J743" s="8" t="s">
        <v>161</v>
      </c>
      <c r="K743" t="b">
        <f t="shared" si="33"/>
        <v>1</v>
      </c>
      <c r="L743" s="6">
        <v>0.01</v>
      </c>
      <c r="M743" t="e">
        <f t="shared" si="34"/>
        <v>#N/A</v>
      </c>
      <c r="N743">
        <f t="shared" si="35"/>
        <v>151</v>
      </c>
    </row>
    <row r="744" spans="1:14" x14ac:dyDescent="0.35">
      <c r="A744" s="8" t="s">
        <v>198</v>
      </c>
      <c r="B744" t="str">
        <f>VLOOKUP($A744,forkortelser!$A$2:$B$98,2,FALSE)</f>
        <v>B(a)P</v>
      </c>
      <c r="C744" s="8" t="s">
        <v>148</v>
      </c>
      <c r="D744" t="str">
        <f>VLOOKUP(A744,Kategorier!$A$2:$B$98,2,FALSE)</f>
        <v>org milj</v>
      </c>
      <c r="E744" t="str">
        <f>VLOOKUP(A744,Kategorier!$A$2:$C$98,3,FALSE)</f>
        <v>PAH</v>
      </c>
      <c r="F744" t="e">
        <f>VLOOKUP($A744,grenseverdier!$A$2:$B$87,2,FALSE)</f>
        <v>#N/A</v>
      </c>
      <c r="G744" t="e">
        <f>VLOOKUP($A744,grenseverdier!$A$2:$C$87,3,FALSE)</f>
        <v>#N/A</v>
      </c>
      <c r="H744" s="1">
        <v>45000</v>
      </c>
      <c r="I744" t="s">
        <v>120</v>
      </c>
      <c r="J744" s="8" t="s">
        <v>162</v>
      </c>
      <c r="K744" t="b">
        <f t="shared" si="33"/>
        <v>1</v>
      </c>
      <c r="L744" s="6">
        <v>0.01</v>
      </c>
      <c r="M744" t="e">
        <f t="shared" si="34"/>
        <v>#N/A</v>
      </c>
      <c r="N744">
        <f t="shared" si="35"/>
        <v>151</v>
      </c>
    </row>
    <row r="745" spans="1:14" x14ac:dyDescent="0.35">
      <c r="A745" s="8" t="s">
        <v>199</v>
      </c>
      <c r="B745" t="str">
        <f>VLOOKUP($A745,forkortelser!$A$2:$B$98,2,FALSE)</f>
        <v>DB(ah)A</v>
      </c>
      <c r="C745" s="8" t="s">
        <v>148</v>
      </c>
      <c r="D745" t="str">
        <f>VLOOKUP(A745,Kategorier!$A$2:$B$98,2,FALSE)</f>
        <v>org milj</v>
      </c>
      <c r="E745" t="str">
        <f>VLOOKUP(A745,Kategorier!$A$2:$C$98,3,FALSE)</f>
        <v>PAH</v>
      </c>
      <c r="F745" t="e">
        <f>VLOOKUP($A745,grenseverdier!$A$2:$B$87,2,FALSE)</f>
        <v>#N/A</v>
      </c>
      <c r="G745" t="e">
        <f>VLOOKUP($A745,grenseverdier!$A$2:$C$87,3,FALSE)</f>
        <v>#N/A</v>
      </c>
      <c r="H745" s="1">
        <v>45000</v>
      </c>
      <c r="I745" t="s">
        <v>120</v>
      </c>
      <c r="J745" s="8" t="s">
        <v>161</v>
      </c>
      <c r="K745" t="b">
        <f t="shared" si="33"/>
        <v>1</v>
      </c>
      <c r="L745" s="6">
        <v>0.01</v>
      </c>
      <c r="M745" t="e">
        <f t="shared" si="34"/>
        <v>#N/A</v>
      </c>
      <c r="N745">
        <f t="shared" si="35"/>
        <v>151</v>
      </c>
    </row>
    <row r="746" spans="1:14" x14ac:dyDescent="0.35">
      <c r="A746" s="8" t="s">
        <v>144</v>
      </c>
      <c r="B746" t="str">
        <f>VLOOKUP($A746,forkortelser!$A$2:$B$98,2,FALSE)</f>
        <v>B(ghi)P</v>
      </c>
      <c r="C746" s="8" t="s">
        <v>148</v>
      </c>
      <c r="D746" t="str">
        <f>VLOOKUP(A746,Kategorier!$A$2:$B$98,2,FALSE)</f>
        <v>org milj</v>
      </c>
      <c r="E746" t="str">
        <f>VLOOKUP(A746,Kategorier!$A$2:$C$98,3,FALSE)</f>
        <v>PAH</v>
      </c>
      <c r="F746" t="e">
        <f>VLOOKUP($A746,grenseverdier!$A$2:$B$87,2,FALSE)</f>
        <v>#N/A</v>
      </c>
      <c r="G746" t="e">
        <f>VLOOKUP($A746,grenseverdier!$A$2:$C$87,3,FALSE)</f>
        <v>#N/A</v>
      </c>
      <c r="H746" s="1">
        <v>45000</v>
      </c>
      <c r="I746" t="s">
        <v>120</v>
      </c>
      <c r="J746" s="8" t="s">
        <v>161</v>
      </c>
      <c r="K746" t="b">
        <f t="shared" si="33"/>
        <v>1</v>
      </c>
      <c r="L746" s="6">
        <v>0.01</v>
      </c>
      <c r="M746" t="e">
        <f t="shared" si="34"/>
        <v>#N/A</v>
      </c>
      <c r="N746">
        <f t="shared" si="35"/>
        <v>151</v>
      </c>
    </row>
    <row r="747" spans="1:14" x14ac:dyDescent="0.35">
      <c r="A747" s="8" t="s">
        <v>200</v>
      </c>
      <c r="B747" t="str">
        <f>VLOOKUP($A747,forkortelser!$A$2:$B$98,2,FALSE)</f>
        <v>IP</v>
      </c>
      <c r="C747" s="8" t="s">
        <v>148</v>
      </c>
      <c r="D747" t="str">
        <f>VLOOKUP(A747,Kategorier!$A$2:$B$98,2,FALSE)</f>
        <v>org milj</v>
      </c>
      <c r="E747" t="str">
        <f>VLOOKUP(A747,Kategorier!$A$2:$C$98,3,FALSE)</f>
        <v>PAH</v>
      </c>
      <c r="F747" t="e">
        <f>VLOOKUP($A747,grenseverdier!$A$2:$B$87,2,FALSE)</f>
        <v>#N/A</v>
      </c>
      <c r="G747" t="e">
        <f>VLOOKUP($A747,grenseverdier!$A$2:$C$87,3,FALSE)</f>
        <v>#N/A</v>
      </c>
      <c r="H747" s="1">
        <v>45000</v>
      </c>
      <c r="I747" t="s">
        <v>120</v>
      </c>
      <c r="J747" s="8" t="s">
        <v>161</v>
      </c>
      <c r="K747" t="b">
        <f t="shared" si="33"/>
        <v>1</v>
      </c>
      <c r="L747" s="6">
        <v>0.01</v>
      </c>
      <c r="M747" t="e">
        <f t="shared" si="34"/>
        <v>#N/A</v>
      </c>
      <c r="N747">
        <f t="shared" si="35"/>
        <v>151</v>
      </c>
    </row>
    <row r="748" spans="1:14" x14ac:dyDescent="0.35">
      <c r="A748" s="9" t="s">
        <v>218</v>
      </c>
      <c r="B748" t="str">
        <f>VLOOKUP($A748,forkortelser!$A$2:$B$98,2,FALSE)</f>
        <v>Sum PAH-16</v>
      </c>
      <c r="C748" s="8" t="s">
        <v>148</v>
      </c>
      <c r="D748" t="str">
        <f>VLOOKUP(A748,Kategorier!$A$2:$B$98,2,FALSE)</f>
        <v>org milj</v>
      </c>
      <c r="E748" t="str">
        <f>VLOOKUP(A748,Kategorier!$A$2:$C$98,3,FALSE)</f>
        <v>PAH</v>
      </c>
      <c r="F748">
        <f>VLOOKUP($A748,grenseverdier!$A$2:$B$87,2,FALSE)</f>
        <v>0</v>
      </c>
      <c r="G748" t="str">
        <f>VLOOKUP($A748,grenseverdier!$A$2:$C$87,3,FALSE)</f>
        <v>målekrav</v>
      </c>
      <c r="H748" s="1">
        <v>45000</v>
      </c>
      <c r="I748" t="s">
        <v>120</v>
      </c>
      <c r="J748" s="8">
        <v>0.61799999999999999</v>
      </c>
      <c r="K748" t="b">
        <f t="shared" si="33"/>
        <v>0</v>
      </c>
      <c r="L748" s="6">
        <v>0.61799999999999999</v>
      </c>
      <c r="M748" t="b">
        <f t="shared" si="34"/>
        <v>1</v>
      </c>
      <c r="N748">
        <f t="shared" si="35"/>
        <v>151</v>
      </c>
    </row>
    <row r="749" spans="1:14" x14ac:dyDescent="0.35">
      <c r="A749" s="8" t="s">
        <v>201</v>
      </c>
      <c r="B749" t="str">
        <f>VLOOKUP($A749,forkortelser!$A$2:$B$98,2,FALSE)</f>
        <v>Sum PAH carc</v>
      </c>
      <c r="C749" s="8" t="s">
        <v>148</v>
      </c>
      <c r="D749" t="str">
        <f>VLOOKUP(A749,Kategorier!$A$2:$B$98,2,FALSE)</f>
        <v>org milj</v>
      </c>
      <c r="E749" t="str">
        <f>VLOOKUP(A749,Kategorier!$A$2:$C$98,3,FALSE)</f>
        <v>PAH</v>
      </c>
      <c r="F749" t="e">
        <f>VLOOKUP($A749,grenseverdier!$A$2:$B$87,2,FALSE)</f>
        <v>#N/A</v>
      </c>
      <c r="G749" t="e">
        <f>VLOOKUP($A749,grenseverdier!$A$2:$C$87,3,FALSE)</f>
        <v>#N/A</v>
      </c>
      <c r="H749" s="1">
        <v>45000</v>
      </c>
      <c r="I749" t="s">
        <v>120</v>
      </c>
      <c r="J749" s="8" t="s">
        <v>163</v>
      </c>
      <c r="K749" t="b">
        <f t="shared" si="33"/>
        <v>1</v>
      </c>
      <c r="L749" s="6">
        <v>3.5000000000000003E-2</v>
      </c>
      <c r="M749" t="e">
        <f t="shared" si="34"/>
        <v>#N/A</v>
      </c>
      <c r="N749">
        <f t="shared" si="35"/>
        <v>151</v>
      </c>
    </row>
    <row r="750" spans="1:14" x14ac:dyDescent="0.35">
      <c r="A750" s="8" t="s">
        <v>40</v>
      </c>
      <c r="B750" t="str">
        <f>VLOOKUP($A750,forkortelser!$A$2:$B$98,2,FALSE)</f>
        <v>Benzen</v>
      </c>
      <c r="C750" s="8" t="s">
        <v>148</v>
      </c>
      <c r="D750" t="str">
        <f>VLOOKUP(A750,Kategorier!$A$2:$B$98,2,FALSE)</f>
        <v>org milj</v>
      </c>
      <c r="E750" t="str">
        <f>VLOOKUP(A750,Kategorier!$A$2:$C$98,3,FALSE)</f>
        <v>BTEX</v>
      </c>
      <c r="F750" t="e">
        <f>VLOOKUP($A750,grenseverdier!$A$2:$B$87,2,FALSE)</f>
        <v>#N/A</v>
      </c>
      <c r="G750" t="e">
        <f>VLOOKUP($A750,grenseverdier!$A$2:$C$87,3,FALSE)</f>
        <v>#N/A</v>
      </c>
      <c r="H750" s="1">
        <v>45000</v>
      </c>
      <c r="I750" t="s">
        <v>120</v>
      </c>
      <c r="J750" s="8" t="s">
        <v>154</v>
      </c>
      <c r="K750" t="b">
        <f t="shared" si="33"/>
        <v>1</v>
      </c>
      <c r="L750" s="6">
        <v>0.2</v>
      </c>
      <c r="M750" t="e">
        <f t="shared" si="34"/>
        <v>#N/A</v>
      </c>
      <c r="N750">
        <f t="shared" si="35"/>
        <v>151</v>
      </c>
    </row>
    <row r="751" spans="1:14" x14ac:dyDescent="0.35">
      <c r="A751" s="8" t="s">
        <v>41</v>
      </c>
      <c r="B751" t="str">
        <f>VLOOKUP($A751,forkortelser!$A$2:$B$98,2,FALSE)</f>
        <v>Toulen</v>
      </c>
      <c r="C751" s="8" t="s">
        <v>148</v>
      </c>
      <c r="D751" t="str">
        <f>VLOOKUP(A751,Kategorier!$A$2:$B$98,2,FALSE)</f>
        <v>org milj</v>
      </c>
      <c r="E751" t="str">
        <f>VLOOKUP(A751,Kategorier!$A$2:$C$98,3,FALSE)</f>
        <v>BTEX</v>
      </c>
      <c r="F751" t="e">
        <f>VLOOKUP($A751,grenseverdier!$A$2:$B$87,2,FALSE)</f>
        <v>#N/A</v>
      </c>
      <c r="G751" t="e">
        <f>VLOOKUP($A751,grenseverdier!$A$2:$C$87,3,FALSE)</f>
        <v>#N/A</v>
      </c>
      <c r="H751" s="1">
        <v>45000</v>
      </c>
      <c r="I751" t="s">
        <v>120</v>
      </c>
      <c r="J751" s="8" t="s">
        <v>154</v>
      </c>
      <c r="K751" t="b">
        <f t="shared" si="33"/>
        <v>1</v>
      </c>
      <c r="L751" s="6">
        <v>0.2</v>
      </c>
      <c r="M751" t="e">
        <f t="shared" si="34"/>
        <v>#N/A</v>
      </c>
      <c r="N751">
        <f t="shared" si="35"/>
        <v>151</v>
      </c>
    </row>
    <row r="752" spans="1:14" x14ac:dyDescent="0.35">
      <c r="A752" s="8" t="s">
        <v>42</v>
      </c>
      <c r="B752" t="str">
        <f>VLOOKUP($A752,forkortelser!$A$2:$B$98,2,FALSE)</f>
        <v>Etylbensen</v>
      </c>
      <c r="C752" s="8" t="s">
        <v>148</v>
      </c>
      <c r="D752" t="str">
        <f>VLOOKUP(A752,Kategorier!$A$2:$B$98,2,FALSE)</f>
        <v>org milj</v>
      </c>
      <c r="E752" t="str">
        <f>VLOOKUP(A752,Kategorier!$A$2:$C$98,3,FALSE)</f>
        <v>BTEX</v>
      </c>
      <c r="F752" t="e">
        <f>VLOOKUP($A752,grenseverdier!$A$2:$B$87,2,FALSE)</f>
        <v>#N/A</v>
      </c>
      <c r="G752" t="e">
        <f>VLOOKUP($A752,grenseverdier!$A$2:$C$87,3,FALSE)</f>
        <v>#N/A</v>
      </c>
      <c r="H752" s="1">
        <v>45000</v>
      </c>
      <c r="I752" t="s">
        <v>120</v>
      </c>
      <c r="J752" s="8" t="s">
        <v>164</v>
      </c>
      <c r="K752" t="b">
        <f t="shared" si="33"/>
        <v>1</v>
      </c>
      <c r="L752" s="6">
        <v>0.1</v>
      </c>
      <c r="M752" t="e">
        <f t="shared" si="34"/>
        <v>#N/A</v>
      </c>
      <c r="N752">
        <f t="shared" si="35"/>
        <v>151</v>
      </c>
    </row>
    <row r="753" spans="1:14" x14ac:dyDescent="0.35">
      <c r="A753" s="8" t="s">
        <v>44</v>
      </c>
      <c r="B753" t="str">
        <f>VLOOKUP($A753,forkortelser!$A$2:$B$98,2,FALSE)</f>
        <v>m_p-Xylener</v>
      </c>
      <c r="C753" s="8" t="s">
        <v>148</v>
      </c>
      <c r="D753" t="str">
        <f>VLOOKUP(A753,Kategorier!$A$2:$B$98,2,FALSE)</f>
        <v>org milj</v>
      </c>
      <c r="E753" t="str">
        <f>VLOOKUP(A753,Kategorier!$A$2:$C$98,3,FALSE)</f>
        <v>BTEX</v>
      </c>
      <c r="F753" t="e">
        <f>VLOOKUP($A753,grenseverdier!$A$2:$B$87,2,FALSE)</f>
        <v>#N/A</v>
      </c>
      <c r="G753" t="e">
        <f>VLOOKUP($A753,grenseverdier!$A$2:$C$87,3,FALSE)</f>
        <v>#N/A</v>
      </c>
      <c r="H753" s="1">
        <v>45000</v>
      </c>
      <c r="I753" t="s">
        <v>120</v>
      </c>
      <c r="J753" s="8">
        <v>0.36</v>
      </c>
      <c r="K753" t="b">
        <f t="shared" si="33"/>
        <v>0</v>
      </c>
      <c r="L753" s="6">
        <v>0.36</v>
      </c>
      <c r="M753" t="e">
        <f t="shared" si="34"/>
        <v>#N/A</v>
      </c>
      <c r="N753">
        <f t="shared" si="35"/>
        <v>151</v>
      </c>
    </row>
    <row r="754" spans="1:14" x14ac:dyDescent="0.35">
      <c r="A754" s="8" t="s">
        <v>45</v>
      </c>
      <c r="B754" t="str">
        <f>VLOOKUP($A754,forkortelser!$A$2:$B$98,2,FALSE)</f>
        <v>o-Xylen</v>
      </c>
      <c r="C754" s="8" t="s">
        <v>148</v>
      </c>
      <c r="D754" t="str">
        <f>VLOOKUP(A754,Kategorier!$A$2:$B$98,2,FALSE)</f>
        <v>org milj</v>
      </c>
      <c r="E754" t="str">
        <f>VLOOKUP(A754,Kategorier!$A$2:$C$98,3,FALSE)</f>
        <v>BTEX</v>
      </c>
      <c r="F754" t="e">
        <f>VLOOKUP($A754,grenseverdier!$A$2:$B$87,2,FALSE)</f>
        <v>#N/A</v>
      </c>
      <c r="G754" t="e">
        <f>VLOOKUP($A754,grenseverdier!$A$2:$C$87,3,FALSE)</f>
        <v>#N/A</v>
      </c>
      <c r="H754" s="1">
        <v>45000</v>
      </c>
      <c r="I754" t="s">
        <v>120</v>
      </c>
      <c r="J754" s="8">
        <v>0.28000000000000003</v>
      </c>
      <c r="K754" t="b">
        <f t="shared" si="33"/>
        <v>0</v>
      </c>
      <c r="L754" s="6">
        <v>0.28000000000000003</v>
      </c>
      <c r="M754" t="e">
        <f t="shared" si="34"/>
        <v>#N/A</v>
      </c>
      <c r="N754">
        <f t="shared" si="35"/>
        <v>151</v>
      </c>
    </row>
    <row r="755" spans="1:14" x14ac:dyDescent="0.35">
      <c r="A755" s="8" t="s">
        <v>220</v>
      </c>
      <c r="B755" t="str">
        <f>VLOOKUP($A755,forkortelser!$A$2:$B$98,2,FALSE)</f>
        <v>Sum xylener</v>
      </c>
      <c r="C755" s="8" t="s">
        <v>148</v>
      </c>
      <c r="D755" t="str">
        <f>VLOOKUP(A755,Kategorier!$A$2:$B$98,2,FALSE)</f>
        <v>org milj</v>
      </c>
      <c r="E755" t="str">
        <f>VLOOKUP(A755,Kategorier!$A$2:$C$98,3,FALSE)</f>
        <v>BTEX</v>
      </c>
      <c r="F755" t="e">
        <f>VLOOKUP($A755,grenseverdier!$A$2:$B$87,2,FALSE)</f>
        <v>#N/A</v>
      </c>
      <c r="G755" t="e">
        <f>VLOOKUP($A755,grenseverdier!$A$2:$C$87,3,FALSE)</f>
        <v>#N/A</v>
      </c>
      <c r="H755" s="1">
        <v>45000</v>
      </c>
      <c r="I755" t="s">
        <v>120</v>
      </c>
      <c r="J755" s="8">
        <v>0.64</v>
      </c>
      <c r="K755" t="b">
        <f t="shared" si="33"/>
        <v>0</v>
      </c>
      <c r="L755" s="6">
        <v>0.64</v>
      </c>
      <c r="M755" t="e">
        <f t="shared" si="34"/>
        <v>#N/A</v>
      </c>
      <c r="N755">
        <f t="shared" si="35"/>
        <v>151</v>
      </c>
    </row>
    <row r="756" spans="1:14" x14ac:dyDescent="0.35">
      <c r="A756" s="8" t="s">
        <v>46</v>
      </c>
      <c r="B756" t="str">
        <f>VLOOKUP($A756,forkortelser!$A$2:$B$98,2,FALSE)</f>
        <v>Sum BTEX</v>
      </c>
      <c r="C756" s="8" t="s">
        <v>148</v>
      </c>
      <c r="D756" t="str">
        <f>VLOOKUP(A756,Kategorier!$A$2:$B$98,2,FALSE)</f>
        <v>org milj</v>
      </c>
      <c r="E756" t="str">
        <f>VLOOKUP(A756,Kategorier!$A$2:$C$98,3,FALSE)</f>
        <v>BTEX</v>
      </c>
      <c r="F756" t="e">
        <f>VLOOKUP($A756,grenseverdier!$A$2:$B$87,2,FALSE)</f>
        <v>#N/A</v>
      </c>
      <c r="G756" t="e">
        <f>VLOOKUP($A756,grenseverdier!$A$2:$C$87,3,FALSE)</f>
        <v>#N/A</v>
      </c>
      <c r="H756" s="1">
        <v>45000</v>
      </c>
      <c r="I756" t="s">
        <v>120</v>
      </c>
      <c r="J756" s="8">
        <v>0.64</v>
      </c>
      <c r="K756" t="b">
        <f t="shared" si="33"/>
        <v>0</v>
      </c>
      <c r="L756" s="6">
        <v>0.64</v>
      </c>
      <c r="M756" t="e">
        <f t="shared" si="34"/>
        <v>#N/A</v>
      </c>
      <c r="N756">
        <f t="shared" si="35"/>
        <v>151</v>
      </c>
    </row>
    <row r="757" spans="1:14" x14ac:dyDescent="0.35">
      <c r="A757" s="8" t="s">
        <v>30</v>
      </c>
      <c r="B757" t="str">
        <f>VLOOKUP($A757,forkortelser!$A$2:$B$98,2,FALSE)</f>
        <v>THC &gt;C10-C12</v>
      </c>
      <c r="C757" s="8" t="s">
        <v>149</v>
      </c>
      <c r="D757" t="str">
        <f>VLOOKUP(A757,Kategorier!$A$2:$B$98,2,FALSE)</f>
        <v>totale hydrokarboner</v>
      </c>
      <c r="E757" t="str">
        <f>VLOOKUP(A757,Kategorier!$A$2:$C$98,3,FALSE)</f>
        <v>alifater</v>
      </c>
      <c r="F757">
        <f>VLOOKUP($A757,grenseverdier!$A$2:$B$87,2,FALSE)</f>
        <v>20000</v>
      </c>
      <c r="G757">
        <f>VLOOKUP($A757,grenseverdier!$A$2:$C$87,3,FALSE)</f>
        <v>0</v>
      </c>
      <c r="H757" s="1">
        <v>45000</v>
      </c>
      <c r="I757" t="s">
        <v>120</v>
      </c>
      <c r="J757" s="8"/>
      <c r="K757" t="e">
        <f t="shared" si="33"/>
        <v>#N/A</v>
      </c>
      <c r="L757" s="6" t="s">
        <v>147</v>
      </c>
      <c r="M757" t="b">
        <f t="shared" si="34"/>
        <v>1</v>
      </c>
      <c r="N757">
        <f t="shared" si="35"/>
        <v>151</v>
      </c>
    </row>
    <row r="758" spans="1:14" x14ac:dyDescent="0.35">
      <c r="A758" s="8" t="s">
        <v>32</v>
      </c>
      <c r="B758" t="str">
        <f>VLOOKUP($A758,forkortelser!$A$2:$B$98,2,FALSE)</f>
        <v>THC &gt;C12-C16</v>
      </c>
      <c r="C758" s="8" t="s">
        <v>149</v>
      </c>
      <c r="D758" t="str">
        <f>VLOOKUP(A758,Kategorier!$A$2:$B$98,2,FALSE)</f>
        <v>totale hydrokarboner</v>
      </c>
      <c r="E758" t="str">
        <f>VLOOKUP(A758,Kategorier!$A$2:$C$98,3,FALSE)</f>
        <v>alifater</v>
      </c>
      <c r="F758">
        <f>VLOOKUP($A758,grenseverdier!$A$2:$B$87,2,FALSE)</f>
        <v>20000</v>
      </c>
      <c r="G758">
        <f>VLOOKUP($A758,grenseverdier!$A$2:$C$87,3,FALSE)</f>
        <v>0</v>
      </c>
      <c r="H758" s="1">
        <v>45000</v>
      </c>
      <c r="I758" t="s">
        <v>120</v>
      </c>
      <c r="J758" s="8"/>
      <c r="K758" t="e">
        <f t="shared" si="33"/>
        <v>#N/A</v>
      </c>
      <c r="L758" s="6" t="s">
        <v>147</v>
      </c>
      <c r="M758" t="b">
        <f t="shared" si="34"/>
        <v>1</v>
      </c>
      <c r="N758">
        <f t="shared" si="35"/>
        <v>151</v>
      </c>
    </row>
    <row r="759" spans="1:14" x14ac:dyDescent="0.35">
      <c r="A759" s="8" t="s">
        <v>33</v>
      </c>
      <c r="B759" t="str">
        <f>VLOOKUP($A759,forkortelser!$A$2:$B$98,2,FALSE)</f>
        <v>THC &gt;C16-C35</v>
      </c>
      <c r="C759" s="8" t="s">
        <v>149</v>
      </c>
      <c r="D759" t="str">
        <f>VLOOKUP(A759,Kategorier!$A$2:$B$98,2,FALSE)</f>
        <v>totale hydrokarboner</v>
      </c>
      <c r="E759" t="str">
        <f>VLOOKUP(A759,Kategorier!$A$2:$C$98,3,FALSE)</f>
        <v>alifater</v>
      </c>
      <c r="F759">
        <f>VLOOKUP($A759,grenseverdier!$A$2:$B$87,2,FALSE)</f>
        <v>20000</v>
      </c>
      <c r="G759">
        <f>VLOOKUP($A759,grenseverdier!$A$2:$C$87,3,FALSE)</f>
        <v>0</v>
      </c>
      <c r="H759" s="1">
        <v>45000</v>
      </c>
      <c r="I759" t="s">
        <v>120</v>
      </c>
      <c r="J759" s="8"/>
      <c r="K759" t="e">
        <f t="shared" si="33"/>
        <v>#N/A</v>
      </c>
      <c r="L759" s="6" t="s">
        <v>147</v>
      </c>
      <c r="M759" t="b">
        <f t="shared" si="34"/>
        <v>1</v>
      </c>
      <c r="N759">
        <f t="shared" si="35"/>
        <v>151</v>
      </c>
    </row>
    <row r="760" spans="1:14" x14ac:dyDescent="0.35">
      <c r="A760" s="8" t="s">
        <v>30</v>
      </c>
      <c r="B760" t="str">
        <f>VLOOKUP($A760,forkortelser!$A$2:$B$98,2,FALSE)</f>
        <v>THC &gt;C10-C12</v>
      </c>
      <c r="C760" s="8" t="s">
        <v>148</v>
      </c>
      <c r="D760" t="str">
        <f>VLOOKUP(A760,Kategorier!$A$2:$B$98,2,FALSE)</f>
        <v>totale hydrokarboner</v>
      </c>
      <c r="E760" t="str">
        <f>VLOOKUP(A760,Kategorier!$A$2:$C$98,3,FALSE)</f>
        <v>alifater</v>
      </c>
      <c r="F760">
        <f>VLOOKUP($A760,grenseverdier!$A$2:$B$87,2,FALSE)</f>
        <v>20000</v>
      </c>
      <c r="G760">
        <f>VLOOKUP($A760,grenseverdier!$A$2:$C$87,3,FALSE)</f>
        <v>0</v>
      </c>
      <c r="H760" s="1">
        <v>45000</v>
      </c>
      <c r="I760" t="s">
        <v>120</v>
      </c>
      <c r="J760" s="8">
        <v>24.9</v>
      </c>
      <c r="K760" t="b">
        <f t="shared" si="33"/>
        <v>0</v>
      </c>
      <c r="L760" s="6">
        <v>24.9</v>
      </c>
      <c r="M760" t="b">
        <f t="shared" si="34"/>
        <v>0</v>
      </c>
      <c r="N760">
        <f t="shared" si="35"/>
        <v>151</v>
      </c>
    </row>
    <row r="761" spans="1:14" x14ac:dyDescent="0.35">
      <c r="A761" s="8" t="s">
        <v>32</v>
      </c>
      <c r="B761" t="str">
        <f>VLOOKUP($A761,forkortelser!$A$2:$B$98,2,FALSE)</f>
        <v>THC &gt;C12-C16</v>
      </c>
      <c r="C761" s="8" t="s">
        <v>148</v>
      </c>
      <c r="D761" t="str">
        <f>VLOOKUP(A761,Kategorier!$A$2:$B$98,2,FALSE)</f>
        <v>totale hydrokarboner</v>
      </c>
      <c r="E761" t="str">
        <f>VLOOKUP(A761,Kategorier!$A$2:$C$98,3,FALSE)</f>
        <v>alifater</v>
      </c>
      <c r="F761">
        <f>VLOOKUP($A761,grenseverdier!$A$2:$B$87,2,FALSE)</f>
        <v>20000</v>
      </c>
      <c r="G761">
        <f>VLOOKUP($A761,grenseverdier!$A$2:$C$87,3,FALSE)</f>
        <v>0</v>
      </c>
      <c r="H761" s="1">
        <v>45000</v>
      </c>
      <c r="I761" t="s">
        <v>120</v>
      </c>
      <c r="J761" s="8">
        <v>225</v>
      </c>
      <c r="K761" t="b">
        <f t="shared" si="33"/>
        <v>0</v>
      </c>
      <c r="L761" s="6">
        <v>225</v>
      </c>
      <c r="M761" t="b">
        <f t="shared" si="34"/>
        <v>0</v>
      </c>
      <c r="N761">
        <f t="shared" si="35"/>
        <v>151</v>
      </c>
    </row>
    <row r="762" spans="1:14" x14ac:dyDescent="0.35">
      <c r="A762" s="8" t="s">
        <v>33</v>
      </c>
      <c r="B762" t="str">
        <f>VLOOKUP($A762,forkortelser!$A$2:$B$98,2,FALSE)</f>
        <v>THC &gt;C16-C35</v>
      </c>
      <c r="C762" s="8" t="s">
        <v>148</v>
      </c>
      <c r="D762" t="str">
        <f>VLOOKUP(A762,Kategorier!$A$2:$B$98,2,FALSE)</f>
        <v>totale hydrokarboner</v>
      </c>
      <c r="E762" t="str">
        <f>VLOOKUP(A762,Kategorier!$A$2:$C$98,3,FALSE)</f>
        <v>alifater</v>
      </c>
      <c r="F762">
        <f>VLOOKUP($A762,grenseverdier!$A$2:$B$87,2,FALSE)</f>
        <v>20000</v>
      </c>
      <c r="G762">
        <f>VLOOKUP($A762,grenseverdier!$A$2:$C$87,3,FALSE)</f>
        <v>0</v>
      </c>
      <c r="H762" s="1">
        <v>45000</v>
      </c>
      <c r="I762" t="s">
        <v>120</v>
      </c>
      <c r="J762" s="8">
        <v>182</v>
      </c>
      <c r="K762" t="b">
        <f t="shared" si="33"/>
        <v>0</v>
      </c>
      <c r="L762" s="6">
        <v>182</v>
      </c>
      <c r="M762" t="b">
        <f t="shared" si="34"/>
        <v>0</v>
      </c>
      <c r="N762">
        <f t="shared" si="35"/>
        <v>151</v>
      </c>
    </row>
    <row r="763" spans="1:14" x14ac:dyDescent="0.35">
      <c r="A763" s="8" t="s">
        <v>35</v>
      </c>
      <c r="B763" t="str">
        <f>VLOOKUP($A763,forkortelser!$A$2:$B$98,2,FALSE)</f>
        <v>THC &gt;C10-C40</v>
      </c>
      <c r="C763" s="8" t="s">
        <v>148</v>
      </c>
      <c r="D763" t="str">
        <f>VLOOKUP(A763,Kategorier!$A$2:$B$98,2,FALSE)</f>
        <v>totale hydrokarboner</v>
      </c>
      <c r="E763" t="str">
        <f>VLOOKUP(A763,Kategorier!$A$2:$C$98,3,FALSE)</f>
        <v>alifater</v>
      </c>
      <c r="F763">
        <f>VLOOKUP($A763,grenseverdier!$A$2:$B$87,2,FALSE)</f>
        <v>20000</v>
      </c>
      <c r="G763">
        <f>VLOOKUP($A763,grenseverdier!$A$2:$C$87,3,FALSE)</f>
        <v>0</v>
      </c>
      <c r="H763" s="1">
        <v>45000</v>
      </c>
      <c r="I763" t="s">
        <v>120</v>
      </c>
      <c r="J763" s="8">
        <v>441</v>
      </c>
      <c r="K763" t="b">
        <f t="shared" si="33"/>
        <v>0</v>
      </c>
      <c r="L763" s="6">
        <v>441</v>
      </c>
      <c r="M763" t="b">
        <f t="shared" si="34"/>
        <v>0</v>
      </c>
      <c r="N763">
        <f t="shared" si="35"/>
        <v>151</v>
      </c>
    </row>
    <row r="764" spans="1:14" x14ac:dyDescent="0.35">
      <c r="A764" s="8" t="s">
        <v>221</v>
      </c>
      <c r="B764" t="str">
        <f>VLOOKUP($A764,forkortelser!$A$2:$B$98,2,FALSE)</f>
        <v>DEHP</v>
      </c>
      <c r="C764" s="8" t="s">
        <v>148</v>
      </c>
      <c r="D764" t="str">
        <f>VLOOKUP(A764,Kategorier!$A$2:$B$98,2,FALSE)</f>
        <v>org milj</v>
      </c>
      <c r="E764" t="str">
        <f>VLOOKUP(A764,Kategorier!$A$2:$C$98,3,FALSE)</f>
        <v>ftalat</v>
      </c>
      <c r="F764" t="e">
        <f>VLOOKUP($A764,grenseverdier!$A$2:$B$87,2,FALSE)</f>
        <v>#N/A</v>
      </c>
      <c r="G764" t="e">
        <f>VLOOKUP($A764,grenseverdier!$A$2:$C$87,3,FALSE)</f>
        <v>#N/A</v>
      </c>
      <c r="H764" s="1">
        <v>45000</v>
      </c>
      <c r="I764" t="s">
        <v>120</v>
      </c>
      <c r="J764" s="8" t="s">
        <v>165</v>
      </c>
      <c r="K764" t="b">
        <f t="shared" si="33"/>
        <v>1</v>
      </c>
      <c r="L764" s="6">
        <v>2.5</v>
      </c>
      <c r="M764" t="e">
        <f t="shared" si="34"/>
        <v>#N/A</v>
      </c>
      <c r="N764">
        <f t="shared" si="35"/>
        <v>151</v>
      </c>
    </row>
    <row r="765" spans="1:14" x14ac:dyDescent="0.35">
      <c r="A765" s="8" t="s">
        <v>221</v>
      </c>
      <c r="B765" t="str">
        <f>VLOOKUP($A765,forkortelser!$A$2:$B$98,2,FALSE)</f>
        <v>DEHP</v>
      </c>
      <c r="C765" s="8" t="s">
        <v>149</v>
      </c>
      <c r="D765" t="str">
        <f>VLOOKUP(A765,Kategorier!$A$2:$B$98,2,FALSE)</f>
        <v>org milj</v>
      </c>
      <c r="E765" t="str">
        <f>VLOOKUP(A765,Kategorier!$A$2:$C$98,3,FALSE)</f>
        <v>ftalat</v>
      </c>
      <c r="F765" t="e">
        <f>VLOOKUP($A765,grenseverdier!$A$2:$B$87,2,FALSE)</f>
        <v>#N/A</v>
      </c>
      <c r="G765" t="e">
        <f>VLOOKUP($A765,grenseverdier!$A$2:$C$87,3,FALSE)</f>
        <v>#N/A</v>
      </c>
      <c r="H765" s="1">
        <v>45000</v>
      </c>
      <c r="I765" t="s">
        <v>120</v>
      </c>
      <c r="J765" s="8"/>
      <c r="K765" t="e">
        <f t="shared" si="33"/>
        <v>#N/A</v>
      </c>
      <c r="L765" s="6" t="s">
        <v>147</v>
      </c>
      <c r="M765" t="e">
        <f t="shared" si="34"/>
        <v>#N/A</v>
      </c>
      <c r="N765">
        <f t="shared" si="35"/>
        <v>151</v>
      </c>
    </row>
    <row r="766" spans="1:14" x14ac:dyDescent="0.35">
      <c r="A766" s="8" t="s">
        <v>71</v>
      </c>
      <c r="B766" t="str">
        <f>VLOOKUP($A766,forkortelser!$A$2:$B$98,2,FALSE)</f>
        <v>Cl</v>
      </c>
      <c r="C766" s="8" t="s">
        <v>150</v>
      </c>
      <c r="D766" t="str">
        <f>VLOOKUP(A766,Kategorier!$A$2:$B$98,2,FALSE)</f>
        <v>vannparameter</v>
      </c>
      <c r="E766" t="str">
        <f>VLOOKUP(A766,Kategorier!$A$2:$C$98,3,FALSE)</f>
        <v>anion</v>
      </c>
      <c r="F766" t="e">
        <f>VLOOKUP($A766,grenseverdier!$A$2:$B$87,2,FALSE)</f>
        <v>#N/A</v>
      </c>
      <c r="G766" t="e">
        <f>VLOOKUP($A766,grenseverdier!$A$2:$C$87,3,FALSE)</f>
        <v>#N/A</v>
      </c>
      <c r="H766" s="1">
        <v>45000</v>
      </c>
      <c r="I766" t="s">
        <v>120</v>
      </c>
      <c r="J766" s="8">
        <v>536</v>
      </c>
      <c r="K766" t="b">
        <f t="shared" si="33"/>
        <v>0</v>
      </c>
      <c r="L766" s="6">
        <v>536</v>
      </c>
      <c r="M766" t="e">
        <f t="shared" si="34"/>
        <v>#N/A</v>
      </c>
      <c r="N766">
        <f t="shared" si="35"/>
        <v>151</v>
      </c>
    </row>
    <row r="767" spans="1:14" x14ac:dyDescent="0.35">
      <c r="A767" s="8" t="s">
        <v>180</v>
      </c>
      <c r="B767" t="str">
        <f>VLOOKUP($A767,forkortelser!$A$2:$B$98,2,FALSE)</f>
        <v>THC &lt; 0,002 mm</v>
      </c>
      <c r="C767" s="8" t="s">
        <v>146</v>
      </c>
      <c r="D767" t="str">
        <f>VLOOKUP(A767,Kategorier!$A$2:$B$98,2,FALSE)</f>
        <v>totale hydrokarboner</v>
      </c>
      <c r="E767" t="str">
        <f>VLOOKUP(A767,Kategorier!$A$2:$C$98,3,FALSE)</f>
        <v>alifater str.</v>
      </c>
      <c r="F767" t="e">
        <f>VLOOKUP($A767,grenseverdier!$A$2:$B$87,2,FALSE)</f>
        <v>#N/A</v>
      </c>
      <c r="G767" t="e">
        <f>VLOOKUP($A767,grenseverdier!$A$2:$C$87,3,FALSE)</f>
        <v>#N/A</v>
      </c>
      <c r="H767" s="1">
        <v>45000</v>
      </c>
      <c r="I767" t="s">
        <v>120</v>
      </c>
      <c r="J767" s="8"/>
      <c r="K767" t="e">
        <f t="shared" si="33"/>
        <v>#N/A</v>
      </c>
      <c r="L767" s="6" t="s">
        <v>147</v>
      </c>
      <c r="M767" t="e">
        <f t="shared" si="34"/>
        <v>#N/A</v>
      </c>
      <c r="N767">
        <f t="shared" si="35"/>
        <v>151</v>
      </c>
    </row>
    <row r="768" spans="1:14" x14ac:dyDescent="0.35">
      <c r="A768" s="8" t="s">
        <v>181</v>
      </c>
      <c r="B768" t="str">
        <f>VLOOKUP($A768,forkortelser!$A$2:$B$98,2,FALSE)</f>
        <v>THC 0,002-0,004 mm</v>
      </c>
      <c r="C768" s="8" t="s">
        <v>146</v>
      </c>
      <c r="D768" t="str">
        <f>VLOOKUP(A768,Kategorier!$A$2:$B$98,2,FALSE)</f>
        <v>totale hydrokarboner</v>
      </c>
      <c r="E768" t="str">
        <f>VLOOKUP(A768,Kategorier!$A$2:$C$98,3,FALSE)</f>
        <v>alifater str.</v>
      </c>
      <c r="F768" t="e">
        <f>VLOOKUP($A768,grenseverdier!$A$2:$B$87,2,FALSE)</f>
        <v>#N/A</v>
      </c>
      <c r="G768" t="e">
        <f>VLOOKUP($A768,grenseverdier!$A$2:$C$87,3,FALSE)</f>
        <v>#N/A</v>
      </c>
      <c r="H768" s="1">
        <v>45000</v>
      </c>
      <c r="I768" t="s">
        <v>120</v>
      </c>
      <c r="J768" s="8"/>
      <c r="K768" t="e">
        <f t="shared" si="33"/>
        <v>#N/A</v>
      </c>
      <c r="L768" s="6" t="s">
        <v>147</v>
      </c>
      <c r="M768" t="e">
        <f t="shared" si="34"/>
        <v>#N/A</v>
      </c>
      <c r="N768">
        <f t="shared" si="35"/>
        <v>151</v>
      </c>
    </row>
    <row r="769" spans="1:14" x14ac:dyDescent="0.35">
      <c r="A769" s="8" t="s">
        <v>182</v>
      </c>
      <c r="B769" t="str">
        <f>VLOOKUP($A769,forkortelser!$A$2:$B$98,2,FALSE)</f>
        <v>THC  0,004-0,008 mm</v>
      </c>
      <c r="C769" s="8" t="s">
        <v>146</v>
      </c>
      <c r="D769" t="str">
        <f>VLOOKUP(A769,Kategorier!$A$2:$B$98,2,FALSE)</f>
        <v>totale hydrokarboner</v>
      </c>
      <c r="E769" t="str">
        <f>VLOOKUP(A769,Kategorier!$A$2:$C$98,3,FALSE)</f>
        <v>alifater str.</v>
      </c>
      <c r="F769" t="e">
        <f>VLOOKUP($A769,grenseverdier!$A$2:$B$87,2,FALSE)</f>
        <v>#N/A</v>
      </c>
      <c r="G769" t="e">
        <f>VLOOKUP($A769,grenseverdier!$A$2:$C$87,3,FALSE)</f>
        <v>#N/A</v>
      </c>
      <c r="H769" s="1">
        <v>45000</v>
      </c>
      <c r="I769" t="s">
        <v>120</v>
      </c>
      <c r="J769" s="8"/>
      <c r="K769" t="e">
        <f t="shared" si="33"/>
        <v>#N/A</v>
      </c>
      <c r="L769" s="6" t="s">
        <v>147</v>
      </c>
      <c r="M769" t="e">
        <f t="shared" si="34"/>
        <v>#N/A</v>
      </c>
      <c r="N769">
        <f t="shared" si="35"/>
        <v>151</v>
      </c>
    </row>
    <row r="770" spans="1:14" x14ac:dyDescent="0.35">
      <c r="A770" s="8" t="s">
        <v>183</v>
      </c>
      <c r="B770" t="str">
        <f>VLOOKUP($A770,forkortelser!$A$2:$B$98,2,FALSE)</f>
        <v>THC  0,008-0,016 mm</v>
      </c>
      <c r="C770" s="8" t="s">
        <v>146</v>
      </c>
      <c r="D770" t="str">
        <f>VLOOKUP(A770,Kategorier!$A$2:$B$98,2,FALSE)</f>
        <v>totale hydrokarboner</v>
      </c>
      <c r="E770" t="str">
        <f>VLOOKUP(A770,Kategorier!$A$2:$C$98,3,FALSE)</f>
        <v>alifater str.</v>
      </c>
      <c r="F770" t="e">
        <f>VLOOKUP($A770,grenseverdier!$A$2:$B$87,2,FALSE)</f>
        <v>#N/A</v>
      </c>
      <c r="G770" t="e">
        <f>VLOOKUP($A770,grenseverdier!$A$2:$C$87,3,FALSE)</f>
        <v>#N/A</v>
      </c>
      <c r="H770" s="1">
        <v>45000</v>
      </c>
      <c r="I770" t="s">
        <v>120</v>
      </c>
      <c r="J770" s="8"/>
      <c r="K770" t="e">
        <f t="shared" si="33"/>
        <v>#N/A</v>
      </c>
      <c r="L770" s="6" t="s">
        <v>147</v>
      </c>
      <c r="M770" t="e">
        <f t="shared" si="34"/>
        <v>#N/A</v>
      </c>
      <c r="N770">
        <f t="shared" si="35"/>
        <v>151</v>
      </c>
    </row>
    <row r="771" spans="1:14" x14ac:dyDescent="0.35">
      <c r="A771" s="8" t="s">
        <v>184</v>
      </c>
      <c r="B771" t="str">
        <f>VLOOKUP($A771,forkortelser!$A$2:$B$98,2,FALSE)</f>
        <v>THC  0,016-0,032 mm</v>
      </c>
      <c r="C771" s="8" t="s">
        <v>146</v>
      </c>
      <c r="D771" t="str">
        <f>VLOOKUP(A771,Kategorier!$A$2:$B$98,2,FALSE)</f>
        <v>totale hydrokarboner</v>
      </c>
      <c r="E771" t="str">
        <f>VLOOKUP(A771,Kategorier!$A$2:$C$98,3,FALSE)</f>
        <v>alifater str.</v>
      </c>
      <c r="F771" t="e">
        <f>VLOOKUP($A771,grenseverdier!$A$2:$B$87,2,FALSE)</f>
        <v>#N/A</v>
      </c>
      <c r="G771" t="e">
        <f>VLOOKUP($A771,grenseverdier!$A$2:$C$87,3,FALSE)</f>
        <v>#N/A</v>
      </c>
      <c r="H771" s="1">
        <v>45000</v>
      </c>
      <c r="I771" t="s">
        <v>120</v>
      </c>
      <c r="J771" s="8"/>
      <c r="K771" t="e">
        <f t="shared" ref="K771:K834" si="36">IF(ISBLANK(J771),#N/A,IF(ISNUMBER(J771),FALSE,TRUE))</f>
        <v>#N/A</v>
      </c>
      <c r="L771" s="6" t="s">
        <v>147</v>
      </c>
      <c r="M771" t="e">
        <f t="shared" ref="M771:M834" si="37">IF(ISBLANK(L771),#N/A,IF(L771&gt;F771,TRUE,IF(L771&lt;F771,FALSE,#N/A)))</f>
        <v>#N/A</v>
      </c>
      <c r="N771">
        <f t="shared" ref="N771:N834" si="38">IF(I771="inn",152,IF(I771="ut",151,IF(I771="slamtank",153)))</f>
        <v>151</v>
      </c>
    </row>
    <row r="772" spans="1:14" x14ac:dyDescent="0.35">
      <c r="A772" s="8" t="s">
        <v>185</v>
      </c>
      <c r="B772" t="str">
        <f>VLOOKUP($A772,forkortelser!$A$2:$B$98,2,FALSE)</f>
        <v>THC 0,032-0,063 mm</v>
      </c>
      <c r="C772" s="8" t="s">
        <v>146</v>
      </c>
      <c r="D772" t="str">
        <f>VLOOKUP(A772,Kategorier!$A$2:$B$98,2,FALSE)</f>
        <v>totale hydrokarboner</v>
      </c>
      <c r="E772" t="str">
        <f>VLOOKUP(A772,Kategorier!$A$2:$C$98,3,FALSE)</f>
        <v>alifater str.</v>
      </c>
      <c r="F772" t="e">
        <f>VLOOKUP($A772,grenseverdier!$A$2:$B$87,2,FALSE)</f>
        <v>#N/A</v>
      </c>
      <c r="G772" t="e">
        <f>VLOOKUP($A772,grenseverdier!$A$2:$C$87,3,FALSE)</f>
        <v>#N/A</v>
      </c>
      <c r="H772" s="1">
        <v>45000</v>
      </c>
      <c r="I772" t="s">
        <v>120</v>
      </c>
      <c r="J772" s="8"/>
      <c r="K772" t="e">
        <f t="shared" si="36"/>
        <v>#N/A</v>
      </c>
      <c r="L772" s="6" t="s">
        <v>147</v>
      </c>
      <c r="M772" t="e">
        <f t="shared" si="37"/>
        <v>#N/A</v>
      </c>
      <c r="N772">
        <f t="shared" si="38"/>
        <v>151</v>
      </c>
    </row>
    <row r="773" spans="1:14" x14ac:dyDescent="0.35">
      <c r="A773" s="8" t="s">
        <v>186</v>
      </c>
      <c r="B773" t="str">
        <f>VLOOKUP($A773,forkortelser!$A$2:$B$98,2,FALSE)</f>
        <v>THC  0,063-0,125 mm</v>
      </c>
      <c r="C773" s="8" t="s">
        <v>146</v>
      </c>
      <c r="D773" t="str">
        <f>VLOOKUP(A773,Kategorier!$A$2:$B$98,2,FALSE)</f>
        <v>totale hydrokarboner</v>
      </c>
      <c r="E773" t="str">
        <f>VLOOKUP(A773,Kategorier!$A$2:$C$98,3,FALSE)</f>
        <v>alifater str.</v>
      </c>
      <c r="F773" t="e">
        <f>VLOOKUP($A773,grenseverdier!$A$2:$B$87,2,FALSE)</f>
        <v>#N/A</v>
      </c>
      <c r="G773" t="e">
        <f>VLOOKUP($A773,grenseverdier!$A$2:$C$87,3,FALSE)</f>
        <v>#N/A</v>
      </c>
      <c r="H773" s="1">
        <v>45000</v>
      </c>
      <c r="I773" t="s">
        <v>120</v>
      </c>
      <c r="J773" s="8"/>
      <c r="K773" t="e">
        <f t="shared" si="36"/>
        <v>#N/A</v>
      </c>
      <c r="L773" s="6" t="s">
        <v>147</v>
      </c>
      <c r="M773" t="e">
        <f t="shared" si="37"/>
        <v>#N/A</v>
      </c>
      <c r="N773">
        <f t="shared" si="38"/>
        <v>151</v>
      </c>
    </row>
    <row r="774" spans="1:14" x14ac:dyDescent="0.35">
      <c r="A774" s="8" t="s">
        <v>187</v>
      </c>
      <c r="B774" t="str">
        <f>VLOOKUP($A774,forkortelser!$A$2:$B$98,2,FALSE)</f>
        <v>THC  0,125-0,25 mm</v>
      </c>
      <c r="C774" s="8" t="s">
        <v>146</v>
      </c>
      <c r="D774" t="str">
        <f>VLOOKUP(A774,Kategorier!$A$2:$B$98,2,FALSE)</f>
        <v>totale hydrokarboner</v>
      </c>
      <c r="E774" t="str">
        <f>VLOOKUP(A774,Kategorier!$A$2:$C$98,3,FALSE)</f>
        <v>alifater str.</v>
      </c>
      <c r="F774" t="e">
        <f>VLOOKUP($A774,grenseverdier!$A$2:$B$87,2,FALSE)</f>
        <v>#N/A</v>
      </c>
      <c r="G774" t="e">
        <f>VLOOKUP($A774,grenseverdier!$A$2:$C$87,3,FALSE)</f>
        <v>#N/A</v>
      </c>
      <c r="H774" s="1">
        <v>45000</v>
      </c>
      <c r="I774" t="s">
        <v>120</v>
      </c>
      <c r="J774" s="8"/>
      <c r="K774" t="e">
        <f t="shared" si="36"/>
        <v>#N/A</v>
      </c>
      <c r="L774" s="6" t="s">
        <v>147</v>
      </c>
      <c r="M774" t="e">
        <f t="shared" si="37"/>
        <v>#N/A</v>
      </c>
      <c r="N774">
        <f t="shared" si="38"/>
        <v>151</v>
      </c>
    </row>
    <row r="775" spans="1:14" x14ac:dyDescent="0.35">
      <c r="A775" s="8" t="s">
        <v>188</v>
      </c>
      <c r="B775" t="str">
        <f>VLOOKUP($A775,forkortelser!$A$2:$B$98,2,FALSE)</f>
        <v>THC 0,25-0,5 mm</v>
      </c>
      <c r="C775" s="8" t="s">
        <v>146</v>
      </c>
      <c r="D775" t="str">
        <f>VLOOKUP(A775,Kategorier!$A$2:$B$98,2,FALSE)</f>
        <v>totale hydrokarboner</v>
      </c>
      <c r="E775" t="str">
        <f>VLOOKUP(A775,Kategorier!$A$2:$C$98,3,FALSE)</f>
        <v>alifater str.</v>
      </c>
      <c r="F775" t="e">
        <f>VLOOKUP($A775,grenseverdier!$A$2:$B$87,2,FALSE)</f>
        <v>#N/A</v>
      </c>
      <c r="G775" t="e">
        <f>VLOOKUP($A775,grenseverdier!$A$2:$C$87,3,FALSE)</f>
        <v>#N/A</v>
      </c>
      <c r="H775" s="1">
        <v>45000</v>
      </c>
      <c r="I775" t="s">
        <v>120</v>
      </c>
      <c r="J775" s="8"/>
      <c r="K775" t="e">
        <f t="shared" si="36"/>
        <v>#N/A</v>
      </c>
      <c r="L775" s="6" t="s">
        <v>147</v>
      </c>
      <c r="M775" t="e">
        <f t="shared" si="37"/>
        <v>#N/A</v>
      </c>
      <c r="N775">
        <f t="shared" si="38"/>
        <v>151</v>
      </c>
    </row>
    <row r="776" spans="1:14" x14ac:dyDescent="0.35">
      <c r="A776" s="8" t="s">
        <v>189</v>
      </c>
      <c r="B776" t="str">
        <f>VLOOKUP($A776,forkortelser!$A$2:$B$98,2,FALSE)</f>
        <v>THC  0,5-1 mm</v>
      </c>
      <c r="C776" s="8" t="s">
        <v>146</v>
      </c>
      <c r="D776" t="str">
        <f>VLOOKUP(A776,Kategorier!$A$2:$B$98,2,FALSE)</f>
        <v>totale hydrokarboner</v>
      </c>
      <c r="E776" t="str">
        <f>VLOOKUP(A776,Kategorier!$A$2:$C$98,3,FALSE)</f>
        <v>alifater str.</v>
      </c>
      <c r="F776" t="e">
        <f>VLOOKUP($A776,grenseverdier!$A$2:$B$87,2,FALSE)</f>
        <v>#N/A</v>
      </c>
      <c r="G776" t="e">
        <f>VLOOKUP($A776,grenseverdier!$A$2:$C$87,3,FALSE)</f>
        <v>#N/A</v>
      </c>
      <c r="H776" s="1">
        <v>45000</v>
      </c>
      <c r="I776" t="s">
        <v>120</v>
      </c>
      <c r="J776" s="8"/>
      <c r="K776" t="e">
        <f t="shared" si="36"/>
        <v>#N/A</v>
      </c>
      <c r="L776" s="6" t="s">
        <v>147</v>
      </c>
      <c r="M776" t="e">
        <f t="shared" si="37"/>
        <v>#N/A</v>
      </c>
      <c r="N776">
        <f t="shared" si="38"/>
        <v>151</v>
      </c>
    </row>
    <row r="777" spans="1:14" x14ac:dyDescent="0.35">
      <c r="A777" s="8" t="s">
        <v>190</v>
      </c>
      <c r="B777" t="str">
        <f>VLOOKUP($A777,forkortelser!$A$2:$B$98,2,FALSE)</f>
        <v>THC  1-2 mm</v>
      </c>
      <c r="C777" s="8" t="s">
        <v>146</v>
      </c>
      <c r="D777" t="str">
        <f>VLOOKUP(A777,Kategorier!$A$2:$B$98,2,FALSE)</f>
        <v>totale hydrokarboner</v>
      </c>
      <c r="E777" t="str">
        <f>VLOOKUP(A777,Kategorier!$A$2:$C$98,3,FALSE)</f>
        <v>alifater str.</v>
      </c>
      <c r="F777" t="e">
        <f>VLOOKUP($A777,grenseverdier!$A$2:$B$87,2,FALSE)</f>
        <v>#N/A</v>
      </c>
      <c r="G777" t="e">
        <f>VLOOKUP($A777,grenseverdier!$A$2:$C$87,3,FALSE)</f>
        <v>#N/A</v>
      </c>
      <c r="H777" s="1">
        <v>45000</v>
      </c>
      <c r="I777" t="s">
        <v>120</v>
      </c>
      <c r="J777" s="8"/>
      <c r="K777" t="e">
        <f t="shared" si="36"/>
        <v>#N/A</v>
      </c>
      <c r="L777" s="6" t="s">
        <v>147</v>
      </c>
      <c r="M777" t="e">
        <f t="shared" si="37"/>
        <v>#N/A</v>
      </c>
      <c r="N777">
        <f t="shared" si="38"/>
        <v>151</v>
      </c>
    </row>
    <row r="778" spans="1:14" x14ac:dyDescent="0.35">
      <c r="A778" s="8" t="s">
        <v>191</v>
      </c>
      <c r="B778" t="str">
        <f>VLOOKUP($A778,forkortelser!$A$2:$B$98,2,FALSE)</f>
        <v>THC &gt;2 mm</v>
      </c>
      <c r="C778" s="8" t="s">
        <v>146</v>
      </c>
      <c r="D778" t="str">
        <f>VLOOKUP(A778,Kategorier!$A$2:$B$98,2,FALSE)</f>
        <v>totale hydrokarboner</v>
      </c>
      <c r="E778" t="str">
        <f>VLOOKUP(A778,Kategorier!$A$2:$C$98,3,FALSE)</f>
        <v>alifater str.</v>
      </c>
      <c r="F778" t="e">
        <f>VLOOKUP($A778,grenseverdier!$A$2:$B$87,2,FALSE)</f>
        <v>#N/A</v>
      </c>
      <c r="G778" t="e">
        <f>VLOOKUP($A778,grenseverdier!$A$2:$C$87,3,FALSE)</f>
        <v>#N/A</v>
      </c>
      <c r="H778" s="1">
        <v>45000</v>
      </c>
      <c r="I778" t="s">
        <v>120</v>
      </c>
      <c r="J778" s="8"/>
      <c r="K778" t="e">
        <f t="shared" si="36"/>
        <v>#N/A</v>
      </c>
      <c r="L778" s="6" t="s">
        <v>147</v>
      </c>
      <c r="M778" t="e">
        <f t="shared" si="37"/>
        <v>#N/A</v>
      </c>
      <c r="N778">
        <f t="shared" si="38"/>
        <v>151</v>
      </c>
    </row>
    <row r="779" spans="1:14" x14ac:dyDescent="0.35">
      <c r="A779" s="8" t="s">
        <v>1</v>
      </c>
      <c r="B779" t="str">
        <f>VLOOKUP($A779,forkortelser!$A$2:$B$98,2,FALSE)</f>
        <v>pH</v>
      </c>
      <c r="C779" s="8" t="s">
        <v>147</v>
      </c>
      <c r="D779" t="str">
        <f>VLOOKUP(A779,Kategorier!$A$2:$B$98,2,FALSE)</f>
        <v>vannparameter</v>
      </c>
      <c r="E779" t="str">
        <f>VLOOKUP(A779,Kategorier!$A$2:$C$98,3,FALSE)</f>
        <v>pH</v>
      </c>
      <c r="F779">
        <f>VLOOKUP($A779,grenseverdier!$A$2:$B$87,2,FALSE)</f>
        <v>5.5</v>
      </c>
      <c r="G779">
        <f>VLOOKUP($A779,grenseverdier!$A$2:$C$87,3,FALSE)</f>
        <v>8.5</v>
      </c>
      <c r="H779" s="1">
        <v>45000</v>
      </c>
      <c r="I779" t="s">
        <v>120</v>
      </c>
      <c r="J779" s="8">
        <v>7.3</v>
      </c>
      <c r="K779" t="b">
        <f t="shared" si="36"/>
        <v>0</v>
      </c>
      <c r="L779" s="6">
        <v>7.3</v>
      </c>
      <c r="M779" t="b">
        <f t="shared" si="37"/>
        <v>1</v>
      </c>
      <c r="N779">
        <f t="shared" si="38"/>
        <v>151</v>
      </c>
    </row>
    <row r="780" spans="1:14" x14ac:dyDescent="0.35">
      <c r="A780" s="8" t="s">
        <v>145</v>
      </c>
      <c r="B780" t="str">
        <f>VLOOKUP($A780,forkortelser!$A$2:$B$98,2,FALSE)</f>
        <v>T (˚C)</v>
      </c>
      <c r="C780" s="8" t="s">
        <v>151</v>
      </c>
      <c r="D780" t="str">
        <f>VLOOKUP(A780,Kategorier!$A$2:$B$98,2,FALSE)</f>
        <v>vannparameter</v>
      </c>
      <c r="E780" t="str">
        <f>VLOOKUP(A780,Kategorier!$A$2:$C$98,3,FALSE)</f>
        <v>temperatur</v>
      </c>
      <c r="F780" t="e">
        <f>VLOOKUP($A780,grenseverdier!$A$2:$B$87,2,FALSE)</f>
        <v>#N/A</v>
      </c>
      <c r="G780" t="e">
        <f>VLOOKUP($A780,grenseverdier!$A$2:$C$87,3,FALSE)</f>
        <v>#N/A</v>
      </c>
      <c r="H780" s="1">
        <v>45000</v>
      </c>
      <c r="I780" t="s">
        <v>120</v>
      </c>
      <c r="J780" s="8">
        <v>20</v>
      </c>
      <c r="K780" t="b">
        <f t="shared" si="36"/>
        <v>0</v>
      </c>
      <c r="L780" s="6">
        <v>20</v>
      </c>
      <c r="M780" t="e">
        <f t="shared" si="37"/>
        <v>#N/A</v>
      </c>
      <c r="N780">
        <f t="shared" si="38"/>
        <v>151</v>
      </c>
    </row>
    <row r="781" spans="1:14" x14ac:dyDescent="0.35">
      <c r="A781" s="8" t="s">
        <v>2</v>
      </c>
      <c r="B781" t="str">
        <f>VLOOKUP($A781,forkortelser!$A$2:$B$98,2,FALSE)</f>
        <v>EC</v>
      </c>
      <c r="C781" s="8" t="s">
        <v>3</v>
      </c>
      <c r="D781" t="str">
        <f>VLOOKUP(A781,Kategorier!$A$2:$B$98,2,FALSE)</f>
        <v>vannparameter</v>
      </c>
      <c r="E781" t="str">
        <f>VLOOKUP(A781,Kategorier!$A$2:$C$98,3,FALSE)</f>
        <v>EC</v>
      </c>
      <c r="F781" t="e">
        <f>VLOOKUP($A781,grenseverdier!$A$2:$B$87,2,FALSE)</f>
        <v>#N/A</v>
      </c>
      <c r="G781" t="e">
        <f>VLOOKUP($A781,grenseverdier!$A$2:$C$87,3,FALSE)</f>
        <v>#N/A</v>
      </c>
      <c r="H781" s="1">
        <v>45000</v>
      </c>
      <c r="I781" t="s">
        <v>120</v>
      </c>
      <c r="J781" s="8">
        <v>454</v>
      </c>
      <c r="K781" t="b">
        <f t="shared" si="36"/>
        <v>0</v>
      </c>
      <c r="L781" s="6">
        <v>454</v>
      </c>
      <c r="M781" t="e">
        <f t="shared" si="37"/>
        <v>#N/A</v>
      </c>
      <c r="N781">
        <f t="shared" si="38"/>
        <v>151</v>
      </c>
    </row>
    <row r="782" spans="1:14" x14ac:dyDescent="0.35">
      <c r="A782" s="8" t="s">
        <v>126</v>
      </c>
      <c r="B782" t="str">
        <f>VLOOKUP($A782,forkortelser!$A$2:$B$98,2,FALSE)</f>
        <v>Suspendert stoff</v>
      </c>
      <c r="C782" s="8" t="s">
        <v>150</v>
      </c>
      <c r="D782" t="str">
        <f>VLOOKUP(A782,Kategorier!$A$2:$B$98,2,FALSE)</f>
        <v>vannparameter</v>
      </c>
      <c r="E782" t="str">
        <f>VLOOKUP(A782,Kategorier!$A$2:$C$98,3,FALSE)</f>
        <v>stoff</v>
      </c>
      <c r="F782" t="e">
        <f>VLOOKUP($A782,grenseverdier!$A$2:$B$87,2,FALSE)</f>
        <v>#N/A</v>
      </c>
      <c r="G782" t="e">
        <f>VLOOKUP($A782,grenseverdier!$A$2:$C$87,3,FALSE)</f>
        <v>#N/A</v>
      </c>
      <c r="H782" s="1">
        <v>45000</v>
      </c>
      <c r="I782" t="s">
        <v>120</v>
      </c>
      <c r="J782" s="8">
        <v>10</v>
      </c>
      <c r="K782" t="b">
        <f t="shared" si="36"/>
        <v>0</v>
      </c>
      <c r="L782" s="6">
        <v>10</v>
      </c>
      <c r="M782" t="e">
        <f t="shared" si="37"/>
        <v>#N/A</v>
      </c>
      <c r="N782">
        <f t="shared" si="38"/>
        <v>151</v>
      </c>
    </row>
    <row r="783" spans="1:14" x14ac:dyDescent="0.35">
      <c r="A783" s="9" t="s">
        <v>224</v>
      </c>
      <c r="B783" t="str">
        <f>VLOOKUP($A783,forkortelser!$A$2:$B$98,2,FALSE)</f>
        <v>TOC</v>
      </c>
      <c r="C783" s="8" t="s">
        <v>152</v>
      </c>
      <c r="D783" t="str">
        <f>VLOOKUP(A783,Kategorier!$A$2:$B$98,2,FALSE)</f>
        <v>vannparameter</v>
      </c>
      <c r="E783" t="str">
        <f>VLOOKUP(A783,Kategorier!$A$2:$C$98,3,FALSE)</f>
        <v>organisk materiale</v>
      </c>
      <c r="F783" t="e">
        <f>VLOOKUP($A783,grenseverdier!$A$2:$B$87,2,FALSE)</f>
        <v>#N/A</v>
      </c>
      <c r="G783" t="e">
        <f>VLOOKUP($A783,grenseverdier!$A$2:$C$87,3,FALSE)</f>
        <v>#N/A</v>
      </c>
      <c r="H783" s="1">
        <v>45000</v>
      </c>
      <c r="I783" t="s">
        <v>120</v>
      </c>
      <c r="J783" s="8"/>
      <c r="K783" t="e">
        <f t="shared" si="36"/>
        <v>#N/A</v>
      </c>
      <c r="L783" s="6" t="s">
        <v>147</v>
      </c>
      <c r="M783" t="e">
        <f t="shared" si="37"/>
        <v>#N/A</v>
      </c>
      <c r="N783">
        <f t="shared" si="38"/>
        <v>151</v>
      </c>
    </row>
    <row r="784" spans="1:14" x14ac:dyDescent="0.35">
      <c r="A784" s="9" t="s">
        <v>224</v>
      </c>
      <c r="B784" t="str">
        <f>VLOOKUP($A784,forkortelser!$A$2:$B$98,2,FALSE)</f>
        <v>TOC</v>
      </c>
      <c r="C784" s="8" t="s">
        <v>150</v>
      </c>
      <c r="D784" t="str">
        <f>VLOOKUP(A784,Kategorier!$A$2:$B$98,2,FALSE)</f>
        <v>vannparameter</v>
      </c>
      <c r="E784" t="str">
        <f>VLOOKUP(A784,Kategorier!$A$2:$C$98,3,FALSE)</f>
        <v>organisk materiale</v>
      </c>
      <c r="F784" t="e">
        <f>VLOOKUP($A784,grenseverdier!$A$2:$B$87,2,FALSE)</f>
        <v>#N/A</v>
      </c>
      <c r="G784" t="e">
        <f>VLOOKUP($A784,grenseverdier!$A$2:$C$87,3,FALSE)</f>
        <v>#N/A</v>
      </c>
      <c r="H784" s="1">
        <v>45000</v>
      </c>
      <c r="I784" t="s">
        <v>120</v>
      </c>
      <c r="J784" s="8">
        <v>78</v>
      </c>
      <c r="K784" t="b">
        <f>IF(ISBLANK(J784),#N/A)</f>
        <v>0</v>
      </c>
      <c r="L784" s="6">
        <v>78</v>
      </c>
      <c r="M784" t="e">
        <f t="shared" si="37"/>
        <v>#N/A</v>
      </c>
      <c r="N784">
        <f t="shared" si="38"/>
        <v>151</v>
      </c>
    </row>
    <row r="785" spans="1:14" x14ac:dyDescent="0.35">
      <c r="A785" s="9" t="s">
        <v>225</v>
      </c>
      <c r="B785" t="str">
        <f>VLOOKUP($A785,forkortelser!$A$2:$B$98,2,FALSE)</f>
        <v>Tot N</v>
      </c>
      <c r="C785" s="8" t="s">
        <v>150</v>
      </c>
      <c r="D785" t="str">
        <f>VLOOKUP(A785,Kategorier!$A$2:$B$98,2,FALSE)</f>
        <v>vannparameter</v>
      </c>
      <c r="E785" t="str">
        <f>VLOOKUP(A785,Kategorier!$A$2:$C$98,3,FALSE)</f>
        <v>nutrient</v>
      </c>
      <c r="F785" t="e">
        <f>VLOOKUP($A785,grenseverdier!$A$2:$B$87,2,FALSE)</f>
        <v>#N/A</v>
      </c>
      <c r="G785" t="e">
        <f>VLOOKUP($A785,grenseverdier!$A$2:$C$87,3,FALSE)</f>
        <v>#N/A</v>
      </c>
      <c r="H785" s="1">
        <v>45000</v>
      </c>
      <c r="I785" t="s">
        <v>120</v>
      </c>
      <c r="J785" s="8">
        <v>421</v>
      </c>
      <c r="K785" t="b">
        <f t="shared" si="36"/>
        <v>0</v>
      </c>
      <c r="L785" s="6">
        <v>421</v>
      </c>
      <c r="M785" t="e">
        <f t="shared" si="37"/>
        <v>#N/A</v>
      </c>
      <c r="N785">
        <f t="shared" si="38"/>
        <v>151</v>
      </c>
    </row>
    <row r="786" spans="1:14" x14ac:dyDescent="0.35">
      <c r="A786" t="s">
        <v>227</v>
      </c>
      <c r="B786" t="str">
        <f>VLOOKUP($A786,forkortelser!$A$2:$B$98,2,FALSE)</f>
        <v>NH4 + NH3</v>
      </c>
      <c r="C786" s="8" t="s">
        <v>150</v>
      </c>
      <c r="D786" t="str">
        <f>VLOOKUP(A786,Kategorier!$A$2:$B$98,2,FALSE)</f>
        <v>vannparameter</v>
      </c>
      <c r="E786" t="str">
        <f>VLOOKUP(A786,Kategorier!$A$2:$C$98,3,FALSE)</f>
        <v>nutrient</v>
      </c>
      <c r="F786" t="e">
        <f>VLOOKUP($A786,grenseverdier!$A$2:$B$87,2,FALSE)</f>
        <v>#N/A</v>
      </c>
      <c r="G786" t="e">
        <f>VLOOKUP($A786,grenseverdier!$A$2:$C$87,3,FALSE)</f>
        <v>#N/A</v>
      </c>
      <c r="H786" s="1">
        <v>45000</v>
      </c>
      <c r="I786" t="s">
        <v>120</v>
      </c>
      <c r="J786" s="8">
        <v>315</v>
      </c>
      <c r="K786" t="b">
        <f t="shared" si="36"/>
        <v>0</v>
      </c>
      <c r="L786" s="6">
        <v>315</v>
      </c>
      <c r="M786" t="e">
        <f t="shared" si="37"/>
        <v>#N/A</v>
      </c>
      <c r="N786">
        <f t="shared" si="38"/>
        <v>151</v>
      </c>
    </row>
    <row r="787" spans="1:14" x14ac:dyDescent="0.35">
      <c r="A787" s="9" t="s">
        <v>226</v>
      </c>
      <c r="B787" t="str">
        <f>VLOOKUP($A787,forkortelser!$A$2:$B$98,2,FALSE)</f>
        <v>Tot P</v>
      </c>
      <c r="C787" s="8" t="s">
        <v>150</v>
      </c>
      <c r="D787" t="str">
        <f>VLOOKUP(A787,Kategorier!$A$2:$B$98,2,FALSE)</f>
        <v>vannparameter</v>
      </c>
      <c r="E787" t="str">
        <f>VLOOKUP(A787,Kategorier!$A$2:$C$98,3,FALSE)</f>
        <v>nutrient</v>
      </c>
      <c r="F787" t="e">
        <f>VLOOKUP($A787,grenseverdier!$A$2:$B$87,2,FALSE)</f>
        <v>#N/A</v>
      </c>
      <c r="G787" t="e">
        <f>VLOOKUP($A787,grenseverdier!$A$2:$C$87,3,FALSE)</f>
        <v>#N/A</v>
      </c>
      <c r="H787" s="1">
        <v>45000</v>
      </c>
      <c r="I787" t="s">
        <v>120</v>
      </c>
      <c r="J787" s="8">
        <v>0.25</v>
      </c>
      <c r="K787" t="b">
        <f t="shared" si="36"/>
        <v>0</v>
      </c>
      <c r="L787" s="6">
        <v>0.25</v>
      </c>
      <c r="M787" t="e">
        <f t="shared" si="37"/>
        <v>#N/A</v>
      </c>
      <c r="N787">
        <f t="shared" si="38"/>
        <v>151</v>
      </c>
    </row>
    <row r="788" spans="1:14" x14ac:dyDescent="0.35">
      <c r="A788" s="8" t="s">
        <v>9</v>
      </c>
      <c r="B788" t="str">
        <f>VLOOKUP($A788,forkortelser!$A$2:$B$98,2,FALSE)</f>
        <v>KOF-Cr</v>
      </c>
      <c r="C788" s="8" t="s">
        <v>150</v>
      </c>
      <c r="D788" t="str">
        <f>VLOOKUP(A788,Kategorier!$A$2:$B$98,2,FALSE)</f>
        <v>vannparameter</v>
      </c>
      <c r="E788" t="str">
        <f>VLOOKUP(A788,Kategorier!$A$2:$C$98,3,FALSE)</f>
        <v>organisk materiale</v>
      </c>
      <c r="F788">
        <f>VLOOKUP($A788,grenseverdier!$A$2:$B$87,2,FALSE)</f>
        <v>600</v>
      </c>
      <c r="G788">
        <f>VLOOKUP($A788,grenseverdier!$A$2:$C$87,3,FALSE)</f>
        <v>0</v>
      </c>
      <c r="H788" s="1">
        <v>45000</v>
      </c>
      <c r="I788" t="s">
        <v>120</v>
      </c>
      <c r="J788" s="8">
        <v>432</v>
      </c>
      <c r="K788" t="b">
        <f t="shared" si="36"/>
        <v>0</v>
      </c>
      <c r="L788" s="6">
        <v>432</v>
      </c>
      <c r="M788" t="b">
        <f t="shared" si="37"/>
        <v>0</v>
      </c>
      <c r="N788">
        <f t="shared" si="38"/>
        <v>151</v>
      </c>
    </row>
    <row r="789" spans="1:14" x14ac:dyDescent="0.35">
      <c r="A789" s="8" t="s">
        <v>10</v>
      </c>
      <c r="B789" t="str">
        <f>VLOOKUP($A789,forkortelser!$A$2:$B$98,2,FALSE)</f>
        <v>BOF-5</v>
      </c>
      <c r="C789" s="8" t="s">
        <v>150</v>
      </c>
      <c r="D789" t="str">
        <f>VLOOKUP(A789,Kategorier!$A$2:$B$98,2,FALSE)</f>
        <v>vannparameter</v>
      </c>
      <c r="E789" t="str">
        <f>VLOOKUP(A789,Kategorier!$A$2:$C$98,3,FALSE)</f>
        <v>organisk materiale</v>
      </c>
      <c r="F789">
        <f>VLOOKUP($A789,grenseverdier!$A$2:$B$87,2,FALSE)</f>
        <v>300</v>
      </c>
      <c r="G789">
        <f>VLOOKUP($A789,grenseverdier!$A$2:$C$87,3,FALSE)</f>
        <v>0</v>
      </c>
      <c r="H789" s="1">
        <v>45000</v>
      </c>
      <c r="I789" t="s">
        <v>120</v>
      </c>
      <c r="J789" s="8">
        <v>17.600000000000001</v>
      </c>
      <c r="K789" t="b">
        <f t="shared" si="36"/>
        <v>0</v>
      </c>
      <c r="L789" s="6">
        <v>17.600000000000001</v>
      </c>
      <c r="M789" t="b">
        <f t="shared" si="37"/>
        <v>0</v>
      </c>
      <c r="N789">
        <f t="shared" si="38"/>
        <v>151</v>
      </c>
    </row>
    <row r="790" spans="1:14" x14ac:dyDescent="0.35">
      <c r="A790" s="9" t="s">
        <v>192</v>
      </c>
      <c r="B790" t="str">
        <f>VLOOKUP($A790,forkortelser!$A$2:$B$98,2,FALSE)</f>
        <v>TS</v>
      </c>
      <c r="C790" s="8" t="s">
        <v>146</v>
      </c>
      <c r="D790" t="str">
        <f>VLOOKUP(A790,Kategorier!$A$2:$B$98,2,FALSE)</f>
        <v>vannparameter</v>
      </c>
      <c r="E790" t="str">
        <f>VLOOKUP(A790,Kategorier!$A$2:$C$98,3,FALSE)</f>
        <v>stoff</v>
      </c>
      <c r="F790" t="e">
        <f>VLOOKUP($A790,grenseverdier!$A$2:$B$87,2,FALSE)</f>
        <v>#N/A</v>
      </c>
      <c r="G790" t="e">
        <f>VLOOKUP($A790,grenseverdier!$A$2:$C$87,3,FALSE)</f>
        <v>#N/A</v>
      </c>
      <c r="H790" s="1">
        <v>45000</v>
      </c>
      <c r="I790" t="s">
        <v>119</v>
      </c>
      <c r="K790" t="e">
        <f t="shared" si="36"/>
        <v>#N/A</v>
      </c>
      <c r="M790" t="e">
        <f t="shared" si="37"/>
        <v>#N/A</v>
      </c>
      <c r="N790">
        <f t="shared" si="38"/>
        <v>152</v>
      </c>
    </row>
    <row r="791" spans="1:14" x14ac:dyDescent="0.35">
      <c r="A791" s="8" t="s">
        <v>116</v>
      </c>
      <c r="B791" t="str">
        <f>VLOOKUP($A791,forkortelser!$A$2:$B$98,2,FALSE)</f>
        <v>THC &gt;C35-C40</v>
      </c>
      <c r="C791" s="8" t="s">
        <v>148</v>
      </c>
      <c r="D791" t="str">
        <f>VLOOKUP(A791,Kategorier!$A$2:$B$98,2,FALSE)</f>
        <v>totale hydrokarboner</v>
      </c>
      <c r="E791" t="str">
        <f>VLOOKUP(A791,Kategorier!$A$2:$C$98,3,FALSE)</f>
        <v>alifater</v>
      </c>
      <c r="F791">
        <f>VLOOKUP($A791,grenseverdier!$A$2:$B$87,2,FALSE)</f>
        <v>20000</v>
      </c>
      <c r="G791">
        <f>VLOOKUP($A791,grenseverdier!$A$2:$C$87,3,FALSE)</f>
        <v>0</v>
      </c>
      <c r="H791" s="1">
        <v>45000</v>
      </c>
      <c r="I791" t="s">
        <v>119</v>
      </c>
      <c r="J791" s="8">
        <v>95.9</v>
      </c>
      <c r="K791" t="b">
        <f t="shared" si="36"/>
        <v>0</v>
      </c>
      <c r="L791" s="6">
        <v>95.9</v>
      </c>
      <c r="M791" t="b">
        <f t="shared" si="37"/>
        <v>0</v>
      </c>
      <c r="N791">
        <f t="shared" si="38"/>
        <v>152</v>
      </c>
    </row>
    <row r="792" spans="1:14" x14ac:dyDescent="0.35">
      <c r="A792" s="8" t="s">
        <v>11</v>
      </c>
      <c r="B792" t="str">
        <f>VLOOKUP($A792,forkortelser!$A$2:$B$98,2,FALSE)</f>
        <v>As</v>
      </c>
      <c r="C792" s="8" t="s">
        <v>148</v>
      </c>
      <c r="D792" t="str">
        <f>VLOOKUP(A792,Kategorier!$A$2:$B$98,2,FALSE)</f>
        <v>metall</v>
      </c>
      <c r="E792" t="str">
        <f>VLOOKUP(A792,Kategorier!$A$2:$C$98,3,FALSE)</f>
        <v>tungmetall</v>
      </c>
      <c r="F792">
        <f>VLOOKUP($A792,grenseverdier!$A$2:$B$87,2,FALSE)</f>
        <v>50</v>
      </c>
      <c r="G792">
        <f>VLOOKUP($A792,grenseverdier!$A$2:$C$87,3,FALSE)</f>
        <v>0</v>
      </c>
      <c r="H792" s="1">
        <v>45000</v>
      </c>
      <c r="I792" t="s">
        <v>119</v>
      </c>
      <c r="J792" s="8">
        <v>16.5</v>
      </c>
      <c r="K792" t="b">
        <f t="shared" si="36"/>
        <v>0</v>
      </c>
      <c r="L792" s="6">
        <v>16.5</v>
      </c>
      <c r="M792" t="b">
        <f t="shared" si="37"/>
        <v>0</v>
      </c>
      <c r="N792">
        <f t="shared" si="38"/>
        <v>152</v>
      </c>
    </row>
    <row r="793" spans="1:14" x14ac:dyDescent="0.35">
      <c r="A793" s="8" t="s">
        <v>15</v>
      </c>
      <c r="B793" t="str">
        <f>VLOOKUP($A793,forkortelser!$A$2:$B$98,2,FALSE)</f>
        <v>Cd</v>
      </c>
      <c r="C793" s="8" t="s">
        <v>148</v>
      </c>
      <c r="D793" t="str">
        <f>VLOOKUP(A793,Kategorier!$A$2:$B$98,2,FALSE)</f>
        <v>metall</v>
      </c>
      <c r="E793" t="str">
        <f>VLOOKUP(A793,Kategorier!$A$2:$C$98,3,FALSE)</f>
        <v>tungmetall</v>
      </c>
      <c r="F793">
        <f>VLOOKUP($A793,grenseverdier!$A$2:$B$87,2,FALSE)</f>
        <v>5</v>
      </c>
      <c r="G793">
        <f>VLOOKUP($A793,grenseverdier!$A$2:$C$87,3,FALSE)</f>
        <v>0</v>
      </c>
      <c r="H793" s="1">
        <v>45000</v>
      </c>
      <c r="I793" t="s">
        <v>119</v>
      </c>
      <c r="J793" s="8">
        <v>1.88</v>
      </c>
      <c r="K793" t="b">
        <f t="shared" si="36"/>
        <v>0</v>
      </c>
      <c r="L793" s="6">
        <v>1.88</v>
      </c>
      <c r="M793" t="b">
        <f t="shared" si="37"/>
        <v>0</v>
      </c>
      <c r="N793">
        <f t="shared" si="38"/>
        <v>152</v>
      </c>
    </row>
    <row r="794" spans="1:14" x14ac:dyDescent="0.35">
      <c r="A794" s="8" t="s">
        <v>18</v>
      </c>
      <c r="B794" t="str">
        <f>VLOOKUP($A794,forkortelser!$A$2:$B$98,2,FALSE)</f>
        <v>Cr</v>
      </c>
      <c r="C794" s="8" t="s">
        <v>148</v>
      </c>
      <c r="D794" t="str">
        <f>VLOOKUP(A794,Kategorier!$A$2:$B$98,2,FALSE)</f>
        <v>metall</v>
      </c>
      <c r="E794" t="str">
        <f>VLOOKUP(A794,Kategorier!$A$2:$C$98,3,FALSE)</f>
        <v>tungmetall</v>
      </c>
      <c r="F794">
        <f>VLOOKUP($A794,grenseverdier!$A$2:$B$87,2,FALSE)</f>
        <v>50</v>
      </c>
      <c r="G794">
        <f>VLOOKUP($A794,grenseverdier!$A$2:$C$87,3,FALSE)</f>
        <v>0</v>
      </c>
      <c r="H794" s="1">
        <v>45000</v>
      </c>
      <c r="I794" t="s">
        <v>119</v>
      </c>
      <c r="J794" s="8">
        <v>55.1</v>
      </c>
      <c r="K794" t="b">
        <f t="shared" si="36"/>
        <v>0</v>
      </c>
      <c r="L794" s="6">
        <v>55.1</v>
      </c>
      <c r="M794" t="b">
        <f t="shared" si="37"/>
        <v>1</v>
      </c>
      <c r="N794">
        <f t="shared" si="38"/>
        <v>152</v>
      </c>
    </row>
    <row r="795" spans="1:14" x14ac:dyDescent="0.35">
      <c r="A795" s="8" t="s">
        <v>17</v>
      </c>
      <c r="B795" t="str">
        <f>VLOOKUP($A795,forkortelser!$A$2:$B$98,2,FALSE)</f>
        <v>Cu</v>
      </c>
      <c r="C795" s="8" t="s">
        <v>148</v>
      </c>
      <c r="D795" t="str">
        <f>VLOOKUP(A795,Kategorier!$A$2:$B$98,2,FALSE)</f>
        <v>metall</v>
      </c>
      <c r="E795" t="str">
        <f>VLOOKUP(A795,Kategorier!$A$2:$C$98,3,FALSE)</f>
        <v>tungmetall</v>
      </c>
      <c r="F795">
        <f>VLOOKUP($A795,grenseverdier!$A$2:$B$87,2,FALSE)</f>
        <v>200</v>
      </c>
      <c r="G795">
        <f>VLOOKUP($A795,grenseverdier!$A$2:$C$87,3,FALSE)</f>
        <v>0</v>
      </c>
      <c r="H795" s="1">
        <v>45000</v>
      </c>
      <c r="I795" t="s">
        <v>119</v>
      </c>
      <c r="J795" s="8">
        <v>505</v>
      </c>
      <c r="K795" t="b">
        <f t="shared" si="36"/>
        <v>0</v>
      </c>
      <c r="L795" s="6">
        <v>505</v>
      </c>
      <c r="M795" t="b">
        <f t="shared" si="37"/>
        <v>1</v>
      </c>
      <c r="N795">
        <f t="shared" si="38"/>
        <v>152</v>
      </c>
    </row>
    <row r="796" spans="1:14" x14ac:dyDescent="0.35">
      <c r="A796" s="8" t="s">
        <v>22</v>
      </c>
      <c r="B796" t="str">
        <f>VLOOKUP($A796,forkortelser!$A$2:$B$98,2,FALSE)</f>
        <v>Fe</v>
      </c>
      <c r="C796" s="8" t="s">
        <v>148</v>
      </c>
      <c r="D796" t="str">
        <f>VLOOKUP(A796,Kategorier!$A$2:$B$98,2,FALSE)</f>
        <v>metall</v>
      </c>
      <c r="E796" t="str">
        <f>VLOOKUP(A796,Kategorier!$A$2:$C$98,3,FALSE)</f>
        <v>tungmetall</v>
      </c>
      <c r="F796" t="e">
        <f>VLOOKUP($A796,grenseverdier!$A$2:$B$87,2,FALSE)</f>
        <v>#N/A</v>
      </c>
      <c r="G796" t="e">
        <f>VLOOKUP($A796,grenseverdier!$A$2:$C$87,3,FALSE)</f>
        <v>#N/A</v>
      </c>
      <c r="H796" s="1">
        <v>45000</v>
      </c>
      <c r="I796" t="s">
        <v>119</v>
      </c>
      <c r="J796" s="8">
        <v>165000</v>
      </c>
      <c r="K796" t="b">
        <f t="shared" si="36"/>
        <v>0</v>
      </c>
      <c r="L796" s="6">
        <v>165000</v>
      </c>
      <c r="M796" t="e">
        <f t="shared" si="37"/>
        <v>#N/A</v>
      </c>
      <c r="N796">
        <f t="shared" si="38"/>
        <v>152</v>
      </c>
    </row>
    <row r="797" spans="1:14" x14ac:dyDescent="0.35">
      <c r="A797" s="8" t="s">
        <v>19</v>
      </c>
      <c r="B797" t="str">
        <f>VLOOKUP($A797,forkortelser!$A$2:$B$98,2,FALSE)</f>
        <v>Hg</v>
      </c>
      <c r="C797" s="8" t="s">
        <v>148</v>
      </c>
      <c r="D797" t="str">
        <f>VLOOKUP(A797,Kategorier!$A$2:$B$98,2,FALSE)</f>
        <v>metall</v>
      </c>
      <c r="E797" t="str">
        <f>VLOOKUP(A797,Kategorier!$A$2:$C$98,3,FALSE)</f>
        <v>tungmetall</v>
      </c>
      <c r="F797">
        <f>VLOOKUP($A797,grenseverdier!$A$2:$B$87,2,FALSE)</f>
        <v>2</v>
      </c>
      <c r="G797">
        <f>VLOOKUP($A797,grenseverdier!$A$2:$C$87,3,FALSE)</f>
        <v>0</v>
      </c>
      <c r="H797" s="1">
        <v>45000</v>
      </c>
      <c r="I797" t="s">
        <v>119</v>
      </c>
      <c r="J797" s="8">
        <v>0.30499999999999999</v>
      </c>
      <c r="K797" t="b">
        <f t="shared" si="36"/>
        <v>0</v>
      </c>
      <c r="L797" s="6">
        <v>0.30499999999999999</v>
      </c>
      <c r="M797" t="b">
        <f t="shared" si="37"/>
        <v>0</v>
      </c>
      <c r="N797">
        <f t="shared" si="38"/>
        <v>152</v>
      </c>
    </row>
    <row r="798" spans="1:14" x14ac:dyDescent="0.35">
      <c r="A798" s="8" t="s">
        <v>23</v>
      </c>
      <c r="B798" t="str">
        <f>VLOOKUP($A798,forkortelser!$A$2:$B$98,2,FALSE)</f>
        <v>Mn</v>
      </c>
      <c r="C798" s="8" t="s">
        <v>148</v>
      </c>
      <c r="D798" t="str">
        <f>VLOOKUP(A798,Kategorier!$A$2:$B$98,2,FALSE)</f>
        <v>metall</v>
      </c>
      <c r="E798" t="str">
        <f>VLOOKUP(A798,Kategorier!$A$2:$C$98,3,FALSE)</f>
        <v>tungmetall</v>
      </c>
      <c r="F798" t="e">
        <f>VLOOKUP($A798,grenseverdier!$A$2:$B$87,2,FALSE)</f>
        <v>#N/A</v>
      </c>
      <c r="G798" t="e">
        <f>VLOOKUP($A798,grenseverdier!$A$2:$C$87,3,FALSE)</f>
        <v>#N/A</v>
      </c>
      <c r="H798" s="1">
        <v>45000</v>
      </c>
      <c r="I798" t="s">
        <v>119</v>
      </c>
      <c r="J798" s="8">
        <v>2670</v>
      </c>
      <c r="K798" t="b">
        <f t="shared" si="36"/>
        <v>0</v>
      </c>
      <c r="L798" s="6">
        <v>2670</v>
      </c>
      <c r="M798" t="e">
        <f t="shared" si="37"/>
        <v>#N/A</v>
      </c>
      <c r="N798">
        <f t="shared" si="38"/>
        <v>152</v>
      </c>
    </row>
    <row r="799" spans="1:14" x14ac:dyDescent="0.35">
      <c r="A799" s="8" t="s">
        <v>20</v>
      </c>
      <c r="B799" t="str">
        <f>VLOOKUP($A799,forkortelser!$A$2:$B$98,2,FALSE)</f>
        <v>Ni</v>
      </c>
      <c r="C799" s="8" t="s">
        <v>148</v>
      </c>
      <c r="D799" t="str">
        <f>VLOOKUP(A799,Kategorier!$A$2:$B$98,2,FALSE)</f>
        <v>metall</v>
      </c>
      <c r="E799" t="str">
        <f>VLOOKUP(A799,Kategorier!$A$2:$C$98,3,FALSE)</f>
        <v>tungmetall</v>
      </c>
      <c r="F799">
        <f>VLOOKUP($A799,grenseverdier!$A$2:$B$87,2,FALSE)</f>
        <v>50</v>
      </c>
      <c r="G799">
        <f>VLOOKUP($A799,grenseverdier!$A$2:$C$87,3,FALSE)</f>
        <v>0</v>
      </c>
      <c r="H799" s="1">
        <v>45000</v>
      </c>
      <c r="I799" t="s">
        <v>119</v>
      </c>
      <c r="J799" s="8">
        <v>74.900000000000006</v>
      </c>
      <c r="K799" t="b">
        <f t="shared" si="36"/>
        <v>0</v>
      </c>
      <c r="L799" s="6">
        <v>74.900000000000006</v>
      </c>
      <c r="M799" t="b">
        <f t="shared" si="37"/>
        <v>1</v>
      </c>
      <c r="N799">
        <f t="shared" si="38"/>
        <v>152</v>
      </c>
    </row>
    <row r="800" spans="1:14" x14ac:dyDescent="0.35">
      <c r="A800" s="8" t="s">
        <v>13</v>
      </c>
      <c r="B800" t="str">
        <f>VLOOKUP($A800,forkortelser!$A$2:$B$98,2,FALSE)</f>
        <v>Pb</v>
      </c>
      <c r="C800" s="8" t="s">
        <v>148</v>
      </c>
      <c r="D800" t="str">
        <f>VLOOKUP(A800,Kategorier!$A$2:$B$98,2,FALSE)</f>
        <v>metall</v>
      </c>
      <c r="E800" t="str">
        <f>VLOOKUP(A800,Kategorier!$A$2:$C$98,3,FALSE)</f>
        <v>tungmetall</v>
      </c>
      <c r="F800">
        <f>VLOOKUP($A800,grenseverdier!$A$2:$B$87,2,FALSE)</f>
        <v>50</v>
      </c>
      <c r="G800">
        <f>VLOOKUP($A800,grenseverdier!$A$2:$C$87,3,FALSE)</f>
        <v>0</v>
      </c>
      <c r="H800" s="1">
        <v>45000</v>
      </c>
      <c r="I800" t="s">
        <v>119</v>
      </c>
      <c r="J800" s="8">
        <v>73.400000000000006</v>
      </c>
      <c r="K800" t="b">
        <f t="shared" si="36"/>
        <v>0</v>
      </c>
      <c r="L800" s="6">
        <v>73.400000000000006</v>
      </c>
      <c r="M800" t="b">
        <f t="shared" si="37"/>
        <v>1</v>
      </c>
      <c r="N800">
        <f t="shared" si="38"/>
        <v>152</v>
      </c>
    </row>
    <row r="801" spans="1:14" x14ac:dyDescent="0.35">
      <c r="A801" s="8" t="s">
        <v>21</v>
      </c>
      <c r="B801" t="str">
        <f>VLOOKUP($A801,forkortelser!$A$2:$B$98,2,FALSE)</f>
        <v>Zn</v>
      </c>
      <c r="C801" s="8" t="s">
        <v>148</v>
      </c>
      <c r="D801" t="str">
        <f>VLOOKUP(A801,Kategorier!$A$2:$B$98,2,FALSE)</f>
        <v>metall</v>
      </c>
      <c r="E801" t="str">
        <f>VLOOKUP(A801,Kategorier!$A$2:$C$98,3,FALSE)</f>
        <v>tungmetall</v>
      </c>
      <c r="F801">
        <f>VLOOKUP($A801,grenseverdier!$A$2:$B$87,2,FALSE)</f>
        <v>500</v>
      </c>
      <c r="G801">
        <f>VLOOKUP($A801,grenseverdier!$A$2:$C$87,3,FALSE)</f>
        <v>0</v>
      </c>
      <c r="H801" s="1">
        <v>45000</v>
      </c>
      <c r="I801" t="s">
        <v>119</v>
      </c>
      <c r="J801" s="8">
        <v>1980</v>
      </c>
      <c r="K801" t="b">
        <f t="shared" si="36"/>
        <v>0</v>
      </c>
      <c r="L801" s="6">
        <v>1980</v>
      </c>
      <c r="M801" t="b">
        <f t="shared" si="37"/>
        <v>1</v>
      </c>
      <c r="N801">
        <f t="shared" si="38"/>
        <v>152</v>
      </c>
    </row>
    <row r="802" spans="1:14" x14ac:dyDescent="0.35">
      <c r="A802" s="8" t="s">
        <v>11</v>
      </c>
      <c r="B802" t="str">
        <f>VLOOKUP($A802,forkortelser!$A$2:$B$98,2,FALSE)</f>
        <v>As</v>
      </c>
      <c r="C802" s="8" t="s">
        <v>149</v>
      </c>
      <c r="D802" t="str">
        <f>VLOOKUP(A802,Kategorier!$A$2:$B$98,2,FALSE)</f>
        <v>metall</v>
      </c>
      <c r="E802" t="str">
        <f>VLOOKUP(A802,Kategorier!$A$2:$C$98,3,FALSE)</f>
        <v>tungmetall</v>
      </c>
      <c r="F802">
        <f>VLOOKUP($A802,grenseverdier!$A$2:$B$87,2,FALSE)</f>
        <v>50</v>
      </c>
      <c r="G802">
        <f>VLOOKUP($A802,grenseverdier!$A$2:$C$87,3,FALSE)</f>
        <v>0</v>
      </c>
      <c r="H802" s="1">
        <v>45000</v>
      </c>
      <c r="I802" t="s">
        <v>119</v>
      </c>
      <c r="J802" s="8"/>
      <c r="K802" t="e">
        <f t="shared" si="36"/>
        <v>#N/A</v>
      </c>
      <c r="L802" s="6" t="s">
        <v>147</v>
      </c>
      <c r="M802" t="b">
        <f t="shared" si="37"/>
        <v>1</v>
      </c>
      <c r="N802">
        <f t="shared" si="38"/>
        <v>152</v>
      </c>
    </row>
    <row r="803" spans="1:14" x14ac:dyDescent="0.35">
      <c r="A803" s="8" t="s">
        <v>15</v>
      </c>
      <c r="B803" t="str">
        <f>VLOOKUP($A803,forkortelser!$A$2:$B$98,2,FALSE)</f>
        <v>Cd</v>
      </c>
      <c r="C803" s="8" t="s">
        <v>149</v>
      </c>
      <c r="D803" t="str">
        <f>VLOOKUP(A803,Kategorier!$A$2:$B$98,2,FALSE)</f>
        <v>metall</v>
      </c>
      <c r="E803" t="str">
        <f>VLOOKUP(A803,Kategorier!$A$2:$C$98,3,FALSE)</f>
        <v>tungmetall</v>
      </c>
      <c r="F803">
        <f>VLOOKUP($A803,grenseverdier!$A$2:$B$87,2,FALSE)</f>
        <v>5</v>
      </c>
      <c r="G803">
        <f>VLOOKUP($A803,grenseverdier!$A$2:$C$87,3,FALSE)</f>
        <v>0</v>
      </c>
      <c r="H803" s="1">
        <v>45000</v>
      </c>
      <c r="I803" t="s">
        <v>119</v>
      </c>
      <c r="J803" s="8"/>
      <c r="K803" t="e">
        <f t="shared" si="36"/>
        <v>#N/A</v>
      </c>
      <c r="L803" s="6" t="s">
        <v>147</v>
      </c>
      <c r="M803" t="b">
        <f t="shared" si="37"/>
        <v>1</v>
      </c>
      <c r="N803">
        <f t="shared" si="38"/>
        <v>152</v>
      </c>
    </row>
    <row r="804" spans="1:14" x14ac:dyDescent="0.35">
      <c r="A804" s="8" t="s">
        <v>18</v>
      </c>
      <c r="B804" t="str">
        <f>VLOOKUP($A804,forkortelser!$A$2:$B$98,2,FALSE)</f>
        <v>Cr</v>
      </c>
      <c r="C804" s="8" t="s">
        <v>149</v>
      </c>
      <c r="D804" t="str">
        <f>VLOOKUP(A804,Kategorier!$A$2:$B$98,2,FALSE)</f>
        <v>metall</v>
      </c>
      <c r="E804" t="str">
        <f>VLOOKUP(A804,Kategorier!$A$2:$C$98,3,FALSE)</f>
        <v>tungmetall</v>
      </c>
      <c r="F804">
        <f>VLOOKUP($A804,grenseverdier!$A$2:$B$87,2,FALSE)</f>
        <v>50</v>
      </c>
      <c r="G804">
        <f>VLOOKUP($A804,grenseverdier!$A$2:$C$87,3,FALSE)</f>
        <v>0</v>
      </c>
      <c r="H804" s="1">
        <v>45000</v>
      </c>
      <c r="I804" t="s">
        <v>119</v>
      </c>
      <c r="J804" s="8"/>
      <c r="K804" t="e">
        <f t="shared" si="36"/>
        <v>#N/A</v>
      </c>
      <c r="L804" s="6" t="s">
        <v>147</v>
      </c>
      <c r="M804" t="b">
        <f t="shared" si="37"/>
        <v>1</v>
      </c>
      <c r="N804">
        <f t="shared" si="38"/>
        <v>152</v>
      </c>
    </row>
    <row r="805" spans="1:14" x14ac:dyDescent="0.35">
      <c r="A805" s="8" t="s">
        <v>17</v>
      </c>
      <c r="B805" t="str">
        <f>VLOOKUP($A805,forkortelser!$A$2:$B$98,2,FALSE)</f>
        <v>Cu</v>
      </c>
      <c r="C805" s="8" t="s">
        <v>149</v>
      </c>
      <c r="D805" t="str">
        <f>VLOOKUP(A805,Kategorier!$A$2:$B$98,2,FALSE)</f>
        <v>metall</v>
      </c>
      <c r="E805" t="str">
        <f>VLOOKUP(A805,Kategorier!$A$2:$C$98,3,FALSE)</f>
        <v>tungmetall</v>
      </c>
      <c r="F805">
        <f>VLOOKUP($A805,grenseverdier!$A$2:$B$87,2,FALSE)</f>
        <v>200</v>
      </c>
      <c r="G805">
        <f>VLOOKUP($A805,grenseverdier!$A$2:$C$87,3,FALSE)</f>
        <v>0</v>
      </c>
      <c r="H805" s="1">
        <v>45000</v>
      </c>
      <c r="I805" t="s">
        <v>119</v>
      </c>
      <c r="J805" s="8"/>
      <c r="K805" t="e">
        <f t="shared" si="36"/>
        <v>#N/A</v>
      </c>
      <c r="L805" s="6" t="s">
        <v>147</v>
      </c>
      <c r="M805" t="b">
        <f t="shared" si="37"/>
        <v>1</v>
      </c>
      <c r="N805">
        <f t="shared" si="38"/>
        <v>152</v>
      </c>
    </row>
    <row r="806" spans="1:14" x14ac:dyDescent="0.35">
      <c r="A806" s="8" t="s">
        <v>22</v>
      </c>
      <c r="B806" t="str">
        <f>VLOOKUP($A806,forkortelser!$A$2:$B$98,2,FALSE)</f>
        <v>Fe</v>
      </c>
      <c r="C806" s="8" t="s">
        <v>149</v>
      </c>
      <c r="D806" t="str">
        <f>VLOOKUP(A806,Kategorier!$A$2:$B$98,2,FALSE)</f>
        <v>metall</v>
      </c>
      <c r="E806" t="str">
        <f>VLOOKUP(A806,Kategorier!$A$2:$C$98,3,FALSE)</f>
        <v>tungmetall</v>
      </c>
      <c r="F806" t="e">
        <f>VLOOKUP($A806,grenseverdier!$A$2:$B$87,2,FALSE)</f>
        <v>#N/A</v>
      </c>
      <c r="G806" t="e">
        <f>VLOOKUP($A806,grenseverdier!$A$2:$C$87,3,FALSE)</f>
        <v>#N/A</v>
      </c>
      <c r="H806" s="1">
        <v>45000</v>
      </c>
      <c r="I806" t="s">
        <v>119</v>
      </c>
      <c r="J806" s="8"/>
      <c r="K806" t="e">
        <f t="shared" si="36"/>
        <v>#N/A</v>
      </c>
      <c r="L806" s="6" t="s">
        <v>147</v>
      </c>
      <c r="M806" t="e">
        <f t="shared" si="37"/>
        <v>#N/A</v>
      </c>
      <c r="N806">
        <f t="shared" si="38"/>
        <v>152</v>
      </c>
    </row>
    <row r="807" spans="1:14" x14ac:dyDescent="0.35">
      <c r="A807" s="8" t="s">
        <v>19</v>
      </c>
      <c r="B807" t="str">
        <f>VLOOKUP($A807,forkortelser!$A$2:$B$98,2,FALSE)</f>
        <v>Hg</v>
      </c>
      <c r="C807" s="8" t="s">
        <v>149</v>
      </c>
      <c r="D807" t="str">
        <f>VLOOKUP(A807,Kategorier!$A$2:$B$98,2,FALSE)</f>
        <v>metall</v>
      </c>
      <c r="E807" t="str">
        <f>VLOOKUP(A807,Kategorier!$A$2:$C$98,3,FALSE)</f>
        <v>tungmetall</v>
      </c>
      <c r="F807">
        <f>VLOOKUP($A807,grenseverdier!$A$2:$B$87,2,FALSE)</f>
        <v>2</v>
      </c>
      <c r="G807">
        <f>VLOOKUP($A807,grenseverdier!$A$2:$C$87,3,FALSE)</f>
        <v>0</v>
      </c>
      <c r="H807" s="1">
        <v>45000</v>
      </c>
      <c r="I807" t="s">
        <v>119</v>
      </c>
      <c r="J807" s="8"/>
      <c r="K807" t="e">
        <f t="shared" si="36"/>
        <v>#N/A</v>
      </c>
      <c r="L807" s="6" t="s">
        <v>147</v>
      </c>
      <c r="M807" t="b">
        <f t="shared" si="37"/>
        <v>1</v>
      </c>
      <c r="N807">
        <f t="shared" si="38"/>
        <v>152</v>
      </c>
    </row>
    <row r="808" spans="1:14" x14ac:dyDescent="0.35">
      <c r="A808" s="8" t="s">
        <v>23</v>
      </c>
      <c r="B808" t="str">
        <f>VLOOKUP($A808,forkortelser!$A$2:$B$98,2,FALSE)</f>
        <v>Mn</v>
      </c>
      <c r="C808" s="8" t="s">
        <v>149</v>
      </c>
      <c r="D808" t="str">
        <f>VLOOKUP(A808,Kategorier!$A$2:$B$98,2,FALSE)</f>
        <v>metall</v>
      </c>
      <c r="E808" t="str">
        <f>VLOOKUP(A808,Kategorier!$A$2:$C$98,3,FALSE)</f>
        <v>tungmetall</v>
      </c>
      <c r="F808" t="e">
        <f>VLOOKUP($A808,grenseverdier!$A$2:$B$87,2,FALSE)</f>
        <v>#N/A</v>
      </c>
      <c r="G808" t="e">
        <f>VLOOKUP($A808,grenseverdier!$A$2:$C$87,3,FALSE)</f>
        <v>#N/A</v>
      </c>
      <c r="H808" s="1">
        <v>45000</v>
      </c>
      <c r="I808" t="s">
        <v>119</v>
      </c>
      <c r="J808" s="8"/>
      <c r="K808" t="e">
        <f t="shared" si="36"/>
        <v>#N/A</v>
      </c>
      <c r="L808" s="6" t="s">
        <v>147</v>
      </c>
      <c r="M808" t="e">
        <f t="shared" si="37"/>
        <v>#N/A</v>
      </c>
      <c r="N808">
        <f t="shared" si="38"/>
        <v>152</v>
      </c>
    </row>
    <row r="809" spans="1:14" x14ac:dyDescent="0.35">
      <c r="A809" s="8" t="s">
        <v>20</v>
      </c>
      <c r="B809" t="str">
        <f>VLOOKUP($A809,forkortelser!$A$2:$B$98,2,FALSE)</f>
        <v>Ni</v>
      </c>
      <c r="C809" s="8" t="s">
        <v>149</v>
      </c>
      <c r="D809" t="str">
        <f>VLOOKUP(A809,Kategorier!$A$2:$B$98,2,FALSE)</f>
        <v>metall</v>
      </c>
      <c r="E809" t="str">
        <f>VLOOKUP(A809,Kategorier!$A$2:$C$98,3,FALSE)</f>
        <v>tungmetall</v>
      </c>
      <c r="F809">
        <f>VLOOKUP($A809,grenseverdier!$A$2:$B$87,2,FALSE)</f>
        <v>50</v>
      </c>
      <c r="G809">
        <f>VLOOKUP($A809,grenseverdier!$A$2:$C$87,3,FALSE)</f>
        <v>0</v>
      </c>
      <c r="H809" s="1">
        <v>45000</v>
      </c>
      <c r="I809" t="s">
        <v>119</v>
      </c>
      <c r="J809" s="8"/>
      <c r="K809" t="e">
        <f t="shared" si="36"/>
        <v>#N/A</v>
      </c>
      <c r="L809" s="6" t="s">
        <v>147</v>
      </c>
      <c r="M809" t="b">
        <f t="shared" si="37"/>
        <v>1</v>
      </c>
      <c r="N809">
        <f t="shared" si="38"/>
        <v>152</v>
      </c>
    </row>
    <row r="810" spans="1:14" x14ac:dyDescent="0.35">
      <c r="A810" s="8" t="s">
        <v>13</v>
      </c>
      <c r="B810" t="str">
        <f>VLOOKUP($A810,forkortelser!$A$2:$B$98,2,FALSE)</f>
        <v>Pb</v>
      </c>
      <c r="C810" s="8" t="s">
        <v>149</v>
      </c>
      <c r="D810" t="str">
        <f>VLOOKUP(A810,Kategorier!$A$2:$B$98,2,FALSE)</f>
        <v>metall</v>
      </c>
      <c r="E810" t="str">
        <f>VLOOKUP(A810,Kategorier!$A$2:$C$98,3,FALSE)</f>
        <v>tungmetall</v>
      </c>
      <c r="F810">
        <f>VLOOKUP($A810,grenseverdier!$A$2:$B$87,2,FALSE)</f>
        <v>50</v>
      </c>
      <c r="G810">
        <f>VLOOKUP($A810,grenseverdier!$A$2:$C$87,3,FALSE)</f>
        <v>0</v>
      </c>
      <c r="H810" s="1">
        <v>45000</v>
      </c>
      <c r="I810" t="s">
        <v>119</v>
      </c>
      <c r="J810" s="8"/>
      <c r="K810" t="e">
        <f t="shared" si="36"/>
        <v>#N/A</v>
      </c>
      <c r="L810" s="6" t="s">
        <v>147</v>
      </c>
      <c r="M810" t="b">
        <f t="shared" si="37"/>
        <v>1</v>
      </c>
      <c r="N810">
        <f t="shared" si="38"/>
        <v>152</v>
      </c>
    </row>
    <row r="811" spans="1:14" x14ac:dyDescent="0.35">
      <c r="A811" s="8" t="s">
        <v>21</v>
      </c>
      <c r="B811" t="str">
        <f>VLOOKUP($A811,forkortelser!$A$2:$B$98,2,FALSE)</f>
        <v>Zn</v>
      </c>
      <c r="C811" s="8" t="s">
        <v>149</v>
      </c>
      <c r="D811" t="str">
        <f>VLOOKUP(A811,Kategorier!$A$2:$B$98,2,FALSE)</f>
        <v>metall</v>
      </c>
      <c r="E811" t="str">
        <f>VLOOKUP(A811,Kategorier!$A$2:$C$98,3,FALSE)</f>
        <v>tungmetall</v>
      </c>
      <c r="F811">
        <f>VLOOKUP($A811,grenseverdier!$A$2:$B$87,2,FALSE)</f>
        <v>500</v>
      </c>
      <c r="G811">
        <f>VLOOKUP($A811,grenseverdier!$A$2:$C$87,3,FALSE)</f>
        <v>0</v>
      </c>
      <c r="H811" s="1">
        <v>45000</v>
      </c>
      <c r="I811" t="s">
        <v>119</v>
      </c>
      <c r="J811" s="8"/>
      <c r="K811" t="e">
        <f t="shared" si="36"/>
        <v>#N/A</v>
      </c>
      <c r="L811" s="6" t="s">
        <v>147</v>
      </c>
      <c r="M811" t="b">
        <f t="shared" si="37"/>
        <v>1</v>
      </c>
      <c r="N811">
        <f t="shared" si="38"/>
        <v>152</v>
      </c>
    </row>
    <row r="812" spans="1:14" x14ac:dyDescent="0.35">
      <c r="A812" s="8" t="s">
        <v>127</v>
      </c>
      <c r="B812" t="str">
        <f>VLOOKUP($A812,forkortelser!$A$2:$B$98,2,FALSE)</f>
        <v>PCB 28</v>
      </c>
      <c r="C812" s="8" t="s">
        <v>148</v>
      </c>
      <c r="D812" t="str">
        <f>VLOOKUP(A812,Kategorier!$A$2:$B$98,2,FALSE)</f>
        <v>org milj</v>
      </c>
      <c r="E812" t="str">
        <f>VLOOKUP(A812,Kategorier!$A$2:$C$98,3,FALSE)</f>
        <v>PCB</v>
      </c>
      <c r="F812" t="e">
        <f>VLOOKUP($A812,grenseverdier!$A$2:$B$87,2,FALSE)</f>
        <v>#N/A</v>
      </c>
      <c r="G812" t="e">
        <f>VLOOKUP($A812,grenseverdier!$A$2:$C$87,3,FALSE)</f>
        <v>#N/A</v>
      </c>
      <c r="H812" s="1">
        <v>45000</v>
      </c>
      <c r="I812" t="s">
        <v>119</v>
      </c>
      <c r="J812" s="8" t="s">
        <v>166</v>
      </c>
      <c r="K812" t="b">
        <f t="shared" si="36"/>
        <v>1</v>
      </c>
      <c r="L812" s="6">
        <v>2.3099999999999999E-2</v>
      </c>
      <c r="M812" t="e">
        <f t="shared" si="37"/>
        <v>#N/A</v>
      </c>
      <c r="N812">
        <f t="shared" si="38"/>
        <v>152</v>
      </c>
    </row>
    <row r="813" spans="1:14" x14ac:dyDescent="0.35">
      <c r="A813" s="8" t="s">
        <v>128</v>
      </c>
      <c r="B813" t="str">
        <f>VLOOKUP($A813,forkortelser!$A$2:$B$98,2,FALSE)</f>
        <v>PCB 52</v>
      </c>
      <c r="C813" s="8" t="s">
        <v>148</v>
      </c>
      <c r="D813" t="str">
        <f>VLOOKUP(A813,Kategorier!$A$2:$B$98,2,FALSE)</f>
        <v>org milj</v>
      </c>
      <c r="E813" t="str">
        <f>VLOOKUP(A813,Kategorier!$A$2:$C$98,3,FALSE)</f>
        <v>PCB</v>
      </c>
      <c r="F813" t="e">
        <f>VLOOKUP($A813,grenseverdier!$A$2:$B$87,2,FALSE)</f>
        <v>#N/A</v>
      </c>
      <c r="G813" t="e">
        <f>VLOOKUP($A813,grenseverdier!$A$2:$C$87,3,FALSE)</f>
        <v>#N/A</v>
      </c>
      <c r="H813" s="1">
        <v>45000</v>
      </c>
      <c r="I813" t="s">
        <v>119</v>
      </c>
      <c r="J813" s="8" t="s">
        <v>167</v>
      </c>
      <c r="K813" t="b">
        <f t="shared" si="36"/>
        <v>1</v>
      </c>
      <c r="L813" s="6">
        <v>3.3E-3</v>
      </c>
      <c r="M813" t="e">
        <f t="shared" si="37"/>
        <v>#N/A</v>
      </c>
      <c r="N813">
        <f t="shared" si="38"/>
        <v>152</v>
      </c>
    </row>
    <row r="814" spans="1:14" x14ac:dyDescent="0.35">
      <c r="A814" s="8" t="s">
        <v>129</v>
      </c>
      <c r="B814" t="str">
        <f>VLOOKUP($A814,forkortelser!$A$2:$B$98,2,FALSE)</f>
        <v>PCB 101</v>
      </c>
      <c r="C814" s="8" t="s">
        <v>148</v>
      </c>
      <c r="D814" t="str">
        <f>VLOOKUP(A814,Kategorier!$A$2:$B$98,2,FALSE)</f>
        <v>org milj</v>
      </c>
      <c r="E814" t="str">
        <f>VLOOKUP(A814,Kategorier!$A$2:$C$98,3,FALSE)</f>
        <v>PCB</v>
      </c>
      <c r="F814" t="e">
        <f>VLOOKUP($A814,grenseverdier!$A$2:$B$87,2,FALSE)</f>
        <v>#N/A</v>
      </c>
      <c r="G814" t="e">
        <f>VLOOKUP($A814,grenseverdier!$A$2:$C$87,3,FALSE)</f>
        <v>#N/A</v>
      </c>
      <c r="H814" s="1">
        <v>45000</v>
      </c>
      <c r="I814" t="s">
        <v>119</v>
      </c>
      <c r="J814" s="8" t="s">
        <v>168</v>
      </c>
      <c r="K814" t="b">
        <f t="shared" si="36"/>
        <v>1</v>
      </c>
      <c r="L814" s="6">
        <v>1.0500000000000001E-2</v>
      </c>
      <c r="M814" t="e">
        <f t="shared" si="37"/>
        <v>#N/A</v>
      </c>
      <c r="N814">
        <f t="shared" si="38"/>
        <v>152</v>
      </c>
    </row>
    <row r="815" spans="1:14" x14ac:dyDescent="0.35">
      <c r="A815" s="8" t="s">
        <v>130</v>
      </c>
      <c r="B815" t="str">
        <f>VLOOKUP($A815,forkortelser!$A$2:$B$98,2,FALSE)</f>
        <v>PCB 118</v>
      </c>
      <c r="C815" s="8" t="s">
        <v>148</v>
      </c>
      <c r="D815" t="str">
        <f>VLOOKUP(A815,Kategorier!$A$2:$B$98,2,FALSE)</f>
        <v>org milj</v>
      </c>
      <c r="E815" t="str">
        <f>VLOOKUP(A815,Kategorier!$A$2:$C$98,3,FALSE)</f>
        <v>PCB</v>
      </c>
      <c r="F815" t="e">
        <f>VLOOKUP($A815,grenseverdier!$A$2:$B$87,2,FALSE)</f>
        <v>#N/A</v>
      </c>
      <c r="G815" t="e">
        <f>VLOOKUP($A815,grenseverdier!$A$2:$C$87,3,FALSE)</f>
        <v>#N/A</v>
      </c>
      <c r="H815" s="1">
        <v>45000</v>
      </c>
      <c r="I815" t="s">
        <v>119</v>
      </c>
      <c r="J815" s="8" t="s">
        <v>169</v>
      </c>
      <c r="K815" t="b">
        <f t="shared" si="36"/>
        <v>1</v>
      </c>
      <c r="L815" s="6">
        <v>4.4000000000000003E-3</v>
      </c>
      <c r="M815" t="e">
        <f t="shared" si="37"/>
        <v>#N/A</v>
      </c>
      <c r="N815">
        <f t="shared" si="38"/>
        <v>152</v>
      </c>
    </row>
    <row r="816" spans="1:14" x14ac:dyDescent="0.35">
      <c r="A816" s="8" t="s">
        <v>131</v>
      </c>
      <c r="B816" t="str">
        <f>VLOOKUP($A816,forkortelser!$A$2:$B$98,2,FALSE)</f>
        <v>PCB 138</v>
      </c>
      <c r="C816" s="8" t="s">
        <v>148</v>
      </c>
      <c r="D816" t="str">
        <f>VLOOKUP(A816,Kategorier!$A$2:$B$98,2,FALSE)</f>
        <v>org milj</v>
      </c>
      <c r="E816" t="str">
        <f>VLOOKUP(A816,Kategorier!$A$2:$C$98,3,FALSE)</f>
        <v>PCB</v>
      </c>
      <c r="F816" t="e">
        <f>VLOOKUP($A816,grenseverdier!$A$2:$B$87,2,FALSE)</f>
        <v>#N/A</v>
      </c>
      <c r="G816" t="e">
        <f>VLOOKUP($A816,grenseverdier!$A$2:$C$87,3,FALSE)</f>
        <v>#N/A</v>
      </c>
      <c r="H816" s="1">
        <v>45000</v>
      </c>
      <c r="I816" t="s">
        <v>119</v>
      </c>
      <c r="J816" s="8" t="s">
        <v>170</v>
      </c>
      <c r="K816" t="b">
        <f t="shared" si="36"/>
        <v>1</v>
      </c>
      <c r="L816" s="6">
        <v>8.3999999999999995E-3</v>
      </c>
      <c r="M816" t="e">
        <f t="shared" si="37"/>
        <v>#N/A</v>
      </c>
      <c r="N816">
        <f t="shared" si="38"/>
        <v>152</v>
      </c>
    </row>
    <row r="817" spans="1:14" x14ac:dyDescent="0.35">
      <c r="A817" s="8" t="s">
        <v>132</v>
      </c>
      <c r="B817" t="str">
        <f>VLOOKUP($A817,forkortelser!$A$2:$B$98,2,FALSE)</f>
        <v>PCB 153</v>
      </c>
      <c r="C817" s="8" t="s">
        <v>148</v>
      </c>
      <c r="D817" t="str">
        <f>VLOOKUP(A817,Kategorier!$A$2:$B$98,2,FALSE)</f>
        <v>org milj</v>
      </c>
      <c r="E817" t="str">
        <f>VLOOKUP(A817,Kategorier!$A$2:$C$98,3,FALSE)</f>
        <v>PCB</v>
      </c>
      <c r="F817" t="e">
        <f>VLOOKUP($A817,grenseverdier!$A$2:$B$87,2,FALSE)</f>
        <v>#N/A</v>
      </c>
      <c r="G817" t="e">
        <f>VLOOKUP($A817,grenseverdier!$A$2:$C$87,3,FALSE)</f>
        <v>#N/A</v>
      </c>
      <c r="H817" s="1">
        <v>45000</v>
      </c>
      <c r="I817" t="s">
        <v>119</v>
      </c>
      <c r="J817" s="8" t="s">
        <v>171</v>
      </c>
      <c r="K817" t="b">
        <f t="shared" si="36"/>
        <v>1</v>
      </c>
      <c r="L817" s="6">
        <v>8.8000000000000005E-3</v>
      </c>
      <c r="M817" t="e">
        <f t="shared" si="37"/>
        <v>#N/A</v>
      </c>
      <c r="N817">
        <f t="shared" si="38"/>
        <v>152</v>
      </c>
    </row>
    <row r="818" spans="1:14" x14ac:dyDescent="0.35">
      <c r="A818" s="8" t="s">
        <v>133</v>
      </c>
      <c r="B818" t="str">
        <f>VLOOKUP($A818,forkortelser!$A$2:$B$98,2,FALSE)</f>
        <v>PCB 180</v>
      </c>
      <c r="C818" s="8" t="s">
        <v>148</v>
      </c>
      <c r="D818" t="str">
        <f>VLOOKUP(A818,Kategorier!$A$2:$B$98,2,FALSE)</f>
        <v>org milj</v>
      </c>
      <c r="E818" t="str">
        <f>VLOOKUP(A818,Kategorier!$A$2:$C$98,3,FALSE)</f>
        <v>PCB</v>
      </c>
      <c r="F818" t="e">
        <f>VLOOKUP($A818,grenseverdier!$A$2:$B$87,2,FALSE)</f>
        <v>#N/A</v>
      </c>
      <c r="G818" t="e">
        <f>VLOOKUP($A818,grenseverdier!$A$2:$C$87,3,FALSE)</f>
        <v>#N/A</v>
      </c>
      <c r="H818" s="1">
        <v>45000</v>
      </c>
      <c r="I818" t="s">
        <v>119</v>
      </c>
      <c r="J818" s="8" t="s">
        <v>172</v>
      </c>
      <c r="K818" t="b">
        <f t="shared" si="36"/>
        <v>1</v>
      </c>
      <c r="L818" s="6">
        <v>6.6499999999999997E-3</v>
      </c>
      <c r="M818" t="e">
        <f t="shared" si="37"/>
        <v>#N/A</v>
      </c>
      <c r="N818">
        <f t="shared" si="38"/>
        <v>152</v>
      </c>
    </row>
    <row r="819" spans="1:14" x14ac:dyDescent="0.35">
      <c r="A819" s="8" t="s">
        <v>134</v>
      </c>
      <c r="B819" t="str">
        <f>VLOOKUP($A819,forkortelser!$A$2:$B$98,2,FALSE)</f>
        <v>Sum PCB-7</v>
      </c>
      <c r="C819" s="8" t="s">
        <v>148</v>
      </c>
      <c r="D819" t="str">
        <f>VLOOKUP(A819,Kategorier!$A$2:$B$98,2,FALSE)</f>
        <v>org milj</v>
      </c>
      <c r="E819" t="str">
        <f>VLOOKUP(A819,Kategorier!$A$2:$C$98,3,FALSE)</f>
        <v>PCB</v>
      </c>
      <c r="F819" t="e">
        <f>VLOOKUP($A819,grenseverdier!$A$2:$B$87,2,FALSE)</f>
        <v>#N/A</v>
      </c>
      <c r="G819" t="e">
        <f>VLOOKUP($A819,grenseverdier!$A$2:$C$87,3,FALSE)</f>
        <v>#N/A</v>
      </c>
      <c r="H819" s="1">
        <v>45000</v>
      </c>
      <c r="I819" t="s">
        <v>119</v>
      </c>
      <c r="J819" s="8" t="s">
        <v>173</v>
      </c>
      <c r="K819" t="b">
        <f t="shared" si="36"/>
        <v>1</v>
      </c>
      <c r="L819" s="6">
        <v>3.2599999999999997E-2</v>
      </c>
      <c r="M819" t="e">
        <f t="shared" si="37"/>
        <v>#N/A</v>
      </c>
      <c r="N819">
        <f t="shared" si="38"/>
        <v>152</v>
      </c>
    </row>
    <row r="820" spans="1:14" x14ac:dyDescent="0.35">
      <c r="A820" s="8" t="s">
        <v>127</v>
      </c>
      <c r="B820" t="str">
        <f>VLOOKUP($A820,forkortelser!$A$2:$B$98,2,FALSE)</f>
        <v>PCB 28</v>
      </c>
      <c r="C820" s="8" t="s">
        <v>149</v>
      </c>
      <c r="D820" t="str">
        <f>VLOOKUP(A820,Kategorier!$A$2:$B$98,2,FALSE)</f>
        <v>org milj</v>
      </c>
      <c r="E820" t="str">
        <f>VLOOKUP(A820,Kategorier!$A$2:$C$98,3,FALSE)</f>
        <v>PCB</v>
      </c>
      <c r="F820" t="e">
        <f>VLOOKUP($A820,grenseverdier!$A$2:$B$87,2,FALSE)</f>
        <v>#N/A</v>
      </c>
      <c r="G820" t="e">
        <f>VLOOKUP($A820,grenseverdier!$A$2:$C$87,3,FALSE)</f>
        <v>#N/A</v>
      </c>
      <c r="H820" s="1">
        <v>45000</v>
      </c>
      <c r="I820" t="s">
        <v>119</v>
      </c>
      <c r="J820" s="8"/>
      <c r="K820" t="e">
        <f t="shared" si="36"/>
        <v>#N/A</v>
      </c>
      <c r="L820" s="6" t="s">
        <v>147</v>
      </c>
      <c r="M820" t="e">
        <f t="shared" si="37"/>
        <v>#N/A</v>
      </c>
      <c r="N820">
        <f t="shared" si="38"/>
        <v>152</v>
      </c>
    </row>
    <row r="821" spans="1:14" x14ac:dyDescent="0.35">
      <c r="A821" s="8" t="s">
        <v>128</v>
      </c>
      <c r="B821" t="str">
        <f>VLOOKUP($A821,forkortelser!$A$2:$B$98,2,FALSE)</f>
        <v>PCB 52</v>
      </c>
      <c r="C821" s="8" t="s">
        <v>149</v>
      </c>
      <c r="D821" t="str">
        <f>VLOOKUP(A821,Kategorier!$A$2:$B$98,2,FALSE)</f>
        <v>org milj</v>
      </c>
      <c r="E821" t="str">
        <f>VLOOKUP(A821,Kategorier!$A$2:$C$98,3,FALSE)</f>
        <v>PCB</v>
      </c>
      <c r="F821" t="e">
        <f>VLOOKUP($A821,grenseverdier!$A$2:$B$87,2,FALSE)</f>
        <v>#N/A</v>
      </c>
      <c r="G821" t="e">
        <f>VLOOKUP($A821,grenseverdier!$A$2:$C$87,3,FALSE)</f>
        <v>#N/A</v>
      </c>
      <c r="H821" s="1">
        <v>45000</v>
      </c>
      <c r="I821" t="s">
        <v>119</v>
      </c>
      <c r="J821" s="8"/>
      <c r="K821" t="e">
        <f t="shared" si="36"/>
        <v>#N/A</v>
      </c>
      <c r="L821" s="6" t="s">
        <v>147</v>
      </c>
      <c r="M821" t="e">
        <f t="shared" si="37"/>
        <v>#N/A</v>
      </c>
      <c r="N821">
        <f t="shared" si="38"/>
        <v>152</v>
      </c>
    </row>
    <row r="822" spans="1:14" x14ac:dyDescent="0.35">
      <c r="A822" s="8" t="s">
        <v>129</v>
      </c>
      <c r="B822" t="str">
        <f>VLOOKUP($A822,forkortelser!$A$2:$B$98,2,FALSE)</f>
        <v>PCB 101</v>
      </c>
      <c r="C822" s="8" t="s">
        <v>149</v>
      </c>
      <c r="D822" t="str">
        <f>VLOOKUP(A822,Kategorier!$A$2:$B$98,2,FALSE)</f>
        <v>org milj</v>
      </c>
      <c r="E822" t="str">
        <f>VLOOKUP(A822,Kategorier!$A$2:$C$98,3,FALSE)</f>
        <v>PCB</v>
      </c>
      <c r="F822" t="e">
        <f>VLOOKUP($A822,grenseverdier!$A$2:$B$87,2,FALSE)</f>
        <v>#N/A</v>
      </c>
      <c r="G822" t="e">
        <f>VLOOKUP($A822,grenseverdier!$A$2:$C$87,3,FALSE)</f>
        <v>#N/A</v>
      </c>
      <c r="H822" s="1">
        <v>45000</v>
      </c>
      <c r="I822" t="s">
        <v>119</v>
      </c>
      <c r="J822" s="8"/>
      <c r="K822" t="e">
        <f t="shared" si="36"/>
        <v>#N/A</v>
      </c>
      <c r="L822" s="6" t="s">
        <v>147</v>
      </c>
      <c r="M822" t="e">
        <f t="shared" si="37"/>
        <v>#N/A</v>
      </c>
      <c r="N822">
        <f t="shared" si="38"/>
        <v>152</v>
      </c>
    </row>
    <row r="823" spans="1:14" x14ac:dyDescent="0.35">
      <c r="A823" s="8" t="s">
        <v>130</v>
      </c>
      <c r="B823" t="str">
        <f>VLOOKUP($A823,forkortelser!$A$2:$B$98,2,FALSE)</f>
        <v>PCB 118</v>
      </c>
      <c r="C823" s="8" t="s">
        <v>149</v>
      </c>
      <c r="D823" t="str">
        <f>VLOOKUP(A823,Kategorier!$A$2:$B$98,2,FALSE)</f>
        <v>org milj</v>
      </c>
      <c r="E823" t="str">
        <f>VLOOKUP(A823,Kategorier!$A$2:$C$98,3,FALSE)</f>
        <v>PCB</v>
      </c>
      <c r="F823" t="e">
        <f>VLOOKUP($A823,grenseverdier!$A$2:$B$87,2,FALSE)</f>
        <v>#N/A</v>
      </c>
      <c r="G823" t="e">
        <f>VLOOKUP($A823,grenseverdier!$A$2:$C$87,3,FALSE)</f>
        <v>#N/A</v>
      </c>
      <c r="H823" s="1">
        <v>45000</v>
      </c>
      <c r="I823" t="s">
        <v>119</v>
      </c>
      <c r="J823" s="8"/>
      <c r="K823" t="e">
        <f t="shared" si="36"/>
        <v>#N/A</v>
      </c>
      <c r="L823" s="6" t="s">
        <v>147</v>
      </c>
      <c r="M823" t="e">
        <f t="shared" si="37"/>
        <v>#N/A</v>
      </c>
      <c r="N823">
        <f t="shared" si="38"/>
        <v>152</v>
      </c>
    </row>
    <row r="824" spans="1:14" x14ac:dyDescent="0.35">
      <c r="A824" s="8" t="s">
        <v>131</v>
      </c>
      <c r="B824" t="str">
        <f>VLOOKUP($A824,forkortelser!$A$2:$B$98,2,FALSE)</f>
        <v>PCB 138</v>
      </c>
      <c r="C824" s="8" t="s">
        <v>149</v>
      </c>
      <c r="D824" t="str">
        <f>VLOOKUP(A824,Kategorier!$A$2:$B$98,2,FALSE)</f>
        <v>org milj</v>
      </c>
      <c r="E824" t="str">
        <f>VLOOKUP(A824,Kategorier!$A$2:$C$98,3,FALSE)</f>
        <v>PCB</v>
      </c>
      <c r="F824" t="e">
        <f>VLOOKUP($A824,grenseverdier!$A$2:$B$87,2,FALSE)</f>
        <v>#N/A</v>
      </c>
      <c r="G824" t="e">
        <f>VLOOKUP($A824,grenseverdier!$A$2:$C$87,3,FALSE)</f>
        <v>#N/A</v>
      </c>
      <c r="H824" s="1">
        <v>45000</v>
      </c>
      <c r="I824" t="s">
        <v>119</v>
      </c>
      <c r="J824" s="8"/>
      <c r="K824" t="e">
        <f t="shared" si="36"/>
        <v>#N/A</v>
      </c>
      <c r="L824" s="6" t="s">
        <v>147</v>
      </c>
      <c r="M824" t="e">
        <f t="shared" si="37"/>
        <v>#N/A</v>
      </c>
      <c r="N824">
        <f t="shared" si="38"/>
        <v>152</v>
      </c>
    </row>
    <row r="825" spans="1:14" x14ac:dyDescent="0.35">
      <c r="A825" s="8" t="s">
        <v>132</v>
      </c>
      <c r="B825" t="str">
        <f>VLOOKUP($A825,forkortelser!$A$2:$B$98,2,FALSE)</f>
        <v>PCB 153</v>
      </c>
      <c r="C825" s="8" t="s">
        <v>149</v>
      </c>
      <c r="D825" t="str">
        <f>VLOOKUP(A825,Kategorier!$A$2:$B$98,2,FALSE)</f>
        <v>org milj</v>
      </c>
      <c r="E825" t="str">
        <f>VLOOKUP(A825,Kategorier!$A$2:$C$98,3,FALSE)</f>
        <v>PCB</v>
      </c>
      <c r="F825" t="e">
        <f>VLOOKUP($A825,grenseverdier!$A$2:$B$87,2,FALSE)</f>
        <v>#N/A</v>
      </c>
      <c r="G825" t="e">
        <f>VLOOKUP($A825,grenseverdier!$A$2:$C$87,3,FALSE)</f>
        <v>#N/A</v>
      </c>
      <c r="H825" s="1">
        <v>45000</v>
      </c>
      <c r="I825" t="s">
        <v>119</v>
      </c>
      <c r="J825" s="8"/>
      <c r="K825" t="e">
        <f t="shared" si="36"/>
        <v>#N/A</v>
      </c>
      <c r="L825" s="6" t="s">
        <v>147</v>
      </c>
      <c r="M825" t="e">
        <f t="shared" si="37"/>
        <v>#N/A</v>
      </c>
      <c r="N825">
        <f t="shared" si="38"/>
        <v>152</v>
      </c>
    </row>
    <row r="826" spans="1:14" x14ac:dyDescent="0.35">
      <c r="A826" s="8" t="s">
        <v>133</v>
      </c>
      <c r="B826" t="str">
        <f>VLOOKUP($A826,forkortelser!$A$2:$B$98,2,FALSE)</f>
        <v>PCB 180</v>
      </c>
      <c r="C826" s="8" t="s">
        <v>149</v>
      </c>
      <c r="D826" t="str">
        <f>VLOOKUP(A826,Kategorier!$A$2:$B$98,2,FALSE)</f>
        <v>org milj</v>
      </c>
      <c r="E826" t="str">
        <f>VLOOKUP(A826,Kategorier!$A$2:$C$98,3,FALSE)</f>
        <v>PCB</v>
      </c>
      <c r="F826" t="e">
        <f>VLOOKUP($A826,grenseverdier!$A$2:$B$87,2,FALSE)</f>
        <v>#N/A</v>
      </c>
      <c r="G826" t="e">
        <f>VLOOKUP($A826,grenseverdier!$A$2:$C$87,3,FALSE)</f>
        <v>#N/A</v>
      </c>
      <c r="H826" s="1">
        <v>45000</v>
      </c>
      <c r="I826" t="s">
        <v>119</v>
      </c>
      <c r="J826" s="8"/>
      <c r="K826" t="e">
        <f t="shared" si="36"/>
        <v>#N/A</v>
      </c>
      <c r="L826" s="6" t="s">
        <v>147</v>
      </c>
      <c r="M826" t="e">
        <f t="shared" si="37"/>
        <v>#N/A</v>
      </c>
      <c r="N826">
        <f t="shared" si="38"/>
        <v>152</v>
      </c>
    </row>
    <row r="827" spans="1:14" x14ac:dyDescent="0.35">
      <c r="A827" s="8" t="s">
        <v>134</v>
      </c>
      <c r="B827" t="str">
        <f>VLOOKUP($A827,forkortelser!$A$2:$B$98,2,FALSE)</f>
        <v>Sum PCB-7</v>
      </c>
      <c r="C827" s="8" t="s">
        <v>149</v>
      </c>
      <c r="D827" t="str">
        <f>VLOOKUP(A827,Kategorier!$A$2:$B$98,2,FALSE)</f>
        <v>org milj</v>
      </c>
      <c r="E827" t="str">
        <f>VLOOKUP(A827,Kategorier!$A$2:$C$98,3,FALSE)</f>
        <v>PCB</v>
      </c>
      <c r="F827" t="e">
        <f>VLOOKUP($A827,grenseverdier!$A$2:$B$87,2,FALSE)</f>
        <v>#N/A</v>
      </c>
      <c r="G827" t="e">
        <f>VLOOKUP($A827,grenseverdier!$A$2:$C$87,3,FALSE)</f>
        <v>#N/A</v>
      </c>
      <c r="H827" s="1">
        <v>45000</v>
      </c>
      <c r="I827" t="s">
        <v>119</v>
      </c>
      <c r="J827" s="8"/>
      <c r="K827" t="e">
        <f t="shared" si="36"/>
        <v>#N/A</v>
      </c>
      <c r="L827" s="6" t="s">
        <v>147</v>
      </c>
      <c r="M827" t="e">
        <f t="shared" si="37"/>
        <v>#N/A</v>
      </c>
      <c r="N827">
        <f t="shared" si="38"/>
        <v>152</v>
      </c>
    </row>
    <row r="828" spans="1:14" x14ac:dyDescent="0.35">
      <c r="A828" s="8" t="s">
        <v>135</v>
      </c>
      <c r="B828" t="str">
        <f>VLOOKUP($A828,forkortelser!$A$2:$B$98,2,FALSE)</f>
        <v>Nap</v>
      </c>
      <c r="C828" s="8" t="s">
        <v>149</v>
      </c>
      <c r="D828" t="str">
        <f>VLOOKUP(A828,Kategorier!$A$2:$B$98,2,FALSE)</f>
        <v>org milj</v>
      </c>
      <c r="E828" t="str">
        <f>VLOOKUP(A828,Kategorier!$A$2:$C$98,3,FALSE)</f>
        <v>PAH</v>
      </c>
      <c r="F828" t="e">
        <f>VLOOKUP($A828,grenseverdier!$A$2:$B$87,2,FALSE)</f>
        <v>#N/A</v>
      </c>
      <c r="G828" t="e">
        <f>VLOOKUP($A828,grenseverdier!$A$2:$C$87,3,FALSE)</f>
        <v>#N/A</v>
      </c>
      <c r="H828" s="1">
        <v>45000</v>
      </c>
      <c r="I828" t="s">
        <v>119</v>
      </c>
      <c r="J828" s="8"/>
      <c r="K828" t="e">
        <f t="shared" si="36"/>
        <v>#N/A</v>
      </c>
      <c r="L828" s="6" t="s">
        <v>147</v>
      </c>
      <c r="M828" t="e">
        <f t="shared" si="37"/>
        <v>#N/A</v>
      </c>
      <c r="N828">
        <f t="shared" si="38"/>
        <v>152</v>
      </c>
    </row>
    <row r="829" spans="1:14" x14ac:dyDescent="0.35">
      <c r="A829" s="8" t="s">
        <v>136</v>
      </c>
      <c r="B829" t="str">
        <f>VLOOKUP($A829,forkortelser!$A$2:$B$98,2,FALSE)</f>
        <v>Acy</v>
      </c>
      <c r="C829" s="8" t="s">
        <v>149</v>
      </c>
      <c r="D829" t="str">
        <f>VLOOKUP(A829,Kategorier!$A$2:$B$98,2,FALSE)</f>
        <v>org milj</v>
      </c>
      <c r="E829" t="str">
        <f>VLOOKUP(A829,Kategorier!$A$2:$C$98,3,FALSE)</f>
        <v>PAH</v>
      </c>
      <c r="F829" t="e">
        <f>VLOOKUP($A829,grenseverdier!$A$2:$B$87,2,FALSE)</f>
        <v>#N/A</v>
      </c>
      <c r="G829" t="e">
        <f>VLOOKUP($A829,grenseverdier!$A$2:$C$87,3,FALSE)</f>
        <v>#N/A</v>
      </c>
      <c r="H829" s="1">
        <v>45000</v>
      </c>
      <c r="I829" t="s">
        <v>119</v>
      </c>
      <c r="J829" s="8"/>
      <c r="K829" t="e">
        <f t="shared" si="36"/>
        <v>#N/A</v>
      </c>
      <c r="L829" s="6" t="s">
        <v>147</v>
      </c>
      <c r="M829" t="e">
        <f t="shared" si="37"/>
        <v>#N/A</v>
      </c>
      <c r="N829">
        <f t="shared" si="38"/>
        <v>152</v>
      </c>
    </row>
    <row r="830" spans="1:14" x14ac:dyDescent="0.35">
      <c r="A830" s="8" t="s">
        <v>137</v>
      </c>
      <c r="B830" t="str">
        <f>VLOOKUP($A830,forkortelser!$A$2:$B$98,2,FALSE)</f>
        <v>Ace</v>
      </c>
      <c r="C830" s="8" t="s">
        <v>149</v>
      </c>
      <c r="D830" t="str">
        <f>VLOOKUP(A830,Kategorier!$A$2:$B$98,2,FALSE)</f>
        <v>org milj</v>
      </c>
      <c r="E830" t="str">
        <f>VLOOKUP(A830,Kategorier!$A$2:$C$98,3,FALSE)</f>
        <v>PAH</v>
      </c>
      <c r="F830" t="e">
        <f>VLOOKUP($A830,grenseverdier!$A$2:$B$87,2,FALSE)</f>
        <v>#N/A</v>
      </c>
      <c r="G830" t="e">
        <f>VLOOKUP($A830,grenseverdier!$A$2:$C$87,3,FALSE)</f>
        <v>#N/A</v>
      </c>
      <c r="H830" s="1">
        <v>45000</v>
      </c>
      <c r="I830" t="s">
        <v>119</v>
      </c>
      <c r="J830" s="8"/>
      <c r="K830" t="e">
        <f t="shared" si="36"/>
        <v>#N/A</v>
      </c>
      <c r="L830" s="6" t="s">
        <v>147</v>
      </c>
      <c r="M830" t="e">
        <f t="shared" si="37"/>
        <v>#N/A</v>
      </c>
      <c r="N830">
        <f t="shared" si="38"/>
        <v>152</v>
      </c>
    </row>
    <row r="831" spans="1:14" x14ac:dyDescent="0.35">
      <c r="A831" s="8" t="s">
        <v>138</v>
      </c>
      <c r="B831" t="str">
        <f>VLOOKUP($A831,forkortelser!$A$2:$B$98,2,FALSE)</f>
        <v>Flu</v>
      </c>
      <c r="C831" s="8" t="s">
        <v>149</v>
      </c>
      <c r="D831" t="str">
        <f>VLOOKUP(A831,Kategorier!$A$2:$B$98,2,FALSE)</f>
        <v>org milj</v>
      </c>
      <c r="E831" t="str">
        <f>VLOOKUP(A831,Kategorier!$A$2:$C$98,3,FALSE)</f>
        <v>PAH</v>
      </c>
      <c r="F831" t="e">
        <f>VLOOKUP($A831,grenseverdier!$A$2:$B$87,2,FALSE)</f>
        <v>#N/A</v>
      </c>
      <c r="G831" t="e">
        <f>VLOOKUP($A831,grenseverdier!$A$2:$C$87,3,FALSE)</f>
        <v>#N/A</v>
      </c>
      <c r="H831" s="1">
        <v>45000</v>
      </c>
      <c r="I831" t="s">
        <v>119</v>
      </c>
      <c r="J831" s="8"/>
      <c r="K831" t="e">
        <f t="shared" si="36"/>
        <v>#N/A</v>
      </c>
      <c r="L831" s="6" t="s">
        <v>147</v>
      </c>
      <c r="M831" t="e">
        <f t="shared" si="37"/>
        <v>#N/A</v>
      </c>
      <c r="N831">
        <f t="shared" si="38"/>
        <v>152</v>
      </c>
    </row>
    <row r="832" spans="1:14" x14ac:dyDescent="0.35">
      <c r="A832" s="8" t="s">
        <v>139</v>
      </c>
      <c r="B832" t="str">
        <f>VLOOKUP($A832,forkortelser!$A$2:$B$98,2,FALSE)</f>
        <v>Phen</v>
      </c>
      <c r="C832" s="8" t="s">
        <v>149</v>
      </c>
      <c r="D832" t="str">
        <f>VLOOKUP(A832,Kategorier!$A$2:$B$98,2,FALSE)</f>
        <v>org milj</v>
      </c>
      <c r="E832" t="str">
        <f>VLOOKUP(A832,Kategorier!$A$2:$C$98,3,FALSE)</f>
        <v>PAH</v>
      </c>
      <c r="F832" t="e">
        <f>VLOOKUP($A832,grenseverdier!$A$2:$B$87,2,FALSE)</f>
        <v>#N/A</v>
      </c>
      <c r="G832" t="e">
        <f>VLOOKUP($A832,grenseverdier!$A$2:$C$87,3,FALSE)</f>
        <v>#N/A</v>
      </c>
      <c r="H832" s="1">
        <v>45000</v>
      </c>
      <c r="I832" t="s">
        <v>119</v>
      </c>
      <c r="J832" s="8"/>
      <c r="K832" t="e">
        <f t="shared" si="36"/>
        <v>#N/A</v>
      </c>
      <c r="L832" s="6" t="s">
        <v>147</v>
      </c>
      <c r="M832" t="e">
        <f t="shared" si="37"/>
        <v>#N/A</v>
      </c>
      <c r="N832">
        <f t="shared" si="38"/>
        <v>152</v>
      </c>
    </row>
    <row r="833" spans="1:14" x14ac:dyDescent="0.35">
      <c r="A833" s="8" t="s">
        <v>140</v>
      </c>
      <c r="B833" t="str">
        <f>VLOOKUP($A833,forkortelser!$A$2:$B$98,2,FALSE)</f>
        <v>Ant</v>
      </c>
      <c r="C833" s="8" t="s">
        <v>149</v>
      </c>
      <c r="D833" t="str">
        <f>VLOOKUP(A833,Kategorier!$A$2:$B$98,2,FALSE)</f>
        <v>org milj</v>
      </c>
      <c r="E833" t="str">
        <f>VLOOKUP(A833,Kategorier!$A$2:$C$98,3,FALSE)</f>
        <v>PAH</v>
      </c>
      <c r="F833" t="e">
        <f>VLOOKUP($A833,grenseverdier!$A$2:$B$87,2,FALSE)</f>
        <v>#N/A</v>
      </c>
      <c r="G833" t="e">
        <f>VLOOKUP($A833,grenseverdier!$A$2:$C$87,3,FALSE)</f>
        <v>#N/A</v>
      </c>
      <c r="H833" s="1">
        <v>45000</v>
      </c>
      <c r="I833" t="s">
        <v>119</v>
      </c>
      <c r="J833" s="8"/>
      <c r="K833" t="e">
        <f t="shared" si="36"/>
        <v>#N/A</v>
      </c>
      <c r="L833" s="6" t="s">
        <v>147</v>
      </c>
      <c r="M833" t="e">
        <f t="shared" si="37"/>
        <v>#N/A</v>
      </c>
      <c r="N833">
        <f t="shared" si="38"/>
        <v>152</v>
      </c>
    </row>
    <row r="834" spans="1:14" x14ac:dyDescent="0.35">
      <c r="A834" s="8" t="s">
        <v>141</v>
      </c>
      <c r="B834" t="str">
        <f>VLOOKUP($A834,forkortelser!$A$2:$B$98,2,FALSE)</f>
        <v>Flt</v>
      </c>
      <c r="C834" s="8" t="s">
        <v>149</v>
      </c>
      <c r="D834" t="str">
        <f>VLOOKUP(A834,Kategorier!$A$2:$B$98,2,FALSE)</f>
        <v>org milj</v>
      </c>
      <c r="E834" t="str">
        <f>VLOOKUP(A834,Kategorier!$A$2:$C$98,3,FALSE)</f>
        <v>PAH</v>
      </c>
      <c r="F834" t="e">
        <f>VLOOKUP($A834,grenseverdier!$A$2:$B$87,2,FALSE)</f>
        <v>#N/A</v>
      </c>
      <c r="G834" t="e">
        <f>VLOOKUP($A834,grenseverdier!$A$2:$C$87,3,FALSE)</f>
        <v>#N/A</v>
      </c>
      <c r="H834" s="1">
        <v>45000</v>
      </c>
      <c r="I834" t="s">
        <v>119</v>
      </c>
      <c r="J834" s="8"/>
      <c r="K834" t="e">
        <f t="shared" si="36"/>
        <v>#N/A</v>
      </c>
      <c r="L834" s="6" t="s">
        <v>147</v>
      </c>
      <c r="M834" t="e">
        <f t="shared" si="37"/>
        <v>#N/A</v>
      </c>
      <c r="N834">
        <f t="shared" si="38"/>
        <v>152</v>
      </c>
    </row>
    <row r="835" spans="1:14" x14ac:dyDescent="0.35">
      <c r="A835" s="8" t="s">
        <v>142</v>
      </c>
      <c r="B835" t="str">
        <f>VLOOKUP($A835,forkortelser!$A$2:$B$98,2,FALSE)</f>
        <v>Pyr</v>
      </c>
      <c r="C835" s="8" t="s">
        <v>149</v>
      </c>
      <c r="D835" t="str">
        <f>VLOOKUP(A835,Kategorier!$A$2:$B$98,2,FALSE)</f>
        <v>org milj</v>
      </c>
      <c r="E835" t="str">
        <f>VLOOKUP(A835,Kategorier!$A$2:$C$98,3,FALSE)</f>
        <v>PAH</v>
      </c>
      <c r="F835" t="e">
        <f>VLOOKUP($A835,grenseverdier!$A$2:$B$87,2,FALSE)</f>
        <v>#N/A</v>
      </c>
      <c r="G835" t="e">
        <f>VLOOKUP($A835,grenseverdier!$A$2:$C$87,3,FALSE)</f>
        <v>#N/A</v>
      </c>
      <c r="H835" s="1">
        <v>45000</v>
      </c>
      <c r="I835" t="s">
        <v>119</v>
      </c>
      <c r="J835" s="8"/>
      <c r="K835" t="e">
        <f t="shared" ref="K835:K898" si="39">IF(ISBLANK(J835),#N/A,IF(ISNUMBER(J835),FALSE,TRUE))</f>
        <v>#N/A</v>
      </c>
      <c r="L835" s="6" t="s">
        <v>147</v>
      </c>
      <c r="M835" t="e">
        <f t="shared" ref="M835:M898" si="40">IF(ISBLANK(L835),#N/A,IF(L835&gt;F835,TRUE,IF(L835&lt;F835,FALSE,#N/A)))</f>
        <v>#N/A</v>
      </c>
      <c r="N835">
        <f t="shared" ref="N835:N898" si="41">IF(I835="inn",152,IF(I835="ut",151,IF(I835="slamtank",153)))</f>
        <v>152</v>
      </c>
    </row>
    <row r="836" spans="1:14" x14ac:dyDescent="0.35">
      <c r="A836" s="8" t="s">
        <v>195</v>
      </c>
      <c r="B836" t="str">
        <f>VLOOKUP($A836,forkortelser!$A$2:$B$98,2,FALSE)</f>
        <v>B(a)A</v>
      </c>
      <c r="C836" s="8" t="s">
        <v>149</v>
      </c>
      <c r="D836" t="str">
        <f>VLOOKUP(A836,Kategorier!$A$2:$B$98,2,FALSE)</f>
        <v>org milj</v>
      </c>
      <c r="E836" t="str">
        <f>VLOOKUP(A836,Kategorier!$A$2:$C$98,3,FALSE)</f>
        <v>PAH</v>
      </c>
      <c r="F836" t="e">
        <f>VLOOKUP($A836,grenseverdier!$A$2:$B$87,2,FALSE)</f>
        <v>#N/A</v>
      </c>
      <c r="G836" t="e">
        <f>VLOOKUP($A836,grenseverdier!$A$2:$C$87,3,FALSE)</f>
        <v>#N/A</v>
      </c>
      <c r="H836" s="1">
        <v>45000</v>
      </c>
      <c r="I836" t="s">
        <v>119</v>
      </c>
      <c r="J836" s="8"/>
      <c r="K836" t="e">
        <f t="shared" si="39"/>
        <v>#N/A</v>
      </c>
      <c r="L836" s="6" t="s">
        <v>147</v>
      </c>
      <c r="M836" t="e">
        <f t="shared" si="40"/>
        <v>#N/A</v>
      </c>
      <c r="N836">
        <f t="shared" si="41"/>
        <v>152</v>
      </c>
    </row>
    <row r="837" spans="1:14" x14ac:dyDescent="0.35">
      <c r="A837" s="8" t="s">
        <v>196</v>
      </c>
      <c r="B837" t="str">
        <f>VLOOKUP($A837,forkortelser!$A$2:$B$98,2,FALSE)</f>
        <v>Cry</v>
      </c>
      <c r="C837" s="8" t="s">
        <v>149</v>
      </c>
      <c r="D837" t="str">
        <f>VLOOKUP(A837,Kategorier!$A$2:$B$98,2,FALSE)</f>
        <v>org milj</v>
      </c>
      <c r="E837" t="str">
        <f>VLOOKUP(A837,Kategorier!$A$2:$C$98,3,FALSE)</f>
        <v>PAH</v>
      </c>
      <c r="F837" t="e">
        <f>VLOOKUP($A837,grenseverdier!$A$2:$B$87,2,FALSE)</f>
        <v>#N/A</v>
      </c>
      <c r="G837" t="e">
        <f>VLOOKUP($A837,grenseverdier!$A$2:$C$87,3,FALSE)</f>
        <v>#N/A</v>
      </c>
      <c r="H837" s="1">
        <v>45000</v>
      </c>
      <c r="I837" t="s">
        <v>119</v>
      </c>
      <c r="J837" s="8"/>
      <c r="K837" t="e">
        <f t="shared" si="39"/>
        <v>#N/A</v>
      </c>
      <c r="L837" s="6" t="s">
        <v>147</v>
      </c>
      <c r="M837" t="e">
        <f t="shared" si="40"/>
        <v>#N/A</v>
      </c>
      <c r="N837">
        <f t="shared" si="41"/>
        <v>152</v>
      </c>
    </row>
    <row r="838" spans="1:14" x14ac:dyDescent="0.35">
      <c r="A838" s="8" t="s">
        <v>143</v>
      </c>
      <c r="B838" t="str">
        <f>VLOOKUP($A838,forkortelser!$A$2:$B$98,2,FALSE)</f>
        <v>B(b)F + B(j)F</v>
      </c>
      <c r="C838" s="8" t="s">
        <v>149</v>
      </c>
      <c r="D838" t="str">
        <f>VLOOKUP(A838,Kategorier!$A$2:$B$98,2,FALSE)</f>
        <v>org milj</v>
      </c>
      <c r="E838" t="str">
        <f>VLOOKUP(A838,Kategorier!$A$2:$C$98,3,FALSE)</f>
        <v>PAH</v>
      </c>
      <c r="F838" t="e">
        <f>VLOOKUP($A838,grenseverdier!$A$2:$B$87,2,FALSE)</f>
        <v>#N/A</v>
      </c>
      <c r="G838" t="e">
        <f>VLOOKUP($A838,grenseverdier!$A$2:$C$87,3,FALSE)</f>
        <v>#N/A</v>
      </c>
      <c r="H838" s="1">
        <v>45000</v>
      </c>
      <c r="I838" t="s">
        <v>119</v>
      </c>
      <c r="J838" s="8"/>
      <c r="K838" t="e">
        <f t="shared" si="39"/>
        <v>#N/A</v>
      </c>
      <c r="L838" s="6" t="s">
        <v>147</v>
      </c>
      <c r="M838" t="e">
        <f t="shared" si="40"/>
        <v>#N/A</v>
      </c>
      <c r="N838">
        <f t="shared" si="41"/>
        <v>152</v>
      </c>
    </row>
    <row r="839" spans="1:14" x14ac:dyDescent="0.35">
      <c r="A839" s="8" t="s">
        <v>197</v>
      </c>
      <c r="B839" t="str">
        <f>VLOOKUP($A839,forkortelser!$A$2:$B$98,2,FALSE)</f>
        <v>B(k)F</v>
      </c>
      <c r="C839" s="8" t="s">
        <v>149</v>
      </c>
      <c r="D839" t="str">
        <f>VLOOKUP(A839,Kategorier!$A$2:$B$98,2,FALSE)</f>
        <v>org milj</v>
      </c>
      <c r="E839" t="str">
        <f>VLOOKUP(A839,Kategorier!$A$2:$C$98,3,FALSE)</f>
        <v>PAH</v>
      </c>
      <c r="F839" t="e">
        <f>VLOOKUP($A839,grenseverdier!$A$2:$B$87,2,FALSE)</f>
        <v>#N/A</v>
      </c>
      <c r="G839" t="e">
        <f>VLOOKUP($A839,grenseverdier!$A$2:$C$87,3,FALSE)</f>
        <v>#N/A</v>
      </c>
      <c r="H839" s="1">
        <v>45000</v>
      </c>
      <c r="I839" t="s">
        <v>119</v>
      </c>
      <c r="J839" s="8"/>
      <c r="K839" t="e">
        <f t="shared" si="39"/>
        <v>#N/A</v>
      </c>
      <c r="L839" s="6" t="s">
        <v>147</v>
      </c>
      <c r="M839" t="e">
        <f t="shared" si="40"/>
        <v>#N/A</v>
      </c>
      <c r="N839">
        <f t="shared" si="41"/>
        <v>152</v>
      </c>
    </row>
    <row r="840" spans="1:14" x14ac:dyDescent="0.35">
      <c r="A840" s="8" t="s">
        <v>198</v>
      </c>
      <c r="B840" t="str">
        <f>VLOOKUP($A840,forkortelser!$A$2:$B$98,2,FALSE)</f>
        <v>B(a)P</v>
      </c>
      <c r="C840" s="8" t="s">
        <v>149</v>
      </c>
      <c r="D840" t="str">
        <f>VLOOKUP(A840,Kategorier!$A$2:$B$98,2,FALSE)</f>
        <v>org milj</v>
      </c>
      <c r="E840" t="str">
        <f>VLOOKUP(A840,Kategorier!$A$2:$C$98,3,FALSE)</f>
        <v>PAH</v>
      </c>
      <c r="F840" t="e">
        <f>VLOOKUP($A840,grenseverdier!$A$2:$B$87,2,FALSE)</f>
        <v>#N/A</v>
      </c>
      <c r="G840" t="e">
        <f>VLOOKUP($A840,grenseverdier!$A$2:$C$87,3,FALSE)</f>
        <v>#N/A</v>
      </c>
      <c r="H840" s="1">
        <v>45000</v>
      </c>
      <c r="I840" t="s">
        <v>119</v>
      </c>
      <c r="J840" s="8"/>
      <c r="K840" t="e">
        <f t="shared" si="39"/>
        <v>#N/A</v>
      </c>
      <c r="L840" s="6" t="s">
        <v>147</v>
      </c>
      <c r="M840" t="e">
        <f t="shared" si="40"/>
        <v>#N/A</v>
      </c>
      <c r="N840">
        <f t="shared" si="41"/>
        <v>152</v>
      </c>
    </row>
    <row r="841" spans="1:14" x14ac:dyDescent="0.35">
      <c r="A841" s="8" t="s">
        <v>199</v>
      </c>
      <c r="B841" t="str">
        <f>VLOOKUP($A841,forkortelser!$A$2:$B$98,2,FALSE)</f>
        <v>DB(ah)A</v>
      </c>
      <c r="C841" s="8" t="s">
        <v>149</v>
      </c>
      <c r="D841" t="str">
        <f>VLOOKUP(A841,Kategorier!$A$2:$B$98,2,FALSE)</f>
        <v>org milj</v>
      </c>
      <c r="E841" t="str">
        <f>VLOOKUP(A841,Kategorier!$A$2:$C$98,3,FALSE)</f>
        <v>PAH</v>
      </c>
      <c r="F841" t="e">
        <f>VLOOKUP($A841,grenseverdier!$A$2:$B$87,2,FALSE)</f>
        <v>#N/A</v>
      </c>
      <c r="G841" t="e">
        <f>VLOOKUP($A841,grenseverdier!$A$2:$C$87,3,FALSE)</f>
        <v>#N/A</v>
      </c>
      <c r="H841" s="1">
        <v>45000</v>
      </c>
      <c r="I841" t="s">
        <v>119</v>
      </c>
      <c r="J841" s="8"/>
      <c r="K841" t="e">
        <f t="shared" si="39"/>
        <v>#N/A</v>
      </c>
      <c r="L841" s="6" t="s">
        <v>147</v>
      </c>
      <c r="M841" t="e">
        <f t="shared" si="40"/>
        <v>#N/A</v>
      </c>
      <c r="N841">
        <f t="shared" si="41"/>
        <v>152</v>
      </c>
    </row>
    <row r="842" spans="1:14" x14ac:dyDescent="0.35">
      <c r="A842" s="8" t="s">
        <v>144</v>
      </c>
      <c r="B842" t="str">
        <f>VLOOKUP($A842,forkortelser!$A$2:$B$98,2,FALSE)</f>
        <v>B(ghi)P</v>
      </c>
      <c r="C842" s="8" t="s">
        <v>149</v>
      </c>
      <c r="D842" t="str">
        <f>VLOOKUP(A842,Kategorier!$A$2:$B$98,2,FALSE)</f>
        <v>org milj</v>
      </c>
      <c r="E842" t="str">
        <f>VLOOKUP(A842,Kategorier!$A$2:$C$98,3,FALSE)</f>
        <v>PAH</v>
      </c>
      <c r="F842" t="e">
        <f>VLOOKUP($A842,grenseverdier!$A$2:$B$87,2,FALSE)</f>
        <v>#N/A</v>
      </c>
      <c r="G842" t="e">
        <f>VLOOKUP($A842,grenseverdier!$A$2:$C$87,3,FALSE)</f>
        <v>#N/A</v>
      </c>
      <c r="H842" s="1">
        <v>45000</v>
      </c>
      <c r="I842" t="s">
        <v>119</v>
      </c>
      <c r="J842" s="8"/>
      <c r="K842" t="e">
        <f t="shared" si="39"/>
        <v>#N/A</v>
      </c>
      <c r="L842" s="6" t="s">
        <v>147</v>
      </c>
      <c r="M842" t="e">
        <f t="shared" si="40"/>
        <v>#N/A</v>
      </c>
      <c r="N842">
        <f t="shared" si="41"/>
        <v>152</v>
      </c>
    </row>
    <row r="843" spans="1:14" x14ac:dyDescent="0.35">
      <c r="A843" s="8" t="s">
        <v>200</v>
      </c>
      <c r="B843" t="str">
        <f>VLOOKUP($A843,forkortelser!$A$2:$B$98,2,FALSE)</f>
        <v>IP</v>
      </c>
      <c r="C843" s="8" t="s">
        <v>149</v>
      </c>
      <c r="D843" t="str">
        <f>VLOOKUP(A843,Kategorier!$A$2:$B$98,2,FALSE)</f>
        <v>org milj</v>
      </c>
      <c r="E843" t="str">
        <f>VLOOKUP(A843,Kategorier!$A$2:$C$98,3,FALSE)</f>
        <v>PAH</v>
      </c>
      <c r="F843" t="e">
        <f>VLOOKUP($A843,grenseverdier!$A$2:$B$87,2,FALSE)</f>
        <v>#N/A</v>
      </c>
      <c r="G843" t="e">
        <f>VLOOKUP($A843,grenseverdier!$A$2:$C$87,3,FALSE)</f>
        <v>#N/A</v>
      </c>
      <c r="H843" s="1">
        <v>45000</v>
      </c>
      <c r="I843" t="s">
        <v>119</v>
      </c>
      <c r="J843" s="8"/>
      <c r="K843" t="e">
        <f t="shared" si="39"/>
        <v>#N/A</v>
      </c>
      <c r="L843" s="6" t="s">
        <v>147</v>
      </c>
      <c r="M843" t="e">
        <f t="shared" si="40"/>
        <v>#N/A</v>
      </c>
      <c r="N843">
        <f t="shared" si="41"/>
        <v>152</v>
      </c>
    </row>
    <row r="844" spans="1:14" x14ac:dyDescent="0.35">
      <c r="A844" s="9" t="s">
        <v>218</v>
      </c>
      <c r="B844" t="str">
        <f>VLOOKUP($A844,forkortelser!$A$2:$B$98,2,FALSE)</f>
        <v>Sum PAH-16</v>
      </c>
      <c r="C844" s="8" t="s">
        <v>149</v>
      </c>
      <c r="D844" t="str">
        <f>VLOOKUP(A844,Kategorier!$A$2:$B$98,2,FALSE)</f>
        <v>org milj</v>
      </c>
      <c r="E844" t="str">
        <f>VLOOKUP(A844,Kategorier!$A$2:$C$98,3,FALSE)</f>
        <v>PAH</v>
      </c>
      <c r="F844">
        <f>VLOOKUP($A844,grenseverdier!$A$2:$B$87,2,FALSE)</f>
        <v>0</v>
      </c>
      <c r="G844" t="str">
        <f>VLOOKUP($A844,grenseverdier!$A$2:$C$87,3,FALSE)</f>
        <v>målekrav</v>
      </c>
      <c r="H844" s="1">
        <v>45000</v>
      </c>
      <c r="I844" t="s">
        <v>119</v>
      </c>
      <c r="J844" s="8"/>
      <c r="K844" t="e">
        <f t="shared" si="39"/>
        <v>#N/A</v>
      </c>
      <c r="L844" s="6" t="s">
        <v>147</v>
      </c>
      <c r="M844" t="b">
        <f t="shared" si="40"/>
        <v>1</v>
      </c>
      <c r="N844">
        <f t="shared" si="41"/>
        <v>152</v>
      </c>
    </row>
    <row r="845" spans="1:14" x14ac:dyDescent="0.35">
      <c r="A845" s="8" t="s">
        <v>201</v>
      </c>
      <c r="B845" t="str">
        <f>VLOOKUP($A845,forkortelser!$A$2:$B$98,2,FALSE)</f>
        <v>Sum PAH carc</v>
      </c>
      <c r="C845" s="8" t="s">
        <v>149</v>
      </c>
      <c r="D845" t="str">
        <f>VLOOKUP(A845,Kategorier!$A$2:$B$98,2,FALSE)</f>
        <v>org milj</v>
      </c>
      <c r="E845" t="str">
        <f>VLOOKUP(A845,Kategorier!$A$2:$C$98,3,FALSE)</f>
        <v>PAH</v>
      </c>
      <c r="F845" t="e">
        <f>VLOOKUP($A845,grenseverdier!$A$2:$B$87,2,FALSE)</f>
        <v>#N/A</v>
      </c>
      <c r="G845" t="e">
        <f>VLOOKUP($A845,grenseverdier!$A$2:$C$87,3,FALSE)</f>
        <v>#N/A</v>
      </c>
      <c r="H845" s="1">
        <v>45000</v>
      </c>
      <c r="I845" t="s">
        <v>119</v>
      </c>
      <c r="J845" s="8"/>
      <c r="K845" t="e">
        <f t="shared" si="39"/>
        <v>#N/A</v>
      </c>
      <c r="L845" s="6" t="s">
        <v>147</v>
      </c>
      <c r="M845" t="e">
        <f t="shared" si="40"/>
        <v>#N/A</v>
      </c>
      <c r="N845">
        <f t="shared" si="41"/>
        <v>152</v>
      </c>
    </row>
    <row r="846" spans="1:14" x14ac:dyDescent="0.35">
      <c r="A846" s="8" t="s">
        <v>135</v>
      </c>
      <c r="B846" t="str">
        <f>VLOOKUP($A846,forkortelser!$A$2:$B$98,2,FALSE)</f>
        <v>Nap</v>
      </c>
      <c r="C846" s="8" t="s">
        <v>148</v>
      </c>
      <c r="D846" t="str">
        <f>VLOOKUP(A846,Kategorier!$A$2:$B$98,2,FALSE)</f>
        <v>org milj</v>
      </c>
      <c r="E846" t="str">
        <f>VLOOKUP(A846,Kategorier!$A$2:$C$98,3,FALSE)</f>
        <v>PAH</v>
      </c>
      <c r="F846" t="e">
        <f>VLOOKUP($A846,grenseverdier!$A$2:$B$87,2,FALSE)</f>
        <v>#N/A</v>
      </c>
      <c r="G846" t="e">
        <f>VLOOKUP($A846,grenseverdier!$A$2:$C$87,3,FALSE)</f>
        <v>#N/A</v>
      </c>
      <c r="H846" s="1">
        <v>45000</v>
      </c>
      <c r="I846" t="s">
        <v>119</v>
      </c>
      <c r="J846" s="8">
        <v>0.753</v>
      </c>
      <c r="K846" t="b">
        <f t="shared" si="39"/>
        <v>0</v>
      </c>
      <c r="L846" s="6">
        <v>0.753</v>
      </c>
      <c r="M846" t="e">
        <f t="shared" si="40"/>
        <v>#N/A</v>
      </c>
      <c r="N846">
        <f t="shared" si="41"/>
        <v>152</v>
      </c>
    </row>
    <row r="847" spans="1:14" x14ac:dyDescent="0.35">
      <c r="A847" s="8" t="s">
        <v>136</v>
      </c>
      <c r="B847" t="str">
        <f>VLOOKUP($A847,forkortelser!$A$2:$B$98,2,FALSE)</f>
        <v>Acy</v>
      </c>
      <c r="C847" s="8" t="s">
        <v>148</v>
      </c>
      <c r="D847" t="str">
        <f>VLOOKUP(A847,Kategorier!$A$2:$B$98,2,FALSE)</f>
        <v>org milj</v>
      </c>
      <c r="E847" t="str">
        <f>VLOOKUP(A847,Kategorier!$A$2:$C$98,3,FALSE)</f>
        <v>PAH</v>
      </c>
      <c r="F847" t="e">
        <f>VLOOKUP($A847,grenseverdier!$A$2:$B$87,2,FALSE)</f>
        <v>#N/A</v>
      </c>
      <c r="G847" t="e">
        <f>VLOOKUP($A847,grenseverdier!$A$2:$C$87,3,FALSE)</f>
        <v>#N/A</v>
      </c>
      <c r="H847" s="1">
        <v>45000</v>
      </c>
      <c r="I847" t="s">
        <v>119</v>
      </c>
      <c r="J847" s="8" t="s">
        <v>161</v>
      </c>
      <c r="K847" t="b">
        <f t="shared" si="39"/>
        <v>1</v>
      </c>
      <c r="L847" s="6">
        <v>0.01</v>
      </c>
      <c r="M847" t="e">
        <f t="shared" si="40"/>
        <v>#N/A</v>
      </c>
      <c r="N847">
        <f t="shared" si="41"/>
        <v>152</v>
      </c>
    </row>
    <row r="848" spans="1:14" x14ac:dyDescent="0.35">
      <c r="A848" s="8" t="s">
        <v>137</v>
      </c>
      <c r="B848" t="str">
        <f>VLOOKUP($A848,forkortelser!$A$2:$B$98,2,FALSE)</f>
        <v>Ace</v>
      </c>
      <c r="C848" s="8" t="s">
        <v>148</v>
      </c>
      <c r="D848" t="str">
        <f>VLOOKUP(A848,Kategorier!$A$2:$B$98,2,FALSE)</f>
        <v>org milj</v>
      </c>
      <c r="E848" t="str">
        <f>VLOOKUP(A848,Kategorier!$A$2:$C$98,3,FALSE)</f>
        <v>PAH</v>
      </c>
      <c r="F848" t="e">
        <f>VLOOKUP($A848,grenseverdier!$A$2:$B$87,2,FALSE)</f>
        <v>#N/A</v>
      </c>
      <c r="G848" t="e">
        <f>VLOOKUP($A848,grenseverdier!$A$2:$C$87,3,FALSE)</f>
        <v>#N/A</v>
      </c>
      <c r="H848" s="1">
        <v>45000</v>
      </c>
      <c r="I848" t="s">
        <v>119</v>
      </c>
      <c r="J848" s="8">
        <v>0.3</v>
      </c>
      <c r="K848" t="b">
        <f t="shared" si="39"/>
        <v>0</v>
      </c>
      <c r="L848" s="6">
        <v>0.3</v>
      </c>
      <c r="M848" t="e">
        <f t="shared" si="40"/>
        <v>#N/A</v>
      </c>
      <c r="N848">
        <f t="shared" si="41"/>
        <v>152</v>
      </c>
    </row>
    <row r="849" spans="1:14" x14ac:dyDescent="0.35">
      <c r="A849" s="8" t="s">
        <v>138</v>
      </c>
      <c r="B849" t="str">
        <f>VLOOKUP($A849,forkortelser!$A$2:$B$98,2,FALSE)</f>
        <v>Flu</v>
      </c>
      <c r="C849" s="8" t="s">
        <v>148</v>
      </c>
      <c r="D849" t="str">
        <f>VLOOKUP(A849,Kategorier!$A$2:$B$98,2,FALSE)</f>
        <v>org milj</v>
      </c>
      <c r="E849" t="str">
        <f>VLOOKUP(A849,Kategorier!$A$2:$C$98,3,FALSE)</f>
        <v>PAH</v>
      </c>
      <c r="F849" t="e">
        <f>VLOOKUP($A849,grenseverdier!$A$2:$B$87,2,FALSE)</f>
        <v>#N/A</v>
      </c>
      <c r="G849" t="e">
        <f>VLOOKUP($A849,grenseverdier!$A$2:$C$87,3,FALSE)</f>
        <v>#N/A</v>
      </c>
      <c r="H849" s="1">
        <v>45000</v>
      </c>
      <c r="I849" t="s">
        <v>119</v>
      </c>
      <c r="J849" s="8">
        <v>0.28399999999999997</v>
      </c>
      <c r="K849" t="b">
        <f t="shared" si="39"/>
        <v>0</v>
      </c>
      <c r="L849" s="6">
        <v>0.28399999999999997</v>
      </c>
      <c r="M849" t="e">
        <f t="shared" si="40"/>
        <v>#N/A</v>
      </c>
      <c r="N849">
        <f t="shared" si="41"/>
        <v>152</v>
      </c>
    </row>
    <row r="850" spans="1:14" x14ac:dyDescent="0.35">
      <c r="A850" s="8" t="s">
        <v>139</v>
      </c>
      <c r="B850" t="str">
        <f>VLOOKUP($A850,forkortelser!$A$2:$B$98,2,FALSE)</f>
        <v>Phen</v>
      </c>
      <c r="C850" s="8" t="s">
        <v>148</v>
      </c>
      <c r="D850" t="str">
        <f>VLOOKUP(A850,Kategorier!$A$2:$B$98,2,FALSE)</f>
        <v>org milj</v>
      </c>
      <c r="E850" t="str">
        <f>VLOOKUP(A850,Kategorier!$A$2:$C$98,3,FALSE)</f>
        <v>PAH</v>
      </c>
      <c r="F850" t="e">
        <f>VLOOKUP($A850,grenseverdier!$A$2:$B$87,2,FALSE)</f>
        <v>#N/A</v>
      </c>
      <c r="G850" t="e">
        <f>VLOOKUP($A850,grenseverdier!$A$2:$C$87,3,FALSE)</f>
        <v>#N/A</v>
      </c>
      <c r="H850" s="1">
        <v>45000</v>
      </c>
      <c r="I850" t="s">
        <v>119</v>
      </c>
      <c r="J850" s="8">
        <v>0.749</v>
      </c>
      <c r="K850" t="b">
        <f t="shared" si="39"/>
        <v>0</v>
      </c>
      <c r="L850" s="6">
        <v>0.749</v>
      </c>
      <c r="M850" t="e">
        <f t="shared" si="40"/>
        <v>#N/A</v>
      </c>
      <c r="N850">
        <f t="shared" si="41"/>
        <v>152</v>
      </c>
    </row>
    <row r="851" spans="1:14" x14ac:dyDescent="0.35">
      <c r="A851" s="8" t="s">
        <v>140</v>
      </c>
      <c r="B851" t="str">
        <f>VLOOKUP($A851,forkortelser!$A$2:$B$98,2,FALSE)</f>
        <v>Ant</v>
      </c>
      <c r="C851" s="8" t="s">
        <v>148</v>
      </c>
      <c r="D851" t="str">
        <f>VLOOKUP(A851,Kategorier!$A$2:$B$98,2,FALSE)</f>
        <v>org milj</v>
      </c>
      <c r="E851" t="str">
        <f>VLOOKUP(A851,Kategorier!$A$2:$C$98,3,FALSE)</f>
        <v>PAH</v>
      </c>
      <c r="F851" t="e">
        <f>VLOOKUP($A851,grenseverdier!$A$2:$B$87,2,FALSE)</f>
        <v>#N/A</v>
      </c>
      <c r="G851" t="e">
        <f>VLOOKUP($A851,grenseverdier!$A$2:$C$87,3,FALSE)</f>
        <v>#N/A</v>
      </c>
      <c r="H851" s="1">
        <v>45000</v>
      </c>
      <c r="I851" t="s">
        <v>119</v>
      </c>
      <c r="J851" s="8">
        <v>0.32700000000000001</v>
      </c>
      <c r="K851" t="b">
        <f t="shared" si="39"/>
        <v>0</v>
      </c>
      <c r="L851" s="6">
        <v>0.32700000000000001</v>
      </c>
      <c r="M851" t="e">
        <f t="shared" si="40"/>
        <v>#N/A</v>
      </c>
      <c r="N851">
        <f t="shared" si="41"/>
        <v>152</v>
      </c>
    </row>
    <row r="852" spans="1:14" x14ac:dyDescent="0.35">
      <c r="A852" s="8" t="s">
        <v>141</v>
      </c>
      <c r="B852" t="str">
        <f>VLOOKUP($A852,forkortelser!$A$2:$B$98,2,FALSE)</f>
        <v>Flt</v>
      </c>
      <c r="C852" s="8" t="s">
        <v>148</v>
      </c>
      <c r="D852" t="str">
        <f>VLOOKUP(A852,Kategorier!$A$2:$B$98,2,FALSE)</f>
        <v>org milj</v>
      </c>
      <c r="E852" t="str">
        <f>VLOOKUP(A852,Kategorier!$A$2:$C$98,3,FALSE)</f>
        <v>PAH</v>
      </c>
      <c r="F852" t="e">
        <f>VLOOKUP($A852,grenseverdier!$A$2:$B$87,2,FALSE)</f>
        <v>#N/A</v>
      </c>
      <c r="G852" t="e">
        <f>VLOOKUP($A852,grenseverdier!$A$2:$C$87,3,FALSE)</f>
        <v>#N/A</v>
      </c>
      <c r="H852" s="1">
        <v>45000</v>
      </c>
      <c r="I852" t="s">
        <v>119</v>
      </c>
      <c r="J852" s="8">
        <v>0.48199999999999998</v>
      </c>
      <c r="K852" t="b">
        <f t="shared" si="39"/>
        <v>0</v>
      </c>
      <c r="L852" s="6">
        <v>0.48199999999999998</v>
      </c>
      <c r="M852" t="e">
        <f t="shared" si="40"/>
        <v>#N/A</v>
      </c>
      <c r="N852">
        <f t="shared" si="41"/>
        <v>152</v>
      </c>
    </row>
    <row r="853" spans="1:14" x14ac:dyDescent="0.35">
      <c r="A853" s="8" t="s">
        <v>142</v>
      </c>
      <c r="B853" t="str">
        <f>VLOOKUP($A853,forkortelser!$A$2:$B$98,2,FALSE)</f>
        <v>Pyr</v>
      </c>
      <c r="C853" s="8" t="s">
        <v>148</v>
      </c>
      <c r="D853" t="str">
        <f>VLOOKUP(A853,Kategorier!$A$2:$B$98,2,FALSE)</f>
        <v>org milj</v>
      </c>
      <c r="E853" t="str">
        <f>VLOOKUP(A853,Kategorier!$A$2:$C$98,3,FALSE)</f>
        <v>PAH</v>
      </c>
      <c r="F853" t="e">
        <f>VLOOKUP($A853,grenseverdier!$A$2:$B$87,2,FALSE)</f>
        <v>#N/A</v>
      </c>
      <c r="G853" t="e">
        <f>VLOOKUP($A853,grenseverdier!$A$2:$C$87,3,FALSE)</f>
        <v>#N/A</v>
      </c>
      <c r="H853" s="1">
        <v>45000</v>
      </c>
      <c r="I853" t="s">
        <v>119</v>
      </c>
      <c r="J853" s="8">
        <v>0.41099999999999998</v>
      </c>
      <c r="K853" t="b">
        <f t="shared" si="39"/>
        <v>0</v>
      </c>
      <c r="L853" s="6">
        <v>0.41099999999999998</v>
      </c>
      <c r="M853" t="e">
        <f t="shared" si="40"/>
        <v>#N/A</v>
      </c>
      <c r="N853">
        <f t="shared" si="41"/>
        <v>152</v>
      </c>
    </row>
    <row r="854" spans="1:14" x14ac:dyDescent="0.35">
      <c r="A854" s="8" t="s">
        <v>195</v>
      </c>
      <c r="B854" t="str">
        <f>VLOOKUP($A854,forkortelser!$A$2:$B$98,2,FALSE)</f>
        <v>B(a)A</v>
      </c>
      <c r="C854" s="8" t="s">
        <v>148</v>
      </c>
      <c r="D854" t="str">
        <f>VLOOKUP(A854,Kategorier!$A$2:$B$98,2,FALSE)</f>
        <v>org milj</v>
      </c>
      <c r="E854" t="str">
        <f>VLOOKUP(A854,Kategorier!$A$2:$C$98,3,FALSE)</f>
        <v>PAH</v>
      </c>
      <c r="F854" t="e">
        <f>VLOOKUP($A854,grenseverdier!$A$2:$B$87,2,FALSE)</f>
        <v>#N/A</v>
      </c>
      <c r="G854" t="e">
        <f>VLOOKUP($A854,grenseverdier!$A$2:$C$87,3,FALSE)</f>
        <v>#N/A</v>
      </c>
      <c r="H854" s="1">
        <v>45000</v>
      </c>
      <c r="I854" t="s">
        <v>119</v>
      </c>
      <c r="J854" s="8">
        <v>0.13900000000000001</v>
      </c>
      <c r="K854" t="b">
        <f t="shared" si="39"/>
        <v>0</v>
      </c>
      <c r="L854" s="6">
        <v>0.13900000000000001</v>
      </c>
      <c r="M854" t="e">
        <f t="shared" si="40"/>
        <v>#N/A</v>
      </c>
      <c r="N854">
        <f t="shared" si="41"/>
        <v>152</v>
      </c>
    </row>
    <row r="855" spans="1:14" x14ac:dyDescent="0.35">
      <c r="A855" s="8" t="s">
        <v>196</v>
      </c>
      <c r="B855" t="str">
        <f>VLOOKUP($A855,forkortelser!$A$2:$B$98,2,FALSE)</f>
        <v>Cry</v>
      </c>
      <c r="C855" s="8" t="s">
        <v>148</v>
      </c>
      <c r="D855" t="str">
        <f>VLOOKUP(A855,Kategorier!$A$2:$B$98,2,FALSE)</f>
        <v>org milj</v>
      </c>
      <c r="E855" t="str">
        <f>VLOOKUP(A855,Kategorier!$A$2:$C$98,3,FALSE)</f>
        <v>PAH</v>
      </c>
      <c r="F855" t="e">
        <f>VLOOKUP($A855,grenseverdier!$A$2:$B$87,2,FALSE)</f>
        <v>#N/A</v>
      </c>
      <c r="G855" t="e">
        <f>VLOOKUP($A855,grenseverdier!$A$2:$C$87,3,FALSE)</f>
        <v>#N/A</v>
      </c>
      <c r="H855" s="1">
        <v>45000</v>
      </c>
      <c r="I855" t="s">
        <v>119</v>
      </c>
      <c r="J855" s="8">
        <v>0.112</v>
      </c>
      <c r="K855" t="b">
        <f t="shared" si="39"/>
        <v>0</v>
      </c>
      <c r="L855" s="6">
        <v>0.112</v>
      </c>
      <c r="M855" t="e">
        <f t="shared" si="40"/>
        <v>#N/A</v>
      </c>
      <c r="N855">
        <f t="shared" si="41"/>
        <v>152</v>
      </c>
    </row>
    <row r="856" spans="1:14" x14ac:dyDescent="0.35">
      <c r="A856" s="8" t="s">
        <v>143</v>
      </c>
      <c r="B856" t="str">
        <f>VLOOKUP($A856,forkortelser!$A$2:$B$98,2,FALSE)</f>
        <v>B(b)F + B(j)F</v>
      </c>
      <c r="C856" s="8" t="s">
        <v>148</v>
      </c>
      <c r="D856" t="str">
        <f>VLOOKUP(A856,Kategorier!$A$2:$B$98,2,FALSE)</f>
        <v>org milj</v>
      </c>
      <c r="E856" t="str">
        <f>VLOOKUP(A856,Kategorier!$A$2:$C$98,3,FALSE)</f>
        <v>PAH</v>
      </c>
      <c r="F856" t="e">
        <f>VLOOKUP($A856,grenseverdier!$A$2:$B$87,2,FALSE)</f>
        <v>#N/A</v>
      </c>
      <c r="G856" t="e">
        <f>VLOOKUP($A856,grenseverdier!$A$2:$C$87,3,FALSE)</f>
        <v>#N/A</v>
      </c>
      <c r="H856" s="1">
        <v>45000</v>
      </c>
      <c r="I856" t="s">
        <v>119</v>
      </c>
      <c r="J856" s="8">
        <v>0.11600000000000001</v>
      </c>
      <c r="K856" t="b">
        <f t="shared" si="39"/>
        <v>0</v>
      </c>
      <c r="L856" s="6">
        <v>0.11600000000000001</v>
      </c>
      <c r="M856" t="e">
        <f t="shared" si="40"/>
        <v>#N/A</v>
      </c>
      <c r="N856">
        <f t="shared" si="41"/>
        <v>152</v>
      </c>
    </row>
    <row r="857" spans="1:14" x14ac:dyDescent="0.35">
      <c r="A857" s="8" t="s">
        <v>197</v>
      </c>
      <c r="B857" t="str">
        <f>VLOOKUP($A857,forkortelser!$A$2:$B$98,2,FALSE)</f>
        <v>B(k)F</v>
      </c>
      <c r="C857" s="8" t="s">
        <v>148</v>
      </c>
      <c r="D857" t="str">
        <f>VLOOKUP(A857,Kategorier!$A$2:$B$98,2,FALSE)</f>
        <v>org milj</v>
      </c>
      <c r="E857" t="str">
        <f>VLOOKUP(A857,Kategorier!$A$2:$C$98,3,FALSE)</f>
        <v>PAH</v>
      </c>
      <c r="F857" t="e">
        <f>VLOOKUP($A857,grenseverdier!$A$2:$B$87,2,FALSE)</f>
        <v>#N/A</v>
      </c>
      <c r="G857" t="e">
        <f>VLOOKUP($A857,grenseverdier!$A$2:$C$87,3,FALSE)</f>
        <v>#N/A</v>
      </c>
      <c r="H857" s="1">
        <v>45000</v>
      </c>
      <c r="I857" t="s">
        <v>119</v>
      </c>
      <c r="J857" s="8">
        <v>3.6999999999999998E-2</v>
      </c>
      <c r="K857" t="b">
        <f t="shared" si="39"/>
        <v>0</v>
      </c>
      <c r="L857" s="6">
        <v>3.6999999999999998E-2</v>
      </c>
      <c r="M857" t="e">
        <f t="shared" si="40"/>
        <v>#N/A</v>
      </c>
      <c r="N857">
        <f t="shared" si="41"/>
        <v>152</v>
      </c>
    </row>
    <row r="858" spans="1:14" x14ac:dyDescent="0.35">
      <c r="A858" s="8" t="s">
        <v>198</v>
      </c>
      <c r="B858" t="str">
        <f>VLOOKUP($A858,forkortelser!$A$2:$B$98,2,FALSE)</f>
        <v>B(a)P</v>
      </c>
      <c r="C858" s="8" t="s">
        <v>148</v>
      </c>
      <c r="D858" t="str">
        <f>VLOOKUP(A858,Kategorier!$A$2:$B$98,2,FALSE)</f>
        <v>org milj</v>
      </c>
      <c r="E858" t="str">
        <f>VLOOKUP(A858,Kategorier!$A$2:$C$98,3,FALSE)</f>
        <v>PAH</v>
      </c>
      <c r="F858" t="e">
        <f>VLOOKUP($A858,grenseverdier!$A$2:$B$87,2,FALSE)</f>
        <v>#N/A</v>
      </c>
      <c r="G858" t="e">
        <f>VLOOKUP($A858,grenseverdier!$A$2:$C$87,3,FALSE)</f>
        <v>#N/A</v>
      </c>
      <c r="H858" s="1">
        <v>45000</v>
      </c>
      <c r="I858" t="s">
        <v>119</v>
      </c>
      <c r="J858" s="8">
        <v>8.3699999999999997E-2</v>
      </c>
      <c r="K858" t="b">
        <f t="shared" si="39"/>
        <v>0</v>
      </c>
      <c r="L858" s="6">
        <v>8.3699999999999997E-2</v>
      </c>
      <c r="M858" t="e">
        <f t="shared" si="40"/>
        <v>#N/A</v>
      </c>
      <c r="N858">
        <f t="shared" si="41"/>
        <v>152</v>
      </c>
    </row>
    <row r="859" spans="1:14" x14ac:dyDescent="0.35">
      <c r="A859" s="8" t="s">
        <v>199</v>
      </c>
      <c r="B859" t="str">
        <f>VLOOKUP($A859,forkortelser!$A$2:$B$98,2,FALSE)</f>
        <v>DB(ah)A</v>
      </c>
      <c r="C859" s="8" t="s">
        <v>148</v>
      </c>
      <c r="D859" t="str">
        <f>VLOOKUP(A859,Kategorier!$A$2:$B$98,2,FALSE)</f>
        <v>org milj</v>
      </c>
      <c r="E859" t="str">
        <f>VLOOKUP(A859,Kategorier!$A$2:$C$98,3,FALSE)</f>
        <v>PAH</v>
      </c>
      <c r="F859" t="e">
        <f>VLOOKUP($A859,grenseverdier!$A$2:$B$87,2,FALSE)</f>
        <v>#N/A</v>
      </c>
      <c r="G859" t="e">
        <f>VLOOKUP($A859,grenseverdier!$A$2:$C$87,3,FALSE)</f>
        <v>#N/A</v>
      </c>
      <c r="H859" s="1">
        <v>45000</v>
      </c>
      <c r="I859" t="s">
        <v>119</v>
      </c>
      <c r="J859" s="8" t="s">
        <v>174</v>
      </c>
      <c r="K859" t="b">
        <f t="shared" si="39"/>
        <v>1</v>
      </c>
      <c r="L859" s="6">
        <v>0.02</v>
      </c>
      <c r="M859" t="e">
        <f t="shared" si="40"/>
        <v>#N/A</v>
      </c>
      <c r="N859">
        <f t="shared" si="41"/>
        <v>152</v>
      </c>
    </row>
    <row r="860" spans="1:14" x14ac:dyDescent="0.35">
      <c r="A860" s="8" t="s">
        <v>144</v>
      </c>
      <c r="B860" t="str">
        <f>VLOOKUP($A860,forkortelser!$A$2:$B$98,2,FALSE)</f>
        <v>B(ghi)P</v>
      </c>
      <c r="C860" s="8" t="s">
        <v>148</v>
      </c>
      <c r="D860" t="str">
        <f>VLOOKUP(A860,Kategorier!$A$2:$B$98,2,FALSE)</f>
        <v>org milj</v>
      </c>
      <c r="E860" t="str">
        <f>VLOOKUP(A860,Kategorier!$A$2:$C$98,3,FALSE)</f>
        <v>PAH</v>
      </c>
      <c r="F860" t="e">
        <f>VLOOKUP($A860,grenseverdier!$A$2:$B$87,2,FALSE)</f>
        <v>#N/A</v>
      </c>
      <c r="G860" t="e">
        <f>VLOOKUP($A860,grenseverdier!$A$2:$C$87,3,FALSE)</f>
        <v>#N/A</v>
      </c>
      <c r="H860" s="1">
        <v>45000</v>
      </c>
      <c r="I860" t="s">
        <v>119</v>
      </c>
      <c r="J860" s="8" t="s">
        <v>175</v>
      </c>
      <c r="K860" t="b">
        <f t="shared" si="39"/>
        <v>1</v>
      </c>
      <c r="L860" s="6">
        <v>0.1</v>
      </c>
      <c r="M860" t="e">
        <f t="shared" si="40"/>
        <v>#N/A</v>
      </c>
      <c r="N860">
        <f t="shared" si="41"/>
        <v>152</v>
      </c>
    </row>
    <row r="861" spans="1:14" x14ac:dyDescent="0.35">
      <c r="A861" s="8" t="s">
        <v>200</v>
      </c>
      <c r="B861" t="str">
        <f>VLOOKUP($A861,forkortelser!$A$2:$B$98,2,FALSE)</f>
        <v>IP</v>
      </c>
      <c r="C861" s="8" t="s">
        <v>148</v>
      </c>
      <c r="D861" t="str">
        <f>VLOOKUP(A861,Kategorier!$A$2:$B$98,2,FALSE)</f>
        <v>org milj</v>
      </c>
      <c r="E861" t="str">
        <f>VLOOKUP(A861,Kategorier!$A$2:$C$98,3,FALSE)</f>
        <v>PAH</v>
      </c>
      <c r="F861" t="e">
        <f>VLOOKUP($A861,grenseverdier!$A$2:$B$87,2,FALSE)</f>
        <v>#N/A</v>
      </c>
      <c r="G861" t="e">
        <f>VLOOKUP($A861,grenseverdier!$A$2:$C$87,3,FALSE)</f>
        <v>#N/A</v>
      </c>
      <c r="H861" s="1">
        <v>45000</v>
      </c>
      <c r="I861" t="s">
        <v>119</v>
      </c>
      <c r="J861" s="8" t="s">
        <v>176</v>
      </c>
      <c r="K861" t="b">
        <f t="shared" si="39"/>
        <v>1</v>
      </c>
      <c r="L861" s="6">
        <v>0.05</v>
      </c>
      <c r="M861" t="e">
        <f t="shared" si="40"/>
        <v>#N/A</v>
      </c>
      <c r="N861">
        <f t="shared" si="41"/>
        <v>152</v>
      </c>
    </row>
    <row r="862" spans="1:14" x14ac:dyDescent="0.35">
      <c r="A862" s="9" t="s">
        <v>218</v>
      </c>
      <c r="B862" t="str">
        <f>VLOOKUP($A862,forkortelser!$A$2:$B$98,2,FALSE)</f>
        <v>Sum PAH-16</v>
      </c>
      <c r="C862" s="8" t="s">
        <v>148</v>
      </c>
      <c r="D862" t="str">
        <f>VLOOKUP(A862,Kategorier!$A$2:$B$98,2,FALSE)</f>
        <v>org milj</v>
      </c>
      <c r="E862" t="str">
        <f>VLOOKUP(A862,Kategorier!$A$2:$C$98,3,FALSE)</f>
        <v>PAH</v>
      </c>
      <c r="F862">
        <f>VLOOKUP($A862,grenseverdier!$A$2:$B$87,2,FALSE)</f>
        <v>0</v>
      </c>
      <c r="G862" t="str">
        <f>VLOOKUP($A862,grenseverdier!$A$2:$C$87,3,FALSE)</f>
        <v>målekrav</v>
      </c>
      <c r="H862" s="1">
        <v>45000</v>
      </c>
      <c r="I862" t="s">
        <v>119</v>
      </c>
      <c r="J862" s="8">
        <v>3.79</v>
      </c>
      <c r="K862" t="b">
        <f t="shared" si="39"/>
        <v>0</v>
      </c>
      <c r="L862" s="6">
        <v>3.79</v>
      </c>
      <c r="M862" t="b">
        <f t="shared" si="40"/>
        <v>1</v>
      </c>
      <c r="N862">
        <f t="shared" si="41"/>
        <v>152</v>
      </c>
    </row>
    <row r="863" spans="1:14" x14ac:dyDescent="0.35">
      <c r="A863" s="8" t="s">
        <v>201</v>
      </c>
      <c r="B863" t="str">
        <f>VLOOKUP($A863,forkortelser!$A$2:$B$98,2,FALSE)</f>
        <v>Sum PAH carc</v>
      </c>
      <c r="C863" s="8" t="s">
        <v>148</v>
      </c>
      <c r="D863" t="str">
        <f>VLOOKUP(A863,Kategorier!$A$2:$B$98,2,FALSE)</f>
        <v>org milj</v>
      </c>
      <c r="E863" t="str">
        <f>VLOOKUP(A863,Kategorier!$A$2:$C$98,3,FALSE)</f>
        <v>PAH</v>
      </c>
      <c r="F863" t="e">
        <f>VLOOKUP($A863,grenseverdier!$A$2:$B$87,2,FALSE)</f>
        <v>#N/A</v>
      </c>
      <c r="G863" t="e">
        <f>VLOOKUP($A863,grenseverdier!$A$2:$C$87,3,FALSE)</f>
        <v>#N/A</v>
      </c>
      <c r="H863" s="1">
        <v>45000</v>
      </c>
      <c r="I863" t="s">
        <v>119</v>
      </c>
      <c r="J863" s="8">
        <v>0.48799999999999999</v>
      </c>
      <c r="K863" t="b">
        <f t="shared" si="39"/>
        <v>0</v>
      </c>
      <c r="L863" s="6">
        <v>0.48799999999999999</v>
      </c>
      <c r="M863" t="e">
        <f t="shared" si="40"/>
        <v>#N/A</v>
      </c>
      <c r="N863">
        <f t="shared" si="41"/>
        <v>152</v>
      </c>
    </row>
    <row r="864" spans="1:14" x14ac:dyDescent="0.35">
      <c r="A864" s="8" t="s">
        <v>40</v>
      </c>
      <c r="B864" t="str">
        <f>VLOOKUP($A864,forkortelser!$A$2:$B$98,2,FALSE)</f>
        <v>Benzen</v>
      </c>
      <c r="C864" s="8" t="s">
        <v>148</v>
      </c>
      <c r="D864" t="str">
        <f>VLOOKUP(A864,Kategorier!$A$2:$B$98,2,FALSE)</f>
        <v>org milj</v>
      </c>
      <c r="E864" t="str">
        <f>VLOOKUP(A864,Kategorier!$A$2:$C$98,3,FALSE)</f>
        <v>BTEX</v>
      </c>
      <c r="F864" t="e">
        <f>VLOOKUP($A864,grenseverdier!$A$2:$B$87,2,FALSE)</f>
        <v>#N/A</v>
      </c>
      <c r="G864" t="e">
        <f>VLOOKUP($A864,grenseverdier!$A$2:$C$87,3,FALSE)</f>
        <v>#N/A</v>
      </c>
      <c r="H864" s="1">
        <v>45000</v>
      </c>
      <c r="I864" t="s">
        <v>119</v>
      </c>
      <c r="J864" s="8" t="s">
        <v>154</v>
      </c>
      <c r="K864" t="b">
        <f t="shared" si="39"/>
        <v>1</v>
      </c>
      <c r="L864" s="6">
        <v>0.2</v>
      </c>
      <c r="M864" t="e">
        <f t="shared" si="40"/>
        <v>#N/A</v>
      </c>
      <c r="N864">
        <f t="shared" si="41"/>
        <v>152</v>
      </c>
    </row>
    <row r="865" spans="1:14" x14ac:dyDescent="0.35">
      <c r="A865" s="8" t="s">
        <v>41</v>
      </c>
      <c r="B865" t="str">
        <f>VLOOKUP($A865,forkortelser!$A$2:$B$98,2,FALSE)</f>
        <v>Toulen</v>
      </c>
      <c r="C865" s="8" t="s">
        <v>148</v>
      </c>
      <c r="D865" t="str">
        <f>VLOOKUP(A865,Kategorier!$A$2:$B$98,2,FALSE)</f>
        <v>org milj</v>
      </c>
      <c r="E865" t="str">
        <f>VLOOKUP(A865,Kategorier!$A$2:$C$98,3,FALSE)</f>
        <v>BTEX</v>
      </c>
      <c r="F865" t="e">
        <f>VLOOKUP($A865,grenseverdier!$A$2:$B$87,2,FALSE)</f>
        <v>#N/A</v>
      </c>
      <c r="G865" t="e">
        <f>VLOOKUP($A865,grenseverdier!$A$2:$C$87,3,FALSE)</f>
        <v>#N/A</v>
      </c>
      <c r="H865" s="1">
        <v>45000</v>
      </c>
      <c r="I865" t="s">
        <v>119</v>
      </c>
      <c r="J865" s="8" t="s">
        <v>154</v>
      </c>
      <c r="K865" t="b">
        <f t="shared" si="39"/>
        <v>1</v>
      </c>
      <c r="L865" s="6">
        <v>0.2</v>
      </c>
      <c r="M865" t="e">
        <f t="shared" si="40"/>
        <v>#N/A</v>
      </c>
      <c r="N865">
        <f t="shared" si="41"/>
        <v>152</v>
      </c>
    </row>
    <row r="866" spans="1:14" x14ac:dyDescent="0.35">
      <c r="A866" s="8" t="s">
        <v>42</v>
      </c>
      <c r="B866" t="str">
        <f>VLOOKUP($A866,forkortelser!$A$2:$B$98,2,FALSE)</f>
        <v>Etylbensen</v>
      </c>
      <c r="C866" s="8" t="s">
        <v>148</v>
      </c>
      <c r="D866" t="str">
        <f>VLOOKUP(A866,Kategorier!$A$2:$B$98,2,FALSE)</f>
        <v>org milj</v>
      </c>
      <c r="E866" t="str">
        <f>VLOOKUP(A866,Kategorier!$A$2:$C$98,3,FALSE)</f>
        <v>BTEX</v>
      </c>
      <c r="F866" t="e">
        <f>VLOOKUP($A866,grenseverdier!$A$2:$B$87,2,FALSE)</f>
        <v>#N/A</v>
      </c>
      <c r="G866" t="e">
        <f>VLOOKUP($A866,grenseverdier!$A$2:$C$87,3,FALSE)</f>
        <v>#N/A</v>
      </c>
      <c r="H866" s="1">
        <v>45000</v>
      </c>
      <c r="I866" t="s">
        <v>119</v>
      </c>
      <c r="J866" s="8" t="s">
        <v>164</v>
      </c>
      <c r="K866" t="b">
        <f t="shared" si="39"/>
        <v>1</v>
      </c>
      <c r="L866" s="6">
        <v>0.1</v>
      </c>
      <c r="M866" t="e">
        <f t="shared" si="40"/>
        <v>#N/A</v>
      </c>
      <c r="N866">
        <f t="shared" si="41"/>
        <v>152</v>
      </c>
    </row>
    <row r="867" spans="1:14" x14ac:dyDescent="0.35">
      <c r="A867" s="8" t="s">
        <v>44</v>
      </c>
      <c r="B867" t="str">
        <f>VLOOKUP($A867,forkortelser!$A$2:$B$98,2,FALSE)</f>
        <v>m_p-Xylener</v>
      </c>
      <c r="C867" s="8" t="s">
        <v>148</v>
      </c>
      <c r="D867" t="str">
        <f>VLOOKUP(A867,Kategorier!$A$2:$B$98,2,FALSE)</f>
        <v>org milj</v>
      </c>
      <c r="E867" t="str">
        <f>VLOOKUP(A867,Kategorier!$A$2:$C$98,3,FALSE)</f>
        <v>BTEX</v>
      </c>
      <c r="F867" t="e">
        <f>VLOOKUP($A867,grenseverdier!$A$2:$B$87,2,FALSE)</f>
        <v>#N/A</v>
      </c>
      <c r="G867" t="e">
        <f>VLOOKUP($A867,grenseverdier!$A$2:$C$87,3,FALSE)</f>
        <v>#N/A</v>
      </c>
      <c r="H867" s="1">
        <v>45000</v>
      </c>
      <c r="I867" t="s">
        <v>119</v>
      </c>
      <c r="J867" s="8" t="s">
        <v>154</v>
      </c>
      <c r="K867" t="b">
        <f t="shared" si="39"/>
        <v>1</v>
      </c>
      <c r="L867" s="6">
        <v>0.2</v>
      </c>
      <c r="M867" t="e">
        <f t="shared" si="40"/>
        <v>#N/A</v>
      </c>
      <c r="N867">
        <f t="shared" si="41"/>
        <v>152</v>
      </c>
    </row>
    <row r="868" spans="1:14" x14ac:dyDescent="0.35">
      <c r="A868" s="8" t="s">
        <v>45</v>
      </c>
      <c r="B868" t="str">
        <f>VLOOKUP($A868,forkortelser!$A$2:$B$98,2,FALSE)</f>
        <v>o-Xylen</v>
      </c>
      <c r="C868" s="8" t="s">
        <v>148</v>
      </c>
      <c r="D868" t="str">
        <f>VLOOKUP(A868,Kategorier!$A$2:$B$98,2,FALSE)</f>
        <v>org milj</v>
      </c>
      <c r="E868" t="str">
        <f>VLOOKUP(A868,Kategorier!$A$2:$C$98,3,FALSE)</f>
        <v>BTEX</v>
      </c>
      <c r="F868" t="e">
        <f>VLOOKUP($A868,grenseverdier!$A$2:$B$87,2,FALSE)</f>
        <v>#N/A</v>
      </c>
      <c r="G868" t="e">
        <f>VLOOKUP($A868,grenseverdier!$A$2:$C$87,3,FALSE)</f>
        <v>#N/A</v>
      </c>
      <c r="H868" s="1">
        <v>45000</v>
      </c>
      <c r="I868" t="s">
        <v>119</v>
      </c>
      <c r="J868" s="8" t="s">
        <v>164</v>
      </c>
      <c r="K868" t="b">
        <f t="shared" si="39"/>
        <v>1</v>
      </c>
      <c r="L868" s="6">
        <v>0.1</v>
      </c>
      <c r="M868" t="e">
        <f t="shared" si="40"/>
        <v>#N/A</v>
      </c>
      <c r="N868">
        <f t="shared" si="41"/>
        <v>152</v>
      </c>
    </row>
    <row r="869" spans="1:14" x14ac:dyDescent="0.35">
      <c r="A869" s="9" t="s">
        <v>220</v>
      </c>
      <c r="B869" t="str">
        <f>VLOOKUP($A869,forkortelser!$A$2:$B$98,2,FALSE)</f>
        <v>Sum xylener</v>
      </c>
      <c r="C869" s="8" t="s">
        <v>148</v>
      </c>
      <c r="D869" t="str">
        <f>VLOOKUP(A869,Kategorier!$A$2:$B$98,2,FALSE)</f>
        <v>org milj</v>
      </c>
      <c r="E869" t="str">
        <f>VLOOKUP(A869,Kategorier!$A$2:$C$98,3,FALSE)</f>
        <v>BTEX</v>
      </c>
      <c r="F869" t="e">
        <f>VLOOKUP($A869,grenseverdier!$A$2:$B$87,2,FALSE)</f>
        <v>#N/A</v>
      </c>
      <c r="G869" t="e">
        <f>VLOOKUP($A869,grenseverdier!$A$2:$C$87,3,FALSE)</f>
        <v>#N/A</v>
      </c>
      <c r="H869" s="1">
        <v>45000</v>
      </c>
      <c r="I869" t="s">
        <v>119</v>
      </c>
      <c r="J869" s="8" t="s">
        <v>177</v>
      </c>
      <c r="K869" t="b">
        <f t="shared" si="39"/>
        <v>1</v>
      </c>
      <c r="L869" s="6">
        <v>0.15</v>
      </c>
      <c r="M869" t="e">
        <f t="shared" si="40"/>
        <v>#N/A</v>
      </c>
      <c r="N869">
        <f t="shared" si="41"/>
        <v>152</v>
      </c>
    </row>
    <row r="870" spans="1:14" x14ac:dyDescent="0.35">
      <c r="A870" s="9" t="s">
        <v>46</v>
      </c>
      <c r="B870" t="str">
        <f>VLOOKUP($A870,forkortelser!$A$2:$B$98,2,FALSE)</f>
        <v>Sum BTEX</v>
      </c>
      <c r="C870" s="8" t="s">
        <v>148</v>
      </c>
      <c r="D870" t="str">
        <f>VLOOKUP(A870,Kategorier!$A$2:$B$98,2,FALSE)</f>
        <v>org milj</v>
      </c>
      <c r="E870" t="str">
        <f>VLOOKUP(A870,Kategorier!$A$2:$C$98,3,FALSE)</f>
        <v>BTEX</v>
      </c>
      <c r="F870" t="e">
        <f>VLOOKUP($A870,grenseverdier!$A$2:$B$87,2,FALSE)</f>
        <v>#N/A</v>
      </c>
      <c r="G870" t="e">
        <f>VLOOKUP($A870,grenseverdier!$A$2:$C$87,3,FALSE)</f>
        <v>#N/A</v>
      </c>
      <c r="H870" s="1">
        <v>45000</v>
      </c>
      <c r="I870" t="s">
        <v>119</v>
      </c>
      <c r="J870" s="8" t="s">
        <v>178</v>
      </c>
      <c r="K870" t="b">
        <f t="shared" si="39"/>
        <v>1</v>
      </c>
      <c r="L870" s="6">
        <v>0.4</v>
      </c>
      <c r="M870" t="e">
        <f t="shared" si="40"/>
        <v>#N/A</v>
      </c>
      <c r="N870">
        <f t="shared" si="41"/>
        <v>152</v>
      </c>
    </row>
    <row r="871" spans="1:14" x14ac:dyDescent="0.35">
      <c r="A871" s="8" t="s">
        <v>30</v>
      </c>
      <c r="B871" t="str">
        <f>VLOOKUP($A871,forkortelser!$A$2:$B$98,2,FALSE)</f>
        <v>THC &gt;C10-C12</v>
      </c>
      <c r="C871" s="8" t="s">
        <v>149</v>
      </c>
      <c r="D871" t="str">
        <f>VLOOKUP(A871,Kategorier!$A$2:$B$98,2,FALSE)</f>
        <v>totale hydrokarboner</v>
      </c>
      <c r="E871" t="str">
        <f>VLOOKUP(A871,Kategorier!$A$2:$C$98,3,FALSE)</f>
        <v>alifater</v>
      </c>
      <c r="F871">
        <f>VLOOKUP($A871,grenseverdier!$A$2:$B$87,2,FALSE)</f>
        <v>20000</v>
      </c>
      <c r="G871">
        <f>VLOOKUP($A871,grenseverdier!$A$2:$C$87,3,FALSE)</f>
        <v>0</v>
      </c>
      <c r="H871" s="1">
        <v>45000</v>
      </c>
      <c r="I871" t="s">
        <v>119</v>
      </c>
      <c r="J871" s="8"/>
      <c r="K871" t="e">
        <f t="shared" si="39"/>
        <v>#N/A</v>
      </c>
      <c r="L871" s="6" t="s">
        <v>147</v>
      </c>
      <c r="M871" t="b">
        <f t="shared" si="40"/>
        <v>1</v>
      </c>
      <c r="N871">
        <f t="shared" si="41"/>
        <v>152</v>
      </c>
    </row>
    <row r="872" spans="1:14" x14ac:dyDescent="0.35">
      <c r="A872" s="8" t="s">
        <v>32</v>
      </c>
      <c r="B872" t="str">
        <f>VLOOKUP($A872,forkortelser!$A$2:$B$98,2,FALSE)</f>
        <v>THC &gt;C12-C16</v>
      </c>
      <c r="C872" s="8" t="s">
        <v>149</v>
      </c>
      <c r="D872" t="str">
        <f>VLOOKUP(A872,Kategorier!$A$2:$B$98,2,FALSE)</f>
        <v>totale hydrokarboner</v>
      </c>
      <c r="E872" t="str">
        <f>VLOOKUP(A872,Kategorier!$A$2:$C$98,3,FALSE)</f>
        <v>alifater</v>
      </c>
      <c r="F872">
        <f>VLOOKUP($A872,grenseverdier!$A$2:$B$87,2,FALSE)</f>
        <v>20000</v>
      </c>
      <c r="G872">
        <f>VLOOKUP($A872,grenseverdier!$A$2:$C$87,3,FALSE)</f>
        <v>0</v>
      </c>
      <c r="H872" s="1">
        <v>45000</v>
      </c>
      <c r="I872" t="s">
        <v>119</v>
      </c>
      <c r="J872" s="8"/>
      <c r="K872" t="e">
        <f t="shared" si="39"/>
        <v>#N/A</v>
      </c>
      <c r="L872" s="6" t="s">
        <v>147</v>
      </c>
      <c r="M872" t="b">
        <f t="shared" si="40"/>
        <v>1</v>
      </c>
      <c r="N872">
        <f t="shared" si="41"/>
        <v>152</v>
      </c>
    </row>
    <row r="873" spans="1:14" x14ac:dyDescent="0.35">
      <c r="A873" s="8" t="s">
        <v>33</v>
      </c>
      <c r="B873" t="str">
        <f>VLOOKUP($A873,forkortelser!$A$2:$B$98,2,FALSE)</f>
        <v>THC &gt;C16-C35</v>
      </c>
      <c r="C873" s="8" t="s">
        <v>149</v>
      </c>
      <c r="D873" t="str">
        <f>VLOOKUP(A873,Kategorier!$A$2:$B$98,2,FALSE)</f>
        <v>totale hydrokarboner</v>
      </c>
      <c r="E873" t="str">
        <f>VLOOKUP(A873,Kategorier!$A$2:$C$98,3,FALSE)</f>
        <v>alifater</v>
      </c>
      <c r="F873">
        <f>VLOOKUP($A873,grenseverdier!$A$2:$B$87,2,FALSE)</f>
        <v>20000</v>
      </c>
      <c r="G873">
        <f>VLOOKUP($A873,grenseverdier!$A$2:$C$87,3,FALSE)</f>
        <v>0</v>
      </c>
      <c r="H873" s="1">
        <v>45000</v>
      </c>
      <c r="I873" t="s">
        <v>119</v>
      </c>
      <c r="J873" s="8"/>
      <c r="K873" t="e">
        <f t="shared" si="39"/>
        <v>#N/A</v>
      </c>
      <c r="L873" s="6" t="s">
        <v>147</v>
      </c>
      <c r="M873" t="b">
        <f t="shared" si="40"/>
        <v>1</v>
      </c>
      <c r="N873">
        <f t="shared" si="41"/>
        <v>152</v>
      </c>
    </row>
    <row r="874" spans="1:14" x14ac:dyDescent="0.35">
      <c r="A874" s="8" t="s">
        <v>30</v>
      </c>
      <c r="B874" t="str">
        <f>VLOOKUP($A874,forkortelser!$A$2:$B$98,2,FALSE)</f>
        <v>THC &gt;C10-C12</v>
      </c>
      <c r="C874" s="8" t="s">
        <v>148</v>
      </c>
      <c r="D874" t="str">
        <f>VLOOKUP(A874,Kategorier!$A$2:$B$98,2,FALSE)</f>
        <v>totale hydrokarboner</v>
      </c>
      <c r="E874" t="str">
        <f>VLOOKUP(A874,Kategorier!$A$2:$C$98,3,FALSE)</f>
        <v>alifater</v>
      </c>
      <c r="F874">
        <f>VLOOKUP($A874,grenseverdier!$A$2:$B$87,2,FALSE)</f>
        <v>20000</v>
      </c>
      <c r="G874">
        <f>VLOOKUP($A874,grenseverdier!$A$2:$C$87,3,FALSE)</f>
        <v>0</v>
      </c>
      <c r="H874" s="1">
        <v>45000</v>
      </c>
      <c r="I874" t="s">
        <v>119</v>
      </c>
      <c r="J874" s="8">
        <v>122</v>
      </c>
      <c r="K874" t="b">
        <f t="shared" si="39"/>
        <v>0</v>
      </c>
      <c r="L874" s="6">
        <v>122</v>
      </c>
      <c r="M874" t="b">
        <f t="shared" si="40"/>
        <v>0</v>
      </c>
      <c r="N874">
        <f t="shared" si="41"/>
        <v>152</v>
      </c>
    </row>
    <row r="875" spans="1:14" x14ac:dyDescent="0.35">
      <c r="A875" s="8" t="s">
        <v>32</v>
      </c>
      <c r="B875" t="str">
        <f>VLOOKUP($A875,forkortelser!$A$2:$B$98,2,FALSE)</f>
        <v>THC &gt;C12-C16</v>
      </c>
      <c r="C875" s="8" t="s">
        <v>148</v>
      </c>
      <c r="D875" t="str">
        <f>VLOOKUP(A875,Kategorier!$A$2:$B$98,2,FALSE)</f>
        <v>totale hydrokarboner</v>
      </c>
      <c r="E875" t="str">
        <f>VLOOKUP(A875,Kategorier!$A$2:$C$98,3,FALSE)</f>
        <v>alifater</v>
      </c>
      <c r="F875">
        <f>VLOOKUP($A875,grenseverdier!$A$2:$B$87,2,FALSE)</f>
        <v>20000</v>
      </c>
      <c r="G875">
        <f>VLOOKUP($A875,grenseverdier!$A$2:$C$87,3,FALSE)</f>
        <v>0</v>
      </c>
      <c r="H875" s="1">
        <v>45000</v>
      </c>
      <c r="I875" t="s">
        <v>119</v>
      </c>
      <c r="J875" s="8">
        <v>336</v>
      </c>
      <c r="K875" t="b">
        <f t="shared" si="39"/>
        <v>0</v>
      </c>
      <c r="L875" s="6">
        <v>336</v>
      </c>
      <c r="M875" t="b">
        <f t="shared" si="40"/>
        <v>0</v>
      </c>
      <c r="N875">
        <f t="shared" si="41"/>
        <v>152</v>
      </c>
    </row>
    <row r="876" spans="1:14" x14ac:dyDescent="0.35">
      <c r="A876" s="8" t="s">
        <v>33</v>
      </c>
      <c r="B876" t="str">
        <f>VLOOKUP($A876,forkortelser!$A$2:$B$98,2,FALSE)</f>
        <v>THC &gt;C16-C35</v>
      </c>
      <c r="C876" s="8" t="s">
        <v>148</v>
      </c>
      <c r="D876" t="str">
        <f>VLOOKUP(A876,Kategorier!$A$2:$B$98,2,FALSE)</f>
        <v>totale hydrokarboner</v>
      </c>
      <c r="E876" t="str">
        <f>VLOOKUP(A876,Kategorier!$A$2:$C$98,3,FALSE)</f>
        <v>alifater</v>
      </c>
      <c r="F876">
        <f>VLOOKUP($A876,grenseverdier!$A$2:$B$87,2,FALSE)</f>
        <v>20000</v>
      </c>
      <c r="G876">
        <f>VLOOKUP($A876,grenseverdier!$A$2:$C$87,3,FALSE)</f>
        <v>0</v>
      </c>
      <c r="H876" s="1">
        <v>45000</v>
      </c>
      <c r="I876" t="s">
        <v>119</v>
      </c>
      <c r="J876" s="8">
        <v>998</v>
      </c>
      <c r="K876" t="b">
        <f t="shared" si="39"/>
        <v>0</v>
      </c>
      <c r="L876" s="6">
        <v>998</v>
      </c>
      <c r="M876" t="b">
        <f t="shared" si="40"/>
        <v>0</v>
      </c>
      <c r="N876">
        <f t="shared" si="41"/>
        <v>152</v>
      </c>
    </row>
    <row r="877" spans="1:14" x14ac:dyDescent="0.35">
      <c r="A877" s="8" t="s">
        <v>35</v>
      </c>
      <c r="B877" t="str">
        <f>VLOOKUP($A877,forkortelser!$A$2:$B$98,2,FALSE)</f>
        <v>THC &gt;C10-C40</v>
      </c>
      <c r="C877" s="8" t="s">
        <v>148</v>
      </c>
      <c r="D877" t="str">
        <f>VLOOKUP(A877,Kategorier!$A$2:$B$98,2,FALSE)</f>
        <v>totale hydrokarboner</v>
      </c>
      <c r="E877" t="str">
        <f>VLOOKUP(A877,Kategorier!$A$2:$C$98,3,FALSE)</f>
        <v>alifater</v>
      </c>
      <c r="F877">
        <f>VLOOKUP($A877,grenseverdier!$A$2:$B$87,2,FALSE)</f>
        <v>20000</v>
      </c>
      <c r="G877">
        <f>VLOOKUP($A877,grenseverdier!$A$2:$C$87,3,FALSE)</f>
        <v>0</v>
      </c>
      <c r="H877" s="1">
        <v>45000</v>
      </c>
      <c r="I877" t="s">
        <v>119</v>
      </c>
      <c r="J877" s="8">
        <v>1550</v>
      </c>
      <c r="K877" t="b">
        <f t="shared" si="39"/>
        <v>0</v>
      </c>
      <c r="L877" s="6">
        <v>1550</v>
      </c>
      <c r="M877" t="b">
        <f t="shared" si="40"/>
        <v>0</v>
      </c>
      <c r="N877">
        <f t="shared" si="41"/>
        <v>152</v>
      </c>
    </row>
    <row r="878" spans="1:14" x14ac:dyDescent="0.35">
      <c r="A878" s="9" t="s">
        <v>221</v>
      </c>
      <c r="B878" t="str">
        <f>VLOOKUP($A878,forkortelser!$A$2:$B$98,2,FALSE)</f>
        <v>DEHP</v>
      </c>
      <c r="C878" s="8" t="s">
        <v>148</v>
      </c>
      <c r="D878" t="str">
        <f>VLOOKUP(A878,Kategorier!$A$2:$B$98,2,FALSE)</f>
        <v>org milj</v>
      </c>
      <c r="E878" t="str">
        <f>VLOOKUP(A878,Kategorier!$A$2:$C$98,3,FALSE)</f>
        <v>ftalat</v>
      </c>
      <c r="F878" t="e">
        <f>VLOOKUP($A878,grenseverdier!$A$2:$B$87,2,FALSE)</f>
        <v>#N/A</v>
      </c>
      <c r="G878" t="e">
        <f>VLOOKUP($A878,grenseverdier!$A$2:$C$87,3,FALSE)</f>
        <v>#N/A</v>
      </c>
      <c r="H878" s="1">
        <v>45000</v>
      </c>
      <c r="I878" t="s">
        <v>119</v>
      </c>
      <c r="J878" s="8">
        <v>40.299999999999997</v>
      </c>
      <c r="K878" t="b">
        <f t="shared" si="39"/>
        <v>0</v>
      </c>
      <c r="L878" s="6">
        <v>40.299999999999997</v>
      </c>
      <c r="M878" t="e">
        <f t="shared" si="40"/>
        <v>#N/A</v>
      </c>
      <c r="N878">
        <f t="shared" si="41"/>
        <v>152</v>
      </c>
    </row>
    <row r="879" spans="1:14" x14ac:dyDescent="0.35">
      <c r="A879" s="9" t="s">
        <v>221</v>
      </c>
      <c r="B879" t="str">
        <f>VLOOKUP($A879,forkortelser!$A$2:$B$98,2,FALSE)</f>
        <v>DEHP</v>
      </c>
      <c r="C879" s="8" t="s">
        <v>149</v>
      </c>
      <c r="D879" t="str">
        <f>VLOOKUP(A879,Kategorier!$A$2:$B$98,2,FALSE)</f>
        <v>org milj</v>
      </c>
      <c r="E879" t="str">
        <f>VLOOKUP(A879,Kategorier!$A$2:$C$98,3,FALSE)</f>
        <v>ftalat</v>
      </c>
      <c r="F879" t="e">
        <f>VLOOKUP($A879,grenseverdier!$A$2:$B$87,2,FALSE)</f>
        <v>#N/A</v>
      </c>
      <c r="G879" t="e">
        <f>VLOOKUP($A879,grenseverdier!$A$2:$C$87,3,FALSE)</f>
        <v>#N/A</v>
      </c>
      <c r="H879" s="1">
        <v>45000</v>
      </c>
      <c r="I879" t="s">
        <v>119</v>
      </c>
      <c r="J879" s="8"/>
      <c r="K879" t="e">
        <f t="shared" si="39"/>
        <v>#N/A</v>
      </c>
      <c r="L879" s="6" t="s">
        <v>147</v>
      </c>
      <c r="M879" t="e">
        <f t="shared" si="40"/>
        <v>#N/A</v>
      </c>
      <c r="N879">
        <f t="shared" si="41"/>
        <v>152</v>
      </c>
    </row>
    <row r="880" spans="1:14" x14ac:dyDescent="0.35">
      <c r="A880" s="9" t="s">
        <v>71</v>
      </c>
      <c r="B880" t="str">
        <f>VLOOKUP($A880,forkortelser!$A$2:$B$98,2,FALSE)</f>
        <v>Cl</v>
      </c>
      <c r="C880" s="8" t="s">
        <v>150</v>
      </c>
      <c r="D880" t="str">
        <f>VLOOKUP(A880,Kategorier!$A$2:$B$98,2,FALSE)</f>
        <v>vannparameter</v>
      </c>
      <c r="E880" t="str">
        <f>VLOOKUP(A880,Kategorier!$A$2:$C$98,3,FALSE)</f>
        <v>anion</v>
      </c>
      <c r="F880" t="e">
        <f>VLOOKUP($A880,grenseverdier!$A$2:$B$87,2,FALSE)</f>
        <v>#N/A</v>
      </c>
      <c r="G880" t="e">
        <f>VLOOKUP($A880,grenseverdier!$A$2:$C$87,3,FALSE)</f>
        <v>#N/A</v>
      </c>
      <c r="H880" s="1">
        <v>45000</v>
      </c>
      <c r="I880" t="s">
        <v>119</v>
      </c>
      <c r="J880" s="8">
        <v>255</v>
      </c>
      <c r="K880" t="b">
        <f t="shared" si="39"/>
        <v>0</v>
      </c>
      <c r="L880" s="6">
        <v>255</v>
      </c>
      <c r="M880" t="e">
        <f t="shared" si="40"/>
        <v>#N/A</v>
      </c>
      <c r="N880">
        <f t="shared" si="41"/>
        <v>152</v>
      </c>
    </row>
    <row r="881" spans="1:14" x14ac:dyDescent="0.35">
      <c r="A881" s="8" t="s">
        <v>180</v>
      </c>
      <c r="B881" t="str">
        <f>VLOOKUP($A881,forkortelser!$A$2:$B$98,2,FALSE)</f>
        <v>THC &lt; 0,002 mm</v>
      </c>
      <c r="C881" s="8" t="s">
        <v>146</v>
      </c>
      <c r="D881" t="str">
        <f>VLOOKUP(A881,Kategorier!$A$2:$B$98,2,FALSE)</f>
        <v>totale hydrokarboner</v>
      </c>
      <c r="E881" t="str">
        <f>VLOOKUP(A881,Kategorier!$A$2:$C$98,3,FALSE)</f>
        <v>alifater str.</v>
      </c>
      <c r="F881" t="e">
        <f>VLOOKUP($A881,grenseverdier!$A$2:$B$87,2,FALSE)</f>
        <v>#N/A</v>
      </c>
      <c r="G881" t="e">
        <f>VLOOKUP($A881,grenseverdier!$A$2:$C$87,3,FALSE)</f>
        <v>#N/A</v>
      </c>
      <c r="H881" s="1">
        <v>45000</v>
      </c>
      <c r="I881" t="s">
        <v>119</v>
      </c>
      <c r="J881" s="8"/>
      <c r="K881" t="e">
        <f t="shared" si="39"/>
        <v>#N/A</v>
      </c>
      <c r="L881" s="6" t="s">
        <v>147</v>
      </c>
      <c r="M881" t="e">
        <f t="shared" si="40"/>
        <v>#N/A</v>
      </c>
      <c r="N881">
        <f t="shared" si="41"/>
        <v>152</v>
      </c>
    </row>
    <row r="882" spans="1:14" x14ac:dyDescent="0.35">
      <c r="A882" s="8" t="s">
        <v>181</v>
      </c>
      <c r="B882" t="str">
        <f>VLOOKUP($A882,forkortelser!$A$2:$B$98,2,FALSE)</f>
        <v>THC 0,002-0,004 mm</v>
      </c>
      <c r="C882" s="8" t="s">
        <v>146</v>
      </c>
      <c r="D882" t="str">
        <f>VLOOKUP(A882,Kategorier!$A$2:$B$98,2,FALSE)</f>
        <v>totale hydrokarboner</v>
      </c>
      <c r="E882" t="str">
        <f>VLOOKUP(A882,Kategorier!$A$2:$C$98,3,FALSE)</f>
        <v>alifater str.</v>
      </c>
      <c r="F882" t="e">
        <f>VLOOKUP($A882,grenseverdier!$A$2:$B$87,2,FALSE)</f>
        <v>#N/A</v>
      </c>
      <c r="G882" t="e">
        <f>VLOOKUP($A882,grenseverdier!$A$2:$C$87,3,FALSE)</f>
        <v>#N/A</v>
      </c>
      <c r="H882" s="1">
        <v>45000</v>
      </c>
      <c r="I882" t="s">
        <v>119</v>
      </c>
      <c r="J882" s="8"/>
      <c r="K882" t="e">
        <f t="shared" si="39"/>
        <v>#N/A</v>
      </c>
      <c r="L882" s="6" t="s">
        <v>147</v>
      </c>
      <c r="M882" t="e">
        <f t="shared" si="40"/>
        <v>#N/A</v>
      </c>
      <c r="N882">
        <f t="shared" si="41"/>
        <v>152</v>
      </c>
    </row>
    <row r="883" spans="1:14" x14ac:dyDescent="0.35">
      <c r="A883" s="8" t="s">
        <v>182</v>
      </c>
      <c r="B883" t="str">
        <f>VLOOKUP($A883,forkortelser!$A$2:$B$98,2,FALSE)</f>
        <v>THC  0,004-0,008 mm</v>
      </c>
      <c r="C883" s="8" t="s">
        <v>146</v>
      </c>
      <c r="D883" t="str">
        <f>VLOOKUP(A883,Kategorier!$A$2:$B$98,2,FALSE)</f>
        <v>totale hydrokarboner</v>
      </c>
      <c r="E883" t="str">
        <f>VLOOKUP(A883,Kategorier!$A$2:$C$98,3,FALSE)</f>
        <v>alifater str.</v>
      </c>
      <c r="F883" t="e">
        <f>VLOOKUP($A883,grenseverdier!$A$2:$B$87,2,FALSE)</f>
        <v>#N/A</v>
      </c>
      <c r="G883" t="e">
        <f>VLOOKUP($A883,grenseverdier!$A$2:$C$87,3,FALSE)</f>
        <v>#N/A</v>
      </c>
      <c r="H883" s="1">
        <v>45000</v>
      </c>
      <c r="I883" t="s">
        <v>119</v>
      </c>
      <c r="J883" s="8"/>
      <c r="K883" t="e">
        <f t="shared" si="39"/>
        <v>#N/A</v>
      </c>
      <c r="L883" s="6" t="s">
        <v>147</v>
      </c>
      <c r="M883" t="e">
        <f t="shared" si="40"/>
        <v>#N/A</v>
      </c>
      <c r="N883">
        <f t="shared" si="41"/>
        <v>152</v>
      </c>
    </row>
    <row r="884" spans="1:14" x14ac:dyDescent="0.35">
      <c r="A884" s="8" t="s">
        <v>183</v>
      </c>
      <c r="B884" t="str">
        <f>VLOOKUP($A884,forkortelser!$A$2:$B$98,2,FALSE)</f>
        <v>THC  0,008-0,016 mm</v>
      </c>
      <c r="C884" s="8" t="s">
        <v>146</v>
      </c>
      <c r="D884" t="str">
        <f>VLOOKUP(A884,Kategorier!$A$2:$B$98,2,FALSE)</f>
        <v>totale hydrokarboner</v>
      </c>
      <c r="E884" t="str">
        <f>VLOOKUP(A884,Kategorier!$A$2:$C$98,3,FALSE)</f>
        <v>alifater str.</v>
      </c>
      <c r="F884" t="e">
        <f>VLOOKUP($A884,grenseverdier!$A$2:$B$87,2,FALSE)</f>
        <v>#N/A</v>
      </c>
      <c r="G884" t="e">
        <f>VLOOKUP($A884,grenseverdier!$A$2:$C$87,3,FALSE)</f>
        <v>#N/A</v>
      </c>
      <c r="H884" s="1">
        <v>45000</v>
      </c>
      <c r="I884" t="s">
        <v>119</v>
      </c>
      <c r="J884" s="8"/>
      <c r="K884" t="e">
        <f t="shared" si="39"/>
        <v>#N/A</v>
      </c>
      <c r="L884" s="6" t="s">
        <v>147</v>
      </c>
      <c r="M884" t="e">
        <f t="shared" si="40"/>
        <v>#N/A</v>
      </c>
      <c r="N884">
        <f t="shared" si="41"/>
        <v>152</v>
      </c>
    </row>
    <row r="885" spans="1:14" x14ac:dyDescent="0.35">
      <c r="A885" s="8" t="s">
        <v>184</v>
      </c>
      <c r="B885" t="str">
        <f>VLOOKUP($A885,forkortelser!$A$2:$B$98,2,FALSE)</f>
        <v>THC  0,016-0,032 mm</v>
      </c>
      <c r="C885" s="8" t="s">
        <v>146</v>
      </c>
      <c r="D885" t="str">
        <f>VLOOKUP(A885,Kategorier!$A$2:$B$98,2,FALSE)</f>
        <v>totale hydrokarboner</v>
      </c>
      <c r="E885" t="str">
        <f>VLOOKUP(A885,Kategorier!$A$2:$C$98,3,FALSE)</f>
        <v>alifater str.</v>
      </c>
      <c r="F885" t="e">
        <f>VLOOKUP($A885,grenseverdier!$A$2:$B$87,2,FALSE)</f>
        <v>#N/A</v>
      </c>
      <c r="G885" t="e">
        <f>VLOOKUP($A885,grenseverdier!$A$2:$C$87,3,FALSE)</f>
        <v>#N/A</v>
      </c>
      <c r="H885" s="1">
        <v>45000</v>
      </c>
      <c r="I885" t="s">
        <v>119</v>
      </c>
      <c r="J885" s="8"/>
      <c r="K885" t="e">
        <f t="shared" si="39"/>
        <v>#N/A</v>
      </c>
      <c r="L885" s="6" t="s">
        <v>147</v>
      </c>
      <c r="M885" t="e">
        <f t="shared" si="40"/>
        <v>#N/A</v>
      </c>
      <c r="N885">
        <f t="shared" si="41"/>
        <v>152</v>
      </c>
    </row>
    <row r="886" spans="1:14" x14ac:dyDescent="0.35">
      <c r="A886" s="8" t="s">
        <v>185</v>
      </c>
      <c r="B886" t="str">
        <f>VLOOKUP($A886,forkortelser!$A$2:$B$98,2,FALSE)</f>
        <v>THC 0,032-0,063 mm</v>
      </c>
      <c r="C886" s="8" t="s">
        <v>146</v>
      </c>
      <c r="D886" t="str">
        <f>VLOOKUP(A886,Kategorier!$A$2:$B$98,2,FALSE)</f>
        <v>totale hydrokarboner</v>
      </c>
      <c r="E886" t="str">
        <f>VLOOKUP(A886,Kategorier!$A$2:$C$98,3,FALSE)</f>
        <v>alifater str.</v>
      </c>
      <c r="F886" t="e">
        <f>VLOOKUP($A886,grenseverdier!$A$2:$B$87,2,FALSE)</f>
        <v>#N/A</v>
      </c>
      <c r="G886" t="e">
        <f>VLOOKUP($A886,grenseverdier!$A$2:$C$87,3,FALSE)</f>
        <v>#N/A</v>
      </c>
      <c r="H886" s="1">
        <v>45000</v>
      </c>
      <c r="I886" t="s">
        <v>119</v>
      </c>
      <c r="J886" s="8"/>
      <c r="K886" t="e">
        <f t="shared" si="39"/>
        <v>#N/A</v>
      </c>
      <c r="L886" s="6" t="s">
        <v>147</v>
      </c>
      <c r="M886" t="e">
        <f t="shared" si="40"/>
        <v>#N/A</v>
      </c>
      <c r="N886">
        <f t="shared" si="41"/>
        <v>152</v>
      </c>
    </row>
    <row r="887" spans="1:14" x14ac:dyDescent="0.35">
      <c r="A887" s="8" t="s">
        <v>186</v>
      </c>
      <c r="B887" t="str">
        <f>VLOOKUP($A887,forkortelser!$A$2:$B$98,2,FALSE)</f>
        <v>THC  0,063-0,125 mm</v>
      </c>
      <c r="C887" s="8" t="s">
        <v>146</v>
      </c>
      <c r="D887" t="str">
        <f>VLOOKUP(A887,Kategorier!$A$2:$B$98,2,FALSE)</f>
        <v>totale hydrokarboner</v>
      </c>
      <c r="E887" t="str">
        <f>VLOOKUP(A887,Kategorier!$A$2:$C$98,3,FALSE)</f>
        <v>alifater str.</v>
      </c>
      <c r="F887" t="e">
        <f>VLOOKUP($A887,grenseverdier!$A$2:$B$87,2,FALSE)</f>
        <v>#N/A</v>
      </c>
      <c r="G887" t="e">
        <f>VLOOKUP($A887,grenseverdier!$A$2:$C$87,3,FALSE)</f>
        <v>#N/A</v>
      </c>
      <c r="H887" s="1">
        <v>45000</v>
      </c>
      <c r="I887" t="s">
        <v>119</v>
      </c>
      <c r="J887" s="8"/>
      <c r="K887" t="e">
        <f t="shared" si="39"/>
        <v>#N/A</v>
      </c>
      <c r="L887" s="6" t="s">
        <v>147</v>
      </c>
      <c r="M887" t="e">
        <f t="shared" si="40"/>
        <v>#N/A</v>
      </c>
      <c r="N887">
        <f t="shared" si="41"/>
        <v>152</v>
      </c>
    </row>
    <row r="888" spans="1:14" x14ac:dyDescent="0.35">
      <c r="A888" s="8" t="s">
        <v>187</v>
      </c>
      <c r="B888" t="str">
        <f>VLOOKUP($A888,forkortelser!$A$2:$B$98,2,FALSE)</f>
        <v>THC  0,125-0,25 mm</v>
      </c>
      <c r="C888" s="8" t="s">
        <v>146</v>
      </c>
      <c r="D888" t="str">
        <f>VLOOKUP(A888,Kategorier!$A$2:$B$98,2,FALSE)</f>
        <v>totale hydrokarboner</v>
      </c>
      <c r="E888" t="str">
        <f>VLOOKUP(A888,Kategorier!$A$2:$C$98,3,FALSE)</f>
        <v>alifater str.</v>
      </c>
      <c r="F888" t="e">
        <f>VLOOKUP($A888,grenseverdier!$A$2:$B$87,2,FALSE)</f>
        <v>#N/A</v>
      </c>
      <c r="G888" t="e">
        <f>VLOOKUP($A888,grenseverdier!$A$2:$C$87,3,FALSE)</f>
        <v>#N/A</v>
      </c>
      <c r="H888" s="1">
        <v>45000</v>
      </c>
      <c r="I888" t="s">
        <v>119</v>
      </c>
      <c r="J888" s="8"/>
      <c r="K888" t="e">
        <f t="shared" si="39"/>
        <v>#N/A</v>
      </c>
      <c r="L888" s="6" t="s">
        <v>147</v>
      </c>
      <c r="M888" t="e">
        <f t="shared" si="40"/>
        <v>#N/A</v>
      </c>
      <c r="N888">
        <f t="shared" si="41"/>
        <v>152</v>
      </c>
    </row>
    <row r="889" spans="1:14" x14ac:dyDescent="0.35">
      <c r="A889" s="8" t="s">
        <v>188</v>
      </c>
      <c r="B889" t="str">
        <f>VLOOKUP($A889,forkortelser!$A$2:$B$98,2,FALSE)</f>
        <v>THC 0,25-0,5 mm</v>
      </c>
      <c r="C889" s="8" t="s">
        <v>146</v>
      </c>
      <c r="D889" t="str">
        <f>VLOOKUP(A889,Kategorier!$A$2:$B$98,2,FALSE)</f>
        <v>totale hydrokarboner</v>
      </c>
      <c r="E889" t="str">
        <f>VLOOKUP(A889,Kategorier!$A$2:$C$98,3,FALSE)</f>
        <v>alifater str.</v>
      </c>
      <c r="F889" t="e">
        <f>VLOOKUP($A889,grenseverdier!$A$2:$B$87,2,FALSE)</f>
        <v>#N/A</v>
      </c>
      <c r="G889" t="e">
        <f>VLOOKUP($A889,grenseverdier!$A$2:$C$87,3,FALSE)</f>
        <v>#N/A</v>
      </c>
      <c r="H889" s="1">
        <v>45000</v>
      </c>
      <c r="I889" t="s">
        <v>119</v>
      </c>
      <c r="J889" s="8"/>
      <c r="K889" t="e">
        <f t="shared" si="39"/>
        <v>#N/A</v>
      </c>
      <c r="L889" s="6" t="s">
        <v>147</v>
      </c>
      <c r="M889" t="e">
        <f t="shared" si="40"/>
        <v>#N/A</v>
      </c>
      <c r="N889">
        <f t="shared" si="41"/>
        <v>152</v>
      </c>
    </row>
    <row r="890" spans="1:14" x14ac:dyDescent="0.35">
      <c r="A890" s="8" t="s">
        <v>189</v>
      </c>
      <c r="B890" t="str">
        <f>VLOOKUP($A890,forkortelser!$A$2:$B$98,2,FALSE)</f>
        <v>THC  0,5-1 mm</v>
      </c>
      <c r="C890" s="8" t="s">
        <v>146</v>
      </c>
      <c r="D890" t="str">
        <f>VLOOKUP(A890,Kategorier!$A$2:$B$98,2,FALSE)</f>
        <v>totale hydrokarboner</v>
      </c>
      <c r="E890" t="str">
        <f>VLOOKUP(A890,Kategorier!$A$2:$C$98,3,FALSE)</f>
        <v>alifater str.</v>
      </c>
      <c r="F890" t="e">
        <f>VLOOKUP($A890,grenseverdier!$A$2:$B$87,2,FALSE)</f>
        <v>#N/A</v>
      </c>
      <c r="G890" t="e">
        <f>VLOOKUP($A890,grenseverdier!$A$2:$C$87,3,FALSE)</f>
        <v>#N/A</v>
      </c>
      <c r="H890" s="1">
        <v>45000</v>
      </c>
      <c r="I890" t="s">
        <v>119</v>
      </c>
      <c r="J890" s="8"/>
      <c r="K890" t="e">
        <f t="shared" si="39"/>
        <v>#N/A</v>
      </c>
      <c r="L890" s="6" t="s">
        <v>147</v>
      </c>
      <c r="M890" t="e">
        <f t="shared" si="40"/>
        <v>#N/A</v>
      </c>
      <c r="N890">
        <f t="shared" si="41"/>
        <v>152</v>
      </c>
    </row>
    <row r="891" spans="1:14" x14ac:dyDescent="0.35">
      <c r="A891" s="8" t="s">
        <v>190</v>
      </c>
      <c r="B891" t="str">
        <f>VLOOKUP($A891,forkortelser!$A$2:$B$98,2,FALSE)</f>
        <v>THC  1-2 mm</v>
      </c>
      <c r="C891" s="8" t="s">
        <v>146</v>
      </c>
      <c r="D891" t="str">
        <f>VLOOKUP(A891,Kategorier!$A$2:$B$98,2,FALSE)</f>
        <v>totale hydrokarboner</v>
      </c>
      <c r="E891" t="str">
        <f>VLOOKUP(A891,Kategorier!$A$2:$C$98,3,FALSE)</f>
        <v>alifater str.</v>
      </c>
      <c r="F891" t="e">
        <f>VLOOKUP($A891,grenseverdier!$A$2:$B$87,2,FALSE)</f>
        <v>#N/A</v>
      </c>
      <c r="G891" t="e">
        <f>VLOOKUP($A891,grenseverdier!$A$2:$C$87,3,FALSE)</f>
        <v>#N/A</v>
      </c>
      <c r="H891" s="1">
        <v>45000</v>
      </c>
      <c r="I891" t="s">
        <v>119</v>
      </c>
      <c r="J891" s="8"/>
      <c r="K891" t="e">
        <f t="shared" si="39"/>
        <v>#N/A</v>
      </c>
      <c r="L891" s="6" t="s">
        <v>147</v>
      </c>
      <c r="M891" t="e">
        <f t="shared" si="40"/>
        <v>#N/A</v>
      </c>
      <c r="N891">
        <f t="shared" si="41"/>
        <v>152</v>
      </c>
    </row>
    <row r="892" spans="1:14" x14ac:dyDescent="0.35">
      <c r="A892" s="8" t="s">
        <v>191</v>
      </c>
      <c r="B892" t="str">
        <f>VLOOKUP($A892,forkortelser!$A$2:$B$98,2,FALSE)</f>
        <v>THC &gt;2 mm</v>
      </c>
      <c r="C892" s="8" t="s">
        <v>146</v>
      </c>
      <c r="D892" t="str">
        <f>VLOOKUP(A892,Kategorier!$A$2:$B$98,2,FALSE)</f>
        <v>totale hydrokarboner</v>
      </c>
      <c r="E892" t="str">
        <f>VLOOKUP(A892,Kategorier!$A$2:$C$98,3,FALSE)</f>
        <v>alifater str.</v>
      </c>
      <c r="F892" t="e">
        <f>VLOOKUP($A892,grenseverdier!$A$2:$B$87,2,FALSE)</f>
        <v>#N/A</v>
      </c>
      <c r="G892" t="e">
        <f>VLOOKUP($A892,grenseverdier!$A$2:$C$87,3,FALSE)</f>
        <v>#N/A</v>
      </c>
      <c r="H892" s="1">
        <v>45000</v>
      </c>
      <c r="I892" t="s">
        <v>119</v>
      </c>
      <c r="J892" s="8"/>
      <c r="K892" t="e">
        <f t="shared" si="39"/>
        <v>#N/A</v>
      </c>
      <c r="L892" s="6" t="s">
        <v>147</v>
      </c>
      <c r="M892" t="e">
        <f t="shared" si="40"/>
        <v>#N/A</v>
      </c>
      <c r="N892">
        <f t="shared" si="41"/>
        <v>152</v>
      </c>
    </row>
    <row r="893" spans="1:14" x14ac:dyDescent="0.35">
      <c r="A893" s="9" t="s">
        <v>1</v>
      </c>
      <c r="B893" t="str">
        <f>VLOOKUP($A893,forkortelser!$A$2:$B$98,2,FALSE)</f>
        <v>pH</v>
      </c>
      <c r="C893" s="8" t="s">
        <v>147</v>
      </c>
      <c r="D893" t="str">
        <f>VLOOKUP(A893,Kategorier!$A$2:$B$98,2,FALSE)</f>
        <v>vannparameter</v>
      </c>
      <c r="E893" t="str">
        <f>VLOOKUP(A893,Kategorier!$A$2:$C$98,3,FALSE)</f>
        <v>pH</v>
      </c>
      <c r="F893">
        <f>VLOOKUP($A893,grenseverdier!$A$2:$B$87,2,FALSE)</f>
        <v>5.5</v>
      </c>
      <c r="G893">
        <f>VLOOKUP($A893,grenseverdier!$A$2:$C$87,3,FALSE)</f>
        <v>8.5</v>
      </c>
      <c r="H893" s="1">
        <v>45000</v>
      </c>
      <c r="I893" t="s">
        <v>119</v>
      </c>
      <c r="J893" s="8">
        <v>7.9</v>
      </c>
      <c r="K893" t="b">
        <f t="shared" si="39"/>
        <v>0</v>
      </c>
      <c r="L893" s="6">
        <v>7.9</v>
      </c>
      <c r="M893" t="b">
        <f t="shared" si="40"/>
        <v>1</v>
      </c>
      <c r="N893">
        <f t="shared" si="41"/>
        <v>152</v>
      </c>
    </row>
    <row r="894" spans="1:14" x14ac:dyDescent="0.35">
      <c r="A894" s="8" t="s">
        <v>145</v>
      </c>
      <c r="B894" t="str">
        <f>VLOOKUP($A894,forkortelser!$A$2:$B$98,2,FALSE)</f>
        <v>T (˚C)</v>
      </c>
      <c r="C894" s="8" t="s">
        <v>151</v>
      </c>
      <c r="D894" t="str">
        <f>VLOOKUP(A894,Kategorier!$A$2:$B$98,2,FALSE)</f>
        <v>vannparameter</v>
      </c>
      <c r="E894" t="str">
        <f>VLOOKUP(A894,Kategorier!$A$2:$C$98,3,FALSE)</f>
        <v>temperatur</v>
      </c>
      <c r="F894" t="e">
        <f>VLOOKUP($A894,grenseverdier!$A$2:$B$87,2,FALSE)</f>
        <v>#N/A</v>
      </c>
      <c r="G894" t="e">
        <f>VLOOKUP($A894,grenseverdier!$A$2:$C$87,3,FALSE)</f>
        <v>#N/A</v>
      </c>
      <c r="H894" s="1">
        <v>45000</v>
      </c>
      <c r="I894" t="s">
        <v>119</v>
      </c>
      <c r="J894" s="8">
        <v>19</v>
      </c>
      <c r="K894" t="b">
        <f t="shared" si="39"/>
        <v>0</v>
      </c>
      <c r="L894" s="6">
        <v>19</v>
      </c>
      <c r="M894" t="e">
        <f t="shared" si="40"/>
        <v>#N/A</v>
      </c>
      <c r="N894">
        <f t="shared" si="41"/>
        <v>152</v>
      </c>
    </row>
    <row r="895" spans="1:14" x14ac:dyDescent="0.35">
      <c r="A895" s="9" t="s">
        <v>2</v>
      </c>
      <c r="B895" t="str">
        <f>VLOOKUP($A895,forkortelser!$A$2:$B$98,2,FALSE)</f>
        <v>EC</v>
      </c>
      <c r="C895" s="8" t="s">
        <v>3</v>
      </c>
      <c r="D895" t="str">
        <f>VLOOKUP(A895,Kategorier!$A$2:$B$98,2,FALSE)</f>
        <v>vannparameter</v>
      </c>
      <c r="E895" t="str">
        <f>VLOOKUP(A895,Kategorier!$A$2:$C$98,3,FALSE)</f>
        <v>EC</v>
      </c>
      <c r="F895" t="e">
        <f>VLOOKUP($A895,grenseverdier!$A$2:$B$87,2,FALSE)</f>
        <v>#N/A</v>
      </c>
      <c r="G895" t="e">
        <f>VLOOKUP($A895,grenseverdier!$A$2:$C$87,3,FALSE)</f>
        <v>#N/A</v>
      </c>
      <c r="H895" s="1">
        <v>45000</v>
      </c>
      <c r="I895" t="s">
        <v>119</v>
      </c>
      <c r="J895" s="8">
        <v>406</v>
      </c>
      <c r="K895" t="b">
        <f t="shared" si="39"/>
        <v>0</v>
      </c>
      <c r="L895" s="6">
        <v>406</v>
      </c>
      <c r="M895" t="e">
        <f t="shared" si="40"/>
        <v>#N/A</v>
      </c>
      <c r="N895">
        <f t="shared" si="41"/>
        <v>152</v>
      </c>
    </row>
    <row r="896" spans="1:14" x14ac:dyDescent="0.35">
      <c r="A896" s="8" t="s">
        <v>126</v>
      </c>
      <c r="B896" t="str">
        <f>VLOOKUP($A896,forkortelser!$A$2:$B$98,2,FALSE)</f>
        <v>Suspendert stoff</v>
      </c>
      <c r="C896" s="8" t="s">
        <v>150</v>
      </c>
      <c r="D896" t="str">
        <f>VLOOKUP(A896,Kategorier!$A$2:$B$98,2,FALSE)</f>
        <v>vannparameter</v>
      </c>
      <c r="E896" t="str">
        <f>VLOOKUP(A896,Kategorier!$A$2:$C$98,3,FALSE)</f>
        <v>stoff</v>
      </c>
      <c r="F896" t="e">
        <f>VLOOKUP($A896,grenseverdier!$A$2:$B$87,2,FALSE)</f>
        <v>#N/A</v>
      </c>
      <c r="G896" t="e">
        <f>VLOOKUP($A896,grenseverdier!$A$2:$C$87,3,FALSE)</f>
        <v>#N/A</v>
      </c>
      <c r="H896" s="1">
        <v>45000</v>
      </c>
      <c r="I896" t="s">
        <v>119</v>
      </c>
      <c r="J896" s="8">
        <v>640</v>
      </c>
      <c r="K896" t="b">
        <f t="shared" si="39"/>
        <v>0</v>
      </c>
      <c r="L896" s="6">
        <v>640</v>
      </c>
      <c r="M896" t="e">
        <f t="shared" si="40"/>
        <v>#N/A</v>
      </c>
      <c r="N896">
        <f t="shared" si="41"/>
        <v>152</v>
      </c>
    </row>
    <row r="897" spans="1:14" x14ac:dyDescent="0.35">
      <c r="A897" s="9" t="s">
        <v>224</v>
      </c>
      <c r="B897" t="str">
        <f>VLOOKUP($A897,forkortelser!$A$2:$B$98,2,FALSE)</f>
        <v>TOC</v>
      </c>
      <c r="C897" s="8" t="s">
        <v>152</v>
      </c>
      <c r="D897" t="str">
        <f>VLOOKUP(A897,Kategorier!$A$2:$B$98,2,FALSE)</f>
        <v>vannparameter</v>
      </c>
      <c r="E897" t="str">
        <f>VLOOKUP(A897,Kategorier!$A$2:$C$98,3,FALSE)</f>
        <v>organisk materiale</v>
      </c>
      <c r="F897" t="e">
        <f>VLOOKUP($A897,grenseverdier!$A$2:$B$87,2,FALSE)</f>
        <v>#N/A</v>
      </c>
      <c r="G897" t="e">
        <f>VLOOKUP($A897,grenseverdier!$A$2:$C$87,3,FALSE)</f>
        <v>#N/A</v>
      </c>
      <c r="H897" s="1">
        <v>45000</v>
      </c>
      <c r="I897" t="s">
        <v>119</v>
      </c>
      <c r="J897" s="8"/>
      <c r="K897" t="e">
        <f t="shared" si="39"/>
        <v>#N/A</v>
      </c>
      <c r="L897" s="6" t="s">
        <v>147</v>
      </c>
      <c r="M897" t="e">
        <f t="shared" si="40"/>
        <v>#N/A</v>
      </c>
      <c r="N897">
        <f t="shared" si="41"/>
        <v>152</v>
      </c>
    </row>
    <row r="898" spans="1:14" x14ac:dyDescent="0.35">
      <c r="A898" s="9" t="s">
        <v>224</v>
      </c>
      <c r="B898" t="str">
        <f>VLOOKUP($A898,forkortelser!$A$2:$B$98,2,FALSE)</f>
        <v>TOC</v>
      </c>
      <c r="C898" s="8" t="s">
        <v>150</v>
      </c>
      <c r="D898" t="str">
        <f>VLOOKUP(A898,Kategorier!$A$2:$B$98,2,FALSE)</f>
        <v>vannparameter</v>
      </c>
      <c r="E898" t="str">
        <f>VLOOKUP(A898,Kategorier!$A$2:$C$98,3,FALSE)</f>
        <v>organisk materiale</v>
      </c>
      <c r="F898" t="e">
        <f>VLOOKUP($A898,grenseverdier!$A$2:$B$87,2,FALSE)</f>
        <v>#N/A</v>
      </c>
      <c r="G898" t="e">
        <f>VLOOKUP($A898,grenseverdier!$A$2:$C$87,3,FALSE)</f>
        <v>#N/A</v>
      </c>
      <c r="H898" s="1">
        <v>45000</v>
      </c>
      <c r="I898" t="s">
        <v>119</v>
      </c>
      <c r="J898" s="8">
        <v>620</v>
      </c>
      <c r="K898" t="b">
        <f t="shared" si="39"/>
        <v>0</v>
      </c>
      <c r="L898" s="6">
        <v>620</v>
      </c>
      <c r="M898" t="e">
        <f t="shared" si="40"/>
        <v>#N/A</v>
      </c>
      <c r="N898">
        <f t="shared" si="41"/>
        <v>152</v>
      </c>
    </row>
    <row r="899" spans="1:14" x14ac:dyDescent="0.35">
      <c r="A899" s="9" t="s">
        <v>225</v>
      </c>
      <c r="B899" t="str">
        <f>VLOOKUP($A899,forkortelser!$A$2:$B$98,2,FALSE)</f>
        <v>Tot N</v>
      </c>
      <c r="C899" s="8" t="s">
        <v>150</v>
      </c>
      <c r="D899" t="str">
        <f>VLOOKUP(A899,Kategorier!$A$2:$B$98,2,FALSE)</f>
        <v>vannparameter</v>
      </c>
      <c r="E899" t="str">
        <f>VLOOKUP(A899,Kategorier!$A$2:$C$98,3,FALSE)</f>
        <v>nutrient</v>
      </c>
      <c r="F899" t="e">
        <f>VLOOKUP($A899,grenseverdier!$A$2:$B$87,2,FALSE)</f>
        <v>#N/A</v>
      </c>
      <c r="G899" t="e">
        <f>VLOOKUP($A899,grenseverdier!$A$2:$C$87,3,FALSE)</f>
        <v>#N/A</v>
      </c>
      <c r="H899" s="1">
        <v>45000</v>
      </c>
      <c r="I899" t="s">
        <v>119</v>
      </c>
      <c r="J899" s="8">
        <v>382</v>
      </c>
      <c r="K899" t="b">
        <f t="shared" ref="K899:K962" si="42">IF(ISBLANK(J899),#N/A,IF(ISNUMBER(J899),FALSE,TRUE))</f>
        <v>0</v>
      </c>
      <c r="L899" s="6">
        <v>382</v>
      </c>
      <c r="M899" t="e">
        <f t="shared" ref="M899:M962" si="43">IF(ISBLANK(L899),#N/A,IF(L899&gt;F899,TRUE,IF(L899&lt;F899,FALSE,#N/A)))</f>
        <v>#N/A</v>
      </c>
      <c r="N899">
        <f t="shared" ref="N899:N962" si="44">IF(I899="inn",152,IF(I899="ut",151,IF(I899="slamtank",153)))</f>
        <v>152</v>
      </c>
    </row>
    <row r="900" spans="1:14" x14ac:dyDescent="0.35">
      <c r="A900" s="9" t="s">
        <v>227</v>
      </c>
      <c r="B900" t="str">
        <f>VLOOKUP($A900,forkortelser!$A$2:$B$98,2,FALSE)</f>
        <v>NH4 + NH3</v>
      </c>
      <c r="C900" s="8" t="s">
        <v>150</v>
      </c>
      <c r="D900" t="str">
        <f>VLOOKUP(A900,Kategorier!$A$2:$B$98,2,FALSE)</f>
        <v>vannparameter</v>
      </c>
      <c r="E900" t="str">
        <f>VLOOKUP(A900,Kategorier!$A$2:$C$98,3,FALSE)</f>
        <v>nutrient</v>
      </c>
      <c r="F900" t="e">
        <f>VLOOKUP($A900,grenseverdier!$A$2:$B$87,2,FALSE)</f>
        <v>#N/A</v>
      </c>
      <c r="G900" t="e">
        <f>VLOOKUP($A900,grenseverdier!$A$2:$C$87,3,FALSE)</f>
        <v>#N/A</v>
      </c>
      <c r="H900" s="1">
        <v>45000</v>
      </c>
      <c r="I900" t="s">
        <v>119</v>
      </c>
      <c r="J900" s="8">
        <v>293</v>
      </c>
      <c r="K900" t="b">
        <f t="shared" si="42"/>
        <v>0</v>
      </c>
      <c r="L900" s="6">
        <v>293</v>
      </c>
      <c r="M900" t="e">
        <f t="shared" si="43"/>
        <v>#N/A</v>
      </c>
      <c r="N900">
        <f t="shared" si="44"/>
        <v>152</v>
      </c>
    </row>
    <row r="901" spans="1:14" x14ac:dyDescent="0.35">
      <c r="A901" s="9" t="s">
        <v>226</v>
      </c>
      <c r="B901" t="str">
        <f>VLOOKUP($A901,forkortelser!$A$2:$B$98,2,FALSE)</f>
        <v>Tot P</v>
      </c>
      <c r="C901" s="8" t="s">
        <v>150</v>
      </c>
      <c r="D901" t="str">
        <f>VLOOKUP(A901,Kategorier!$A$2:$B$98,2,FALSE)</f>
        <v>vannparameter</v>
      </c>
      <c r="E901" t="str">
        <f>VLOOKUP(A901,Kategorier!$A$2:$C$98,3,FALSE)</f>
        <v>nutrient</v>
      </c>
      <c r="F901" t="e">
        <f>VLOOKUP($A901,grenseverdier!$A$2:$B$87,2,FALSE)</f>
        <v>#N/A</v>
      </c>
      <c r="G901" t="e">
        <f>VLOOKUP($A901,grenseverdier!$A$2:$C$87,3,FALSE)</f>
        <v>#N/A</v>
      </c>
      <c r="H901" s="1">
        <v>45000</v>
      </c>
      <c r="I901" t="s">
        <v>119</v>
      </c>
      <c r="J901" s="8">
        <v>99</v>
      </c>
      <c r="K901" t="b">
        <f t="shared" si="42"/>
        <v>0</v>
      </c>
      <c r="L901" s="6">
        <v>99</v>
      </c>
      <c r="M901" t="e">
        <f t="shared" si="43"/>
        <v>#N/A</v>
      </c>
      <c r="N901">
        <f t="shared" si="44"/>
        <v>152</v>
      </c>
    </row>
    <row r="902" spans="1:14" x14ac:dyDescent="0.35">
      <c r="A902" s="8" t="s">
        <v>9</v>
      </c>
      <c r="B902" t="str">
        <f>VLOOKUP($A902,forkortelser!$A$2:$B$98,2,FALSE)</f>
        <v>KOF-Cr</v>
      </c>
      <c r="C902" s="8" t="s">
        <v>150</v>
      </c>
      <c r="D902" t="str">
        <f>VLOOKUP(A902,Kategorier!$A$2:$B$98,2,FALSE)</f>
        <v>vannparameter</v>
      </c>
      <c r="E902" t="str">
        <f>VLOOKUP(A902,Kategorier!$A$2:$C$98,3,FALSE)</f>
        <v>organisk materiale</v>
      </c>
      <c r="F902">
        <f>VLOOKUP($A902,grenseverdier!$A$2:$B$87,2,FALSE)</f>
        <v>600</v>
      </c>
      <c r="G902">
        <f>VLOOKUP($A902,grenseverdier!$A$2:$C$87,3,FALSE)</f>
        <v>0</v>
      </c>
      <c r="H902" s="1">
        <v>45000</v>
      </c>
      <c r="I902" t="s">
        <v>119</v>
      </c>
      <c r="J902" s="8">
        <v>1790</v>
      </c>
      <c r="K902" t="b">
        <f t="shared" si="42"/>
        <v>0</v>
      </c>
      <c r="L902" s="6">
        <v>1790</v>
      </c>
      <c r="M902" t="b">
        <f t="shared" si="43"/>
        <v>1</v>
      </c>
      <c r="N902">
        <f t="shared" si="44"/>
        <v>152</v>
      </c>
    </row>
    <row r="903" spans="1:14" x14ac:dyDescent="0.35">
      <c r="A903" s="8" t="s">
        <v>10</v>
      </c>
      <c r="B903" t="str">
        <f>VLOOKUP($A903,forkortelser!$A$2:$B$98,2,FALSE)</f>
        <v>BOF-5</v>
      </c>
      <c r="C903" s="8" t="s">
        <v>150</v>
      </c>
      <c r="D903" t="str">
        <f>VLOOKUP(A903,Kategorier!$A$2:$B$98,2,FALSE)</f>
        <v>vannparameter</v>
      </c>
      <c r="E903" t="str">
        <f>VLOOKUP(A903,Kategorier!$A$2:$C$98,3,FALSE)</f>
        <v>organisk materiale</v>
      </c>
      <c r="F903">
        <f>VLOOKUP($A903,grenseverdier!$A$2:$B$87,2,FALSE)</f>
        <v>300</v>
      </c>
      <c r="G903">
        <f>VLOOKUP($A903,grenseverdier!$A$2:$C$87,3,FALSE)</f>
        <v>0</v>
      </c>
      <c r="H903" s="1">
        <v>45000</v>
      </c>
      <c r="I903" t="s">
        <v>119</v>
      </c>
      <c r="J903" s="8">
        <v>316</v>
      </c>
      <c r="K903" t="b">
        <f t="shared" si="42"/>
        <v>0</v>
      </c>
      <c r="L903" s="6">
        <v>316</v>
      </c>
      <c r="M903" t="b">
        <f t="shared" si="43"/>
        <v>1</v>
      </c>
      <c r="N903">
        <f t="shared" si="44"/>
        <v>152</v>
      </c>
    </row>
    <row r="904" spans="1:14" x14ac:dyDescent="0.35">
      <c r="A904" s="9" t="s">
        <v>192</v>
      </c>
      <c r="B904" t="str">
        <f>VLOOKUP($A904,forkortelser!$A$2:$B$98,2,FALSE)</f>
        <v>TS</v>
      </c>
      <c r="C904" s="9" t="s">
        <v>146</v>
      </c>
      <c r="D904" t="str">
        <f>VLOOKUP(A904,Kategorier!$A$2:$B$98,2,FALSE)</f>
        <v>vannparameter</v>
      </c>
      <c r="E904" t="str">
        <f>VLOOKUP(A904,Kategorier!$A$2:$C$98,3,FALSE)</f>
        <v>stoff</v>
      </c>
      <c r="F904" t="e">
        <f>VLOOKUP($A904,grenseverdier!$A$2:$B$87,2,FALSE)</f>
        <v>#N/A</v>
      </c>
      <c r="G904" t="e">
        <f>VLOOKUP($A904,grenseverdier!$A$2:$C$87,3,FALSE)</f>
        <v>#N/A</v>
      </c>
      <c r="H904" s="1">
        <v>45000</v>
      </c>
      <c r="I904" t="s">
        <v>228</v>
      </c>
      <c r="J904" s="9">
        <v>12.9</v>
      </c>
      <c r="K904" t="b">
        <f t="shared" si="42"/>
        <v>0</v>
      </c>
      <c r="L904" s="6">
        <v>12.9</v>
      </c>
      <c r="M904" t="e">
        <f t="shared" si="43"/>
        <v>#N/A</v>
      </c>
      <c r="N904">
        <f t="shared" si="44"/>
        <v>153</v>
      </c>
    </row>
    <row r="905" spans="1:14" x14ac:dyDescent="0.35">
      <c r="A905" s="8" t="s">
        <v>116</v>
      </c>
      <c r="B905" t="str">
        <f>VLOOKUP($A905,forkortelser!$A$2:$B$98,2,FALSE)</f>
        <v>THC &gt;C35-C40</v>
      </c>
      <c r="C905" s="9" t="s">
        <v>148</v>
      </c>
      <c r="D905" t="str">
        <f>VLOOKUP(A905,Kategorier!$A$2:$B$98,2,FALSE)</f>
        <v>totale hydrokarboner</v>
      </c>
      <c r="E905" t="str">
        <f>VLOOKUP(A905,Kategorier!$A$2:$C$98,3,FALSE)</f>
        <v>alifater</v>
      </c>
      <c r="F905">
        <f>VLOOKUP($A905,grenseverdier!$A$2:$B$87,2,FALSE)</f>
        <v>20000</v>
      </c>
      <c r="G905">
        <f>VLOOKUP($A905,grenseverdier!$A$2:$C$87,3,FALSE)</f>
        <v>0</v>
      </c>
      <c r="H905" s="1">
        <v>45000</v>
      </c>
      <c r="I905" t="s">
        <v>228</v>
      </c>
      <c r="J905" s="9"/>
      <c r="K905" t="e">
        <f t="shared" si="42"/>
        <v>#N/A</v>
      </c>
      <c r="L905" s="6" t="s">
        <v>147</v>
      </c>
      <c r="M905" t="b">
        <f t="shared" si="43"/>
        <v>1</v>
      </c>
      <c r="N905">
        <f t="shared" si="44"/>
        <v>153</v>
      </c>
    </row>
    <row r="906" spans="1:14" x14ac:dyDescent="0.35">
      <c r="A906" s="8" t="s">
        <v>11</v>
      </c>
      <c r="B906" t="str">
        <f>VLOOKUP($A906,forkortelser!$A$2:$B$98,2,FALSE)</f>
        <v>As</v>
      </c>
      <c r="C906" s="9" t="s">
        <v>148</v>
      </c>
      <c r="D906" t="str">
        <f>VLOOKUP(A906,Kategorier!$A$2:$B$98,2,FALSE)</f>
        <v>metall</v>
      </c>
      <c r="E906" t="str">
        <f>VLOOKUP(A906,Kategorier!$A$2:$C$98,3,FALSE)</f>
        <v>tungmetall</v>
      </c>
      <c r="F906">
        <f>VLOOKUP($A906,grenseverdier!$A$2:$B$87,2,FALSE)</f>
        <v>50</v>
      </c>
      <c r="G906">
        <f>VLOOKUP($A906,grenseverdier!$A$2:$C$87,3,FALSE)</f>
        <v>0</v>
      </c>
      <c r="H906" s="1">
        <v>45000</v>
      </c>
      <c r="I906" t="s">
        <v>228</v>
      </c>
      <c r="J906" s="9"/>
      <c r="K906" t="e">
        <f t="shared" si="42"/>
        <v>#N/A</v>
      </c>
      <c r="L906" s="6" t="s">
        <v>147</v>
      </c>
      <c r="M906" t="b">
        <f t="shared" si="43"/>
        <v>1</v>
      </c>
      <c r="N906">
        <f t="shared" si="44"/>
        <v>153</v>
      </c>
    </row>
    <row r="907" spans="1:14" x14ac:dyDescent="0.35">
      <c r="A907" s="8" t="s">
        <v>15</v>
      </c>
      <c r="B907" t="str">
        <f>VLOOKUP($A907,forkortelser!$A$2:$B$98,2,FALSE)</f>
        <v>Cd</v>
      </c>
      <c r="C907" s="9" t="s">
        <v>148</v>
      </c>
      <c r="D907" t="str">
        <f>VLOOKUP(A907,Kategorier!$A$2:$B$98,2,FALSE)</f>
        <v>metall</v>
      </c>
      <c r="E907" t="str">
        <f>VLOOKUP(A907,Kategorier!$A$2:$C$98,3,FALSE)</f>
        <v>tungmetall</v>
      </c>
      <c r="F907">
        <f>VLOOKUP($A907,grenseverdier!$A$2:$B$87,2,FALSE)</f>
        <v>5</v>
      </c>
      <c r="G907">
        <f>VLOOKUP($A907,grenseverdier!$A$2:$C$87,3,FALSE)</f>
        <v>0</v>
      </c>
      <c r="H907" s="1">
        <v>45000</v>
      </c>
      <c r="I907" t="s">
        <v>228</v>
      </c>
      <c r="J907" s="9"/>
      <c r="K907" t="e">
        <f t="shared" si="42"/>
        <v>#N/A</v>
      </c>
      <c r="L907" s="6" t="s">
        <v>147</v>
      </c>
      <c r="M907" t="b">
        <f t="shared" si="43"/>
        <v>1</v>
      </c>
      <c r="N907">
        <f t="shared" si="44"/>
        <v>153</v>
      </c>
    </row>
    <row r="908" spans="1:14" x14ac:dyDescent="0.35">
      <c r="A908" s="8" t="s">
        <v>18</v>
      </c>
      <c r="B908" t="str">
        <f>VLOOKUP($A908,forkortelser!$A$2:$B$98,2,FALSE)</f>
        <v>Cr</v>
      </c>
      <c r="C908" s="9" t="s">
        <v>148</v>
      </c>
      <c r="D908" t="str">
        <f>VLOOKUP(A908,Kategorier!$A$2:$B$98,2,FALSE)</f>
        <v>metall</v>
      </c>
      <c r="E908" t="str">
        <f>VLOOKUP(A908,Kategorier!$A$2:$C$98,3,FALSE)</f>
        <v>tungmetall</v>
      </c>
      <c r="F908">
        <f>VLOOKUP($A908,grenseverdier!$A$2:$B$87,2,FALSE)</f>
        <v>50</v>
      </c>
      <c r="G908">
        <f>VLOOKUP($A908,grenseverdier!$A$2:$C$87,3,FALSE)</f>
        <v>0</v>
      </c>
      <c r="H908" s="1">
        <v>45000</v>
      </c>
      <c r="I908" t="s">
        <v>228</v>
      </c>
      <c r="J908" s="9"/>
      <c r="K908" t="e">
        <f t="shared" si="42"/>
        <v>#N/A</v>
      </c>
      <c r="L908" s="6" t="s">
        <v>147</v>
      </c>
      <c r="M908" t="b">
        <f t="shared" si="43"/>
        <v>1</v>
      </c>
      <c r="N908">
        <f t="shared" si="44"/>
        <v>153</v>
      </c>
    </row>
    <row r="909" spans="1:14" x14ac:dyDescent="0.35">
      <c r="A909" s="8" t="s">
        <v>17</v>
      </c>
      <c r="B909" t="str">
        <f>VLOOKUP($A909,forkortelser!$A$2:$B$98,2,FALSE)</f>
        <v>Cu</v>
      </c>
      <c r="C909" s="9" t="s">
        <v>148</v>
      </c>
      <c r="D909" t="str">
        <f>VLOOKUP(A909,Kategorier!$A$2:$B$98,2,FALSE)</f>
        <v>metall</v>
      </c>
      <c r="E909" t="str">
        <f>VLOOKUP(A909,Kategorier!$A$2:$C$98,3,FALSE)</f>
        <v>tungmetall</v>
      </c>
      <c r="F909">
        <f>VLOOKUP($A909,grenseverdier!$A$2:$B$87,2,FALSE)</f>
        <v>200</v>
      </c>
      <c r="G909">
        <f>VLOOKUP($A909,grenseverdier!$A$2:$C$87,3,FALSE)</f>
        <v>0</v>
      </c>
      <c r="H909" s="1">
        <v>45000</v>
      </c>
      <c r="I909" t="s">
        <v>228</v>
      </c>
      <c r="J909" s="9"/>
      <c r="K909" t="e">
        <f t="shared" si="42"/>
        <v>#N/A</v>
      </c>
      <c r="L909" s="6" t="s">
        <v>147</v>
      </c>
      <c r="M909" t="b">
        <f t="shared" si="43"/>
        <v>1</v>
      </c>
      <c r="N909">
        <f t="shared" si="44"/>
        <v>153</v>
      </c>
    </row>
    <row r="910" spans="1:14" x14ac:dyDescent="0.35">
      <c r="A910" s="8" t="s">
        <v>22</v>
      </c>
      <c r="B910" t="str">
        <f>VLOOKUP($A910,forkortelser!$A$2:$B$98,2,FALSE)</f>
        <v>Fe</v>
      </c>
      <c r="C910" s="9" t="s">
        <v>148</v>
      </c>
      <c r="D910" t="str">
        <f>VLOOKUP(A910,Kategorier!$A$2:$B$98,2,FALSE)</f>
        <v>metall</v>
      </c>
      <c r="E910" t="str">
        <f>VLOOKUP(A910,Kategorier!$A$2:$C$98,3,FALSE)</f>
        <v>tungmetall</v>
      </c>
      <c r="F910" t="e">
        <f>VLOOKUP($A910,grenseverdier!$A$2:$B$87,2,FALSE)</f>
        <v>#N/A</v>
      </c>
      <c r="G910" t="e">
        <f>VLOOKUP($A910,grenseverdier!$A$2:$C$87,3,FALSE)</f>
        <v>#N/A</v>
      </c>
      <c r="H910" s="1">
        <v>45000</v>
      </c>
      <c r="I910" t="s">
        <v>228</v>
      </c>
      <c r="J910" s="9"/>
      <c r="K910" t="e">
        <f t="shared" si="42"/>
        <v>#N/A</v>
      </c>
      <c r="L910" s="6" t="s">
        <v>147</v>
      </c>
      <c r="M910" t="e">
        <f t="shared" si="43"/>
        <v>#N/A</v>
      </c>
      <c r="N910">
        <f t="shared" si="44"/>
        <v>153</v>
      </c>
    </row>
    <row r="911" spans="1:14" x14ac:dyDescent="0.35">
      <c r="A911" s="8" t="s">
        <v>19</v>
      </c>
      <c r="B911" t="str">
        <f>VLOOKUP($A911,forkortelser!$A$2:$B$98,2,FALSE)</f>
        <v>Hg</v>
      </c>
      <c r="C911" s="9" t="s">
        <v>148</v>
      </c>
      <c r="D911" t="str">
        <f>VLOOKUP(A911,Kategorier!$A$2:$B$98,2,FALSE)</f>
        <v>metall</v>
      </c>
      <c r="E911" t="str">
        <f>VLOOKUP(A911,Kategorier!$A$2:$C$98,3,FALSE)</f>
        <v>tungmetall</v>
      </c>
      <c r="F911">
        <f>VLOOKUP($A911,grenseverdier!$A$2:$B$87,2,FALSE)</f>
        <v>2</v>
      </c>
      <c r="G911">
        <f>VLOOKUP($A911,grenseverdier!$A$2:$C$87,3,FALSE)</f>
        <v>0</v>
      </c>
      <c r="H911" s="1">
        <v>45000</v>
      </c>
      <c r="I911" t="s">
        <v>228</v>
      </c>
      <c r="J911" s="9"/>
      <c r="K911" t="e">
        <f t="shared" si="42"/>
        <v>#N/A</v>
      </c>
      <c r="L911" s="6" t="s">
        <v>147</v>
      </c>
      <c r="M911" t="b">
        <f t="shared" si="43"/>
        <v>1</v>
      </c>
      <c r="N911">
        <f t="shared" si="44"/>
        <v>153</v>
      </c>
    </row>
    <row r="912" spans="1:14" x14ac:dyDescent="0.35">
      <c r="A912" s="8" t="s">
        <v>23</v>
      </c>
      <c r="B912" t="str">
        <f>VLOOKUP($A912,forkortelser!$A$2:$B$98,2,FALSE)</f>
        <v>Mn</v>
      </c>
      <c r="C912" s="9" t="s">
        <v>148</v>
      </c>
      <c r="D912" t="str">
        <f>VLOOKUP(A912,Kategorier!$A$2:$B$98,2,FALSE)</f>
        <v>metall</v>
      </c>
      <c r="E912" t="str">
        <f>VLOOKUP(A912,Kategorier!$A$2:$C$98,3,FALSE)</f>
        <v>tungmetall</v>
      </c>
      <c r="F912" t="e">
        <f>VLOOKUP($A912,grenseverdier!$A$2:$B$87,2,FALSE)</f>
        <v>#N/A</v>
      </c>
      <c r="G912" t="e">
        <f>VLOOKUP($A912,grenseverdier!$A$2:$C$87,3,FALSE)</f>
        <v>#N/A</v>
      </c>
      <c r="H912" s="1">
        <v>45000</v>
      </c>
      <c r="I912" t="s">
        <v>228</v>
      </c>
      <c r="J912" s="9"/>
      <c r="K912" t="e">
        <f t="shared" si="42"/>
        <v>#N/A</v>
      </c>
      <c r="L912" s="6" t="s">
        <v>147</v>
      </c>
      <c r="M912" t="e">
        <f t="shared" si="43"/>
        <v>#N/A</v>
      </c>
      <c r="N912">
        <f t="shared" si="44"/>
        <v>153</v>
      </c>
    </row>
    <row r="913" spans="1:14" x14ac:dyDescent="0.35">
      <c r="A913" s="8" t="s">
        <v>20</v>
      </c>
      <c r="B913" t="str">
        <f>VLOOKUP($A913,forkortelser!$A$2:$B$98,2,FALSE)</f>
        <v>Ni</v>
      </c>
      <c r="C913" s="9" t="s">
        <v>148</v>
      </c>
      <c r="D913" t="str">
        <f>VLOOKUP(A913,Kategorier!$A$2:$B$98,2,FALSE)</f>
        <v>metall</v>
      </c>
      <c r="E913" t="str">
        <f>VLOOKUP(A913,Kategorier!$A$2:$C$98,3,FALSE)</f>
        <v>tungmetall</v>
      </c>
      <c r="F913">
        <f>VLOOKUP($A913,grenseverdier!$A$2:$B$87,2,FALSE)</f>
        <v>50</v>
      </c>
      <c r="G913">
        <f>VLOOKUP($A913,grenseverdier!$A$2:$C$87,3,FALSE)</f>
        <v>0</v>
      </c>
      <c r="H913" s="1">
        <v>45000</v>
      </c>
      <c r="I913" t="s">
        <v>228</v>
      </c>
      <c r="J913" s="9"/>
      <c r="K913" t="e">
        <f t="shared" si="42"/>
        <v>#N/A</v>
      </c>
      <c r="L913" s="6" t="s">
        <v>147</v>
      </c>
      <c r="M913" t="b">
        <f t="shared" si="43"/>
        <v>1</v>
      </c>
      <c r="N913">
        <f t="shared" si="44"/>
        <v>153</v>
      </c>
    </row>
    <row r="914" spans="1:14" x14ac:dyDescent="0.35">
      <c r="A914" s="8" t="s">
        <v>13</v>
      </c>
      <c r="B914" t="str">
        <f>VLOOKUP($A914,forkortelser!$A$2:$B$98,2,FALSE)</f>
        <v>Pb</v>
      </c>
      <c r="C914" s="9" t="s">
        <v>148</v>
      </c>
      <c r="D914" t="str">
        <f>VLOOKUP(A914,Kategorier!$A$2:$B$98,2,FALSE)</f>
        <v>metall</v>
      </c>
      <c r="E914" t="str">
        <f>VLOOKUP(A914,Kategorier!$A$2:$C$98,3,FALSE)</f>
        <v>tungmetall</v>
      </c>
      <c r="F914">
        <f>VLOOKUP($A914,grenseverdier!$A$2:$B$87,2,FALSE)</f>
        <v>50</v>
      </c>
      <c r="G914">
        <f>VLOOKUP($A914,grenseverdier!$A$2:$C$87,3,FALSE)</f>
        <v>0</v>
      </c>
      <c r="H914" s="1">
        <v>45000</v>
      </c>
      <c r="I914" t="s">
        <v>228</v>
      </c>
      <c r="J914" s="9"/>
      <c r="K914" t="e">
        <f t="shared" si="42"/>
        <v>#N/A</v>
      </c>
      <c r="L914" s="6" t="s">
        <v>147</v>
      </c>
      <c r="M914" t="b">
        <f t="shared" si="43"/>
        <v>1</v>
      </c>
      <c r="N914">
        <f t="shared" si="44"/>
        <v>153</v>
      </c>
    </row>
    <row r="915" spans="1:14" x14ac:dyDescent="0.35">
      <c r="A915" s="8" t="s">
        <v>21</v>
      </c>
      <c r="B915" t="str">
        <f>VLOOKUP($A915,forkortelser!$A$2:$B$98,2,FALSE)</f>
        <v>Zn</v>
      </c>
      <c r="C915" s="9" t="s">
        <v>148</v>
      </c>
      <c r="D915" t="str">
        <f>VLOOKUP(A915,Kategorier!$A$2:$B$98,2,FALSE)</f>
        <v>metall</v>
      </c>
      <c r="E915" t="str">
        <f>VLOOKUP(A915,Kategorier!$A$2:$C$98,3,FALSE)</f>
        <v>tungmetall</v>
      </c>
      <c r="F915">
        <f>VLOOKUP($A915,grenseverdier!$A$2:$B$87,2,FALSE)</f>
        <v>500</v>
      </c>
      <c r="G915">
        <f>VLOOKUP($A915,grenseverdier!$A$2:$C$87,3,FALSE)</f>
        <v>0</v>
      </c>
      <c r="H915" s="1">
        <v>45000</v>
      </c>
      <c r="I915" t="s">
        <v>228</v>
      </c>
      <c r="J915" s="9"/>
      <c r="K915" t="e">
        <f t="shared" si="42"/>
        <v>#N/A</v>
      </c>
      <c r="L915" s="6" t="s">
        <v>147</v>
      </c>
      <c r="M915" t="b">
        <f t="shared" si="43"/>
        <v>1</v>
      </c>
      <c r="N915">
        <f t="shared" si="44"/>
        <v>153</v>
      </c>
    </row>
    <row r="916" spans="1:14" x14ac:dyDescent="0.35">
      <c r="A916" s="8" t="s">
        <v>11</v>
      </c>
      <c r="B916" t="str">
        <f>VLOOKUP($A916,forkortelser!$A$2:$B$98,2,FALSE)</f>
        <v>As</v>
      </c>
      <c r="C916" s="9" t="s">
        <v>149</v>
      </c>
      <c r="D916" t="str">
        <f>VLOOKUP(A916,Kategorier!$A$2:$B$98,2,FALSE)</f>
        <v>metall</v>
      </c>
      <c r="E916" t="str">
        <f>VLOOKUP(A916,Kategorier!$A$2:$C$98,3,FALSE)</f>
        <v>tungmetall</v>
      </c>
      <c r="F916">
        <f>VLOOKUP($A916,grenseverdier!$A$2:$B$87,2,FALSE)</f>
        <v>50</v>
      </c>
      <c r="G916">
        <f>VLOOKUP($A916,grenseverdier!$A$2:$C$87,3,FALSE)</f>
        <v>0</v>
      </c>
      <c r="H916" s="1">
        <v>45000</v>
      </c>
      <c r="I916" t="s">
        <v>228</v>
      </c>
      <c r="J916" s="9"/>
      <c r="K916" t="e">
        <f t="shared" si="42"/>
        <v>#N/A</v>
      </c>
      <c r="L916" s="6" t="s">
        <v>147</v>
      </c>
      <c r="M916" t="b">
        <f t="shared" si="43"/>
        <v>1</v>
      </c>
      <c r="N916">
        <f t="shared" si="44"/>
        <v>153</v>
      </c>
    </row>
    <row r="917" spans="1:14" x14ac:dyDescent="0.35">
      <c r="A917" s="8" t="s">
        <v>15</v>
      </c>
      <c r="B917" t="str">
        <f>VLOOKUP($A917,forkortelser!$A$2:$B$98,2,FALSE)</f>
        <v>Cd</v>
      </c>
      <c r="C917" s="9" t="s">
        <v>149</v>
      </c>
      <c r="D917" t="str">
        <f>VLOOKUP(A917,Kategorier!$A$2:$B$98,2,FALSE)</f>
        <v>metall</v>
      </c>
      <c r="E917" t="str">
        <f>VLOOKUP(A917,Kategorier!$A$2:$C$98,3,FALSE)</f>
        <v>tungmetall</v>
      </c>
      <c r="F917">
        <f>VLOOKUP($A917,grenseverdier!$A$2:$B$87,2,FALSE)</f>
        <v>5</v>
      </c>
      <c r="G917">
        <f>VLOOKUP($A917,grenseverdier!$A$2:$C$87,3,FALSE)</f>
        <v>0</v>
      </c>
      <c r="H917" s="1">
        <v>45000</v>
      </c>
      <c r="I917" t="s">
        <v>228</v>
      </c>
      <c r="J917" s="9">
        <v>4.1500000000000004</v>
      </c>
      <c r="K917" t="b">
        <f t="shared" si="42"/>
        <v>0</v>
      </c>
      <c r="L917" s="6">
        <v>4.1500000000000004</v>
      </c>
      <c r="M917" t="b">
        <f t="shared" si="43"/>
        <v>0</v>
      </c>
      <c r="N917">
        <f t="shared" si="44"/>
        <v>153</v>
      </c>
    </row>
    <row r="918" spans="1:14" x14ac:dyDescent="0.35">
      <c r="A918" s="8" t="s">
        <v>18</v>
      </c>
      <c r="B918" t="str">
        <f>VLOOKUP($A918,forkortelser!$A$2:$B$98,2,FALSE)</f>
        <v>Cr</v>
      </c>
      <c r="C918" s="9" t="s">
        <v>149</v>
      </c>
      <c r="D918" t="str">
        <f>VLOOKUP(A918,Kategorier!$A$2:$B$98,2,FALSE)</f>
        <v>metall</v>
      </c>
      <c r="E918" t="str">
        <f>VLOOKUP(A918,Kategorier!$A$2:$C$98,3,FALSE)</f>
        <v>tungmetall</v>
      </c>
      <c r="F918">
        <f>VLOOKUP($A918,grenseverdier!$A$2:$B$87,2,FALSE)</f>
        <v>50</v>
      </c>
      <c r="G918">
        <f>VLOOKUP($A918,grenseverdier!$A$2:$C$87,3,FALSE)</f>
        <v>0</v>
      </c>
      <c r="H918" s="1">
        <v>45000</v>
      </c>
      <c r="I918" t="s">
        <v>228</v>
      </c>
      <c r="J918" s="9">
        <v>0.36</v>
      </c>
      <c r="K918" t="b">
        <f t="shared" si="42"/>
        <v>0</v>
      </c>
      <c r="L918" s="6">
        <v>0.36</v>
      </c>
      <c r="M918" t="b">
        <f t="shared" si="43"/>
        <v>0</v>
      </c>
      <c r="N918">
        <f t="shared" si="44"/>
        <v>153</v>
      </c>
    </row>
    <row r="919" spans="1:14" x14ac:dyDescent="0.35">
      <c r="A919" s="8" t="s">
        <v>17</v>
      </c>
      <c r="B919" t="str">
        <f>VLOOKUP($A919,forkortelser!$A$2:$B$98,2,FALSE)</f>
        <v>Cu</v>
      </c>
      <c r="C919" s="9" t="s">
        <v>149</v>
      </c>
      <c r="D919" t="str">
        <f>VLOOKUP(A919,Kategorier!$A$2:$B$98,2,FALSE)</f>
        <v>metall</v>
      </c>
      <c r="E919" t="str">
        <f>VLOOKUP(A919,Kategorier!$A$2:$C$98,3,FALSE)</f>
        <v>tungmetall</v>
      </c>
      <c r="F919">
        <f>VLOOKUP($A919,grenseverdier!$A$2:$B$87,2,FALSE)</f>
        <v>200</v>
      </c>
      <c r="G919">
        <f>VLOOKUP($A919,grenseverdier!$A$2:$C$87,3,FALSE)</f>
        <v>0</v>
      </c>
      <c r="H919" s="1">
        <v>45000</v>
      </c>
      <c r="I919" t="s">
        <v>228</v>
      </c>
      <c r="J919" s="9">
        <v>22.3</v>
      </c>
      <c r="K919" t="b">
        <f t="shared" si="42"/>
        <v>0</v>
      </c>
      <c r="L919" s="6">
        <v>22.3</v>
      </c>
      <c r="M919" t="b">
        <f t="shared" si="43"/>
        <v>0</v>
      </c>
      <c r="N919">
        <f t="shared" si="44"/>
        <v>153</v>
      </c>
    </row>
    <row r="920" spans="1:14" x14ac:dyDescent="0.35">
      <c r="A920" s="8" t="s">
        <v>22</v>
      </c>
      <c r="B920" t="str">
        <f>VLOOKUP($A920,forkortelser!$A$2:$B$98,2,FALSE)</f>
        <v>Fe</v>
      </c>
      <c r="C920" s="9" t="s">
        <v>149</v>
      </c>
      <c r="D920" t="str">
        <f>VLOOKUP(A920,Kategorier!$A$2:$B$98,2,FALSE)</f>
        <v>metall</v>
      </c>
      <c r="E920" t="str">
        <f>VLOOKUP(A920,Kategorier!$A$2:$C$98,3,FALSE)</f>
        <v>tungmetall</v>
      </c>
      <c r="F920" t="e">
        <f>VLOOKUP($A920,grenseverdier!$A$2:$B$87,2,FALSE)</f>
        <v>#N/A</v>
      </c>
      <c r="G920" t="e">
        <f>VLOOKUP($A920,grenseverdier!$A$2:$C$87,3,FALSE)</f>
        <v>#N/A</v>
      </c>
      <c r="H920" s="1">
        <v>45000</v>
      </c>
      <c r="I920" t="s">
        <v>228</v>
      </c>
      <c r="J920" s="9">
        <v>87.8</v>
      </c>
      <c r="K920" t="b">
        <f t="shared" si="42"/>
        <v>0</v>
      </c>
      <c r="L920" s="6">
        <v>87.8</v>
      </c>
      <c r="M920" t="e">
        <f t="shared" si="43"/>
        <v>#N/A</v>
      </c>
      <c r="N920">
        <f t="shared" si="44"/>
        <v>153</v>
      </c>
    </row>
    <row r="921" spans="1:14" x14ac:dyDescent="0.35">
      <c r="A921" s="8" t="s">
        <v>19</v>
      </c>
      <c r="B921" t="str">
        <f>VLOOKUP($A921,forkortelser!$A$2:$B$98,2,FALSE)</f>
        <v>Hg</v>
      </c>
      <c r="C921" s="9" t="s">
        <v>149</v>
      </c>
      <c r="D921" t="str">
        <f>VLOOKUP(A921,Kategorier!$A$2:$B$98,2,FALSE)</f>
        <v>metall</v>
      </c>
      <c r="E921" t="str">
        <f>VLOOKUP(A921,Kategorier!$A$2:$C$98,3,FALSE)</f>
        <v>tungmetall</v>
      </c>
      <c r="F921">
        <f>VLOOKUP($A921,grenseverdier!$A$2:$B$87,2,FALSE)</f>
        <v>2</v>
      </c>
      <c r="G921">
        <f>VLOOKUP($A921,grenseverdier!$A$2:$C$87,3,FALSE)</f>
        <v>0</v>
      </c>
      <c r="H921" s="1">
        <v>45000</v>
      </c>
      <c r="I921" t="s">
        <v>228</v>
      </c>
      <c r="J921" s="9">
        <v>72400</v>
      </c>
      <c r="K921" t="b">
        <f t="shared" si="42"/>
        <v>0</v>
      </c>
      <c r="L921" s="6">
        <v>72400</v>
      </c>
      <c r="M921" t="b">
        <f t="shared" si="43"/>
        <v>1</v>
      </c>
      <c r="N921">
        <f t="shared" si="44"/>
        <v>153</v>
      </c>
    </row>
    <row r="922" spans="1:14" x14ac:dyDescent="0.35">
      <c r="A922" s="8" t="s">
        <v>23</v>
      </c>
      <c r="B922" t="str">
        <f>VLOOKUP($A922,forkortelser!$A$2:$B$98,2,FALSE)</f>
        <v>Mn</v>
      </c>
      <c r="C922" s="9" t="s">
        <v>149</v>
      </c>
      <c r="D922" t="str">
        <f>VLOOKUP(A922,Kategorier!$A$2:$B$98,2,FALSE)</f>
        <v>metall</v>
      </c>
      <c r="E922" t="str">
        <f>VLOOKUP(A922,Kategorier!$A$2:$C$98,3,FALSE)</f>
        <v>tungmetall</v>
      </c>
      <c r="F922" t="e">
        <f>VLOOKUP($A922,grenseverdier!$A$2:$B$87,2,FALSE)</f>
        <v>#N/A</v>
      </c>
      <c r="G922" t="e">
        <f>VLOOKUP($A922,grenseverdier!$A$2:$C$87,3,FALSE)</f>
        <v>#N/A</v>
      </c>
      <c r="H922" s="1">
        <v>45000</v>
      </c>
      <c r="I922" t="s">
        <v>228</v>
      </c>
      <c r="J922" s="9" t="s">
        <v>154</v>
      </c>
      <c r="K922" t="b">
        <f t="shared" si="42"/>
        <v>1</v>
      </c>
      <c r="L922" s="6">
        <v>0.2</v>
      </c>
      <c r="M922" t="e">
        <f t="shared" si="43"/>
        <v>#N/A</v>
      </c>
      <c r="N922">
        <f t="shared" si="44"/>
        <v>153</v>
      </c>
    </row>
    <row r="923" spans="1:14" x14ac:dyDescent="0.35">
      <c r="A923" s="8" t="s">
        <v>20</v>
      </c>
      <c r="B923" t="str">
        <f>VLOOKUP($A923,forkortelser!$A$2:$B$98,2,FALSE)</f>
        <v>Ni</v>
      </c>
      <c r="C923" s="9" t="s">
        <v>149</v>
      </c>
      <c r="D923" t="str">
        <f>VLOOKUP(A923,Kategorier!$A$2:$B$98,2,FALSE)</f>
        <v>metall</v>
      </c>
      <c r="E923" t="str">
        <f>VLOOKUP(A923,Kategorier!$A$2:$C$98,3,FALSE)</f>
        <v>tungmetall</v>
      </c>
      <c r="F923">
        <f>VLOOKUP($A923,grenseverdier!$A$2:$B$87,2,FALSE)</f>
        <v>50</v>
      </c>
      <c r="G923">
        <f>VLOOKUP($A923,grenseverdier!$A$2:$C$87,3,FALSE)</f>
        <v>0</v>
      </c>
      <c r="H923" s="1">
        <v>45000</v>
      </c>
      <c r="I923" t="s">
        <v>228</v>
      </c>
      <c r="J923" s="9">
        <v>614</v>
      </c>
      <c r="K923" t="b">
        <f t="shared" si="42"/>
        <v>0</v>
      </c>
      <c r="L923" s="6">
        <v>614</v>
      </c>
      <c r="M923" t="b">
        <f t="shared" si="43"/>
        <v>1</v>
      </c>
      <c r="N923">
        <f t="shared" si="44"/>
        <v>153</v>
      </c>
    </row>
    <row r="924" spans="1:14" x14ac:dyDescent="0.35">
      <c r="A924" s="8" t="s">
        <v>13</v>
      </c>
      <c r="B924" t="str">
        <f>VLOOKUP($A924,forkortelser!$A$2:$B$98,2,FALSE)</f>
        <v>Pb</v>
      </c>
      <c r="C924" s="9" t="s">
        <v>149</v>
      </c>
      <c r="D924" t="str">
        <f>VLOOKUP(A924,Kategorier!$A$2:$B$98,2,FALSE)</f>
        <v>metall</v>
      </c>
      <c r="E924" t="str">
        <f>VLOOKUP(A924,Kategorier!$A$2:$C$98,3,FALSE)</f>
        <v>tungmetall</v>
      </c>
      <c r="F924">
        <f>VLOOKUP($A924,grenseverdier!$A$2:$B$87,2,FALSE)</f>
        <v>50</v>
      </c>
      <c r="G924">
        <f>VLOOKUP($A924,grenseverdier!$A$2:$C$87,3,FALSE)</f>
        <v>0</v>
      </c>
      <c r="H924" s="1">
        <v>45000</v>
      </c>
      <c r="I924" t="s">
        <v>228</v>
      </c>
      <c r="J924" s="9">
        <v>9.8000000000000007</v>
      </c>
      <c r="K924" t="b">
        <f t="shared" si="42"/>
        <v>0</v>
      </c>
      <c r="L924" s="6">
        <v>9.8000000000000007</v>
      </c>
      <c r="M924" t="b">
        <f t="shared" si="43"/>
        <v>0</v>
      </c>
      <c r="N924">
        <f t="shared" si="44"/>
        <v>153</v>
      </c>
    </row>
    <row r="925" spans="1:14" x14ac:dyDescent="0.35">
      <c r="A925" s="8" t="s">
        <v>21</v>
      </c>
      <c r="B925" t="str">
        <f>VLOOKUP($A925,forkortelser!$A$2:$B$98,2,FALSE)</f>
        <v>Zn</v>
      </c>
      <c r="C925" s="9" t="s">
        <v>149</v>
      </c>
      <c r="D925" t="str">
        <f>VLOOKUP(A925,Kategorier!$A$2:$B$98,2,FALSE)</f>
        <v>metall</v>
      </c>
      <c r="E925" t="str">
        <f>VLOOKUP(A925,Kategorier!$A$2:$C$98,3,FALSE)</f>
        <v>tungmetall</v>
      </c>
      <c r="F925">
        <f>VLOOKUP($A925,grenseverdier!$A$2:$B$87,2,FALSE)</f>
        <v>500</v>
      </c>
      <c r="G925">
        <f>VLOOKUP($A925,grenseverdier!$A$2:$C$87,3,FALSE)</f>
        <v>0</v>
      </c>
      <c r="H925" s="1">
        <v>45000</v>
      </c>
      <c r="I925" t="s">
        <v>228</v>
      </c>
      <c r="J925" s="9">
        <v>8.5</v>
      </c>
      <c r="K925" t="b">
        <f t="shared" si="42"/>
        <v>0</v>
      </c>
      <c r="L925" s="6">
        <v>8.5</v>
      </c>
      <c r="M925" t="b">
        <f t="shared" si="43"/>
        <v>0</v>
      </c>
      <c r="N925">
        <f t="shared" si="44"/>
        <v>153</v>
      </c>
    </row>
    <row r="926" spans="1:14" x14ac:dyDescent="0.35">
      <c r="A926" s="8" t="s">
        <v>127</v>
      </c>
      <c r="B926" t="str">
        <f>VLOOKUP($A926,forkortelser!$A$2:$B$98,2,FALSE)</f>
        <v>PCB 28</v>
      </c>
      <c r="C926" s="9" t="s">
        <v>148</v>
      </c>
      <c r="D926" t="str">
        <f>VLOOKUP(A926,Kategorier!$A$2:$B$98,2,FALSE)</f>
        <v>org milj</v>
      </c>
      <c r="E926" t="str">
        <f>VLOOKUP(A926,Kategorier!$A$2:$C$98,3,FALSE)</f>
        <v>PCB</v>
      </c>
      <c r="F926" t="e">
        <f>VLOOKUP($A926,grenseverdier!$A$2:$B$87,2,FALSE)</f>
        <v>#N/A</v>
      </c>
      <c r="G926" t="e">
        <f>VLOOKUP($A926,grenseverdier!$A$2:$C$87,3,FALSE)</f>
        <v>#N/A</v>
      </c>
      <c r="H926" s="1">
        <v>45000</v>
      </c>
      <c r="I926" t="s">
        <v>228</v>
      </c>
      <c r="J926" s="9">
        <v>220</v>
      </c>
      <c r="K926" t="b">
        <f t="shared" si="42"/>
        <v>0</v>
      </c>
      <c r="L926" s="6">
        <v>220</v>
      </c>
      <c r="M926" t="e">
        <f t="shared" si="43"/>
        <v>#N/A</v>
      </c>
      <c r="N926">
        <f t="shared" si="44"/>
        <v>153</v>
      </c>
    </row>
    <row r="927" spans="1:14" x14ac:dyDescent="0.35">
      <c r="A927" s="8" t="s">
        <v>128</v>
      </c>
      <c r="B927" t="str">
        <f>VLOOKUP($A927,forkortelser!$A$2:$B$98,2,FALSE)</f>
        <v>PCB 52</v>
      </c>
      <c r="C927" s="9" t="s">
        <v>148</v>
      </c>
      <c r="D927" t="str">
        <f>VLOOKUP(A927,Kategorier!$A$2:$B$98,2,FALSE)</f>
        <v>org milj</v>
      </c>
      <c r="E927" t="str">
        <f>VLOOKUP(A927,Kategorier!$A$2:$C$98,3,FALSE)</f>
        <v>PCB</v>
      </c>
      <c r="F927" t="e">
        <f>VLOOKUP($A927,grenseverdier!$A$2:$B$87,2,FALSE)</f>
        <v>#N/A</v>
      </c>
      <c r="G927" t="e">
        <f>VLOOKUP($A927,grenseverdier!$A$2:$C$87,3,FALSE)</f>
        <v>#N/A</v>
      </c>
      <c r="H927" s="1">
        <v>45000</v>
      </c>
      <c r="I927" t="s">
        <v>228</v>
      </c>
      <c r="J927" s="9"/>
      <c r="K927" t="e">
        <f t="shared" si="42"/>
        <v>#N/A</v>
      </c>
      <c r="L927" s="6" t="s">
        <v>147</v>
      </c>
      <c r="M927" t="e">
        <f t="shared" si="43"/>
        <v>#N/A</v>
      </c>
      <c r="N927">
        <f t="shared" si="44"/>
        <v>153</v>
      </c>
    </row>
    <row r="928" spans="1:14" x14ac:dyDescent="0.35">
      <c r="A928" s="8" t="s">
        <v>129</v>
      </c>
      <c r="B928" t="str">
        <f>VLOOKUP($A928,forkortelser!$A$2:$B$98,2,FALSE)</f>
        <v>PCB 101</v>
      </c>
      <c r="C928" s="9" t="s">
        <v>148</v>
      </c>
      <c r="D928" t="str">
        <f>VLOOKUP(A928,Kategorier!$A$2:$B$98,2,FALSE)</f>
        <v>org milj</v>
      </c>
      <c r="E928" t="str">
        <f>VLOOKUP(A928,Kategorier!$A$2:$C$98,3,FALSE)</f>
        <v>PCB</v>
      </c>
      <c r="F928" t="e">
        <f>VLOOKUP($A928,grenseverdier!$A$2:$B$87,2,FALSE)</f>
        <v>#N/A</v>
      </c>
      <c r="G928" t="e">
        <f>VLOOKUP($A928,grenseverdier!$A$2:$C$87,3,FALSE)</f>
        <v>#N/A</v>
      </c>
      <c r="H928" s="1">
        <v>45000</v>
      </c>
      <c r="I928" t="s">
        <v>228</v>
      </c>
      <c r="J928" s="9"/>
      <c r="K928" t="e">
        <f t="shared" si="42"/>
        <v>#N/A</v>
      </c>
      <c r="L928" s="6" t="s">
        <v>147</v>
      </c>
      <c r="M928" t="e">
        <f t="shared" si="43"/>
        <v>#N/A</v>
      </c>
      <c r="N928">
        <f t="shared" si="44"/>
        <v>153</v>
      </c>
    </row>
    <row r="929" spans="1:14" x14ac:dyDescent="0.35">
      <c r="A929" s="8" t="s">
        <v>130</v>
      </c>
      <c r="B929" t="str">
        <f>VLOOKUP($A929,forkortelser!$A$2:$B$98,2,FALSE)</f>
        <v>PCB 118</v>
      </c>
      <c r="C929" s="9" t="s">
        <v>148</v>
      </c>
      <c r="D929" t="str">
        <f>VLOOKUP(A929,Kategorier!$A$2:$B$98,2,FALSE)</f>
        <v>org milj</v>
      </c>
      <c r="E929" t="str">
        <f>VLOOKUP(A929,Kategorier!$A$2:$C$98,3,FALSE)</f>
        <v>PCB</v>
      </c>
      <c r="F929" t="e">
        <f>VLOOKUP($A929,grenseverdier!$A$2:$B$87,2,FALSE)</f>
        <v>#N/A</v>
      </c>
      <c r="G929" t="e">
        <f>VLOOKUP($A929,grenseverdier!$A$2:$C$87,3,FALSE)</f>
        <v>#N/A</v>
      </c>
      <c r="H929" s="1">
        <v>45000</v>
      </c>
      <c r="I929" t="s">
        <v>228</v>
      </c>
      <c r="J929" s="9"/>
      <c r="K929" t="e">
        <f t="shared" si="42"/>
        <v>#N/A</v>
      </c>
      <c r="L929" s="6" t="s">
        <v>147</v>
      </c>
      <c r="M929" t="e">
        <f t="shared" si="43"/>
        <v>#N/A</v>
      </c>
      <c r="N929">
        <f t="shared" si="44"/>
        <v>153</v>
      </c>
    </row>
    <row r="930" spans="1:14" x14ac:dyDescent="0.35">
      <c r="A930" s="8" t="s">
        <v>131</v>
      </c>
      <c r="B930" t="str">
        <f>VLOOKUP($A930,forkortelser!$A$2:$B$98,2,FALSE)</f>
        <v>PCB 138</v>
      </c>
      <c r="C930" s="9" t="s">
        <v>148</v>
      </c>
      <c r="D930" t="str">
        <f>VLOOKUP(A930,Kategorier!$A$2:$B$98,2,FALSE)</f>
        <v>org milj</v>
      </c>
      <c r="E930" t="str">
        <f>VLOOKUP(A930,Kategorier!$A$2:$C$98,3,FALSE)</f>
        <v>PCB</v>
      </c>
      <c r="F930" t="e">
        <f>VLOOKUP($A930,grenseverdier!$A$2:$B$87,2,FALSE)</f>
        <v>#N/A</v>
      </c>
      <c r="G930" t="e">
        <f>VLOOKUP($A930,grenseverdier!$A$2:$C$87,3,FALSE)</f>
        <v>#N/A</v>
      </c>
      <c r="H930" s="1">
        <v>45000</v>
      </c>
      <c r="I930" t="s">
        <v>228</v>
      </c>
      <c r="J930" s="9"/>
      <c r="K930" t="e">
        <f t="shared" si="42"/>
        <v>#N/A</v>
      </c>
      <c r="L930" s="6" t="s">
        <v>147</v>
      </c>
      <c r="M930" t="e">
        <f t="shared" si="43"/>
        <v>#N/A</v>
      </c>
      <c r="N930">
        <f t="shared" si="44"/>
        <v>153</v>
      </c>
    </row>
    <row r="931" spans="1:14" x14ac:dyDescent="0.35">
      <c r="A931" s="8" t="s">
        <v>132</v>
      </c>
      <c r="B931" t="str">
        <f>VLOOKUP($A931,forkortelser!$A$2:$B$98,2,FALSE)</f>
        <v>PCB 153</v>
      </c>
      <c r="C931" s="9" t="s">
        <v>148</v>
      </c>
      <c r="D931" t="str">
        <f>VLOOKUP(A931,Kategorier!$A$2:$B$98,2,FALSE)</f>
        <v>org milj</v>
      </c>
      <c r="E931" t="str">
        <f>VLOOKUP(A931,Kategorier!$A$2:$C$98,3,FALSE)</f>
        <v>PCB</v>
      </c>
      <c r="F931" t="e">
        <f>VLOOKUP($A931,grenseverdier!$A$2:$B$87,2,FALSE)</f>
        <v>#N/A</v>
      </c>
      <c r="G931" t="e">
        <f>VLOOKUP($A931,grenseverdier!$A$2:$C$87,3,FALSE)</f>
        <v>#N/A</v>
      </c>
      <c r="H931" s="1">
        <v>45000</v>
      </c>
      <c r="I931" t="s">
        <v>228</v>
      </c>
      <c r="J931" s="9"/>
      <c r="K931" t="e">
        <f t="shared" si="42"/>
        <v>#N/A</v>
      </c>
      <c r="L931" s="6" t="s">
        <v>147</v>
      </c>
      <c r="M931" t="e">
        <f t="shared" si="43"/>
        <v>#N/A</v>
      </c>
      <c r="N931">
        <f t="shared" si="44"/>
        <v>153</v>
      </c>
    </row>
    <row r="932" spans="1:14" x14ac:dyDescent="0.35">
      <c r="A932" s="8" t="s">
        <v>133</v>
      </c>
      <c r="B932" t="str">
        <f>VLOOKUP($A932,forkortelser!$A$2:$B$98,2,FALSE)</f>
        <v>PCB 180</v>
      </c>
      <c r="C932" s="9" t="s">
        <v>148</v>
      </c>
      <c r="D932" t="str">
        <f>VLOOKUP(A932,Kategorier!$A$2:$B$98,2,FALSE)</f>
        <v>org milj</v>
      </c>
      <c r="E932" t="str">
        <f>VLOOKUP(A932,Kategorier!$A$2:$C$98,3,FALSE)</f>
        <v>PCB</v>
      </c>
      <c r="F932" t="e">
        <f>VLOOKUP($A932,grenseverdier!$A$2:$B$87,2,FALSE)</f>
        <v>#N/A</v>
      </c>
      <c r="G932" t="e">
        <f>VLOOKUP($A932,grenseverdier!$A$2:$C$87,3,FALSE)</f>
        <v>#N/A</v>
      </c>
      <c r="H932" s="1">
        <v>45000</v>
      </c>
      <c r="I932" t="s">
        <v>228</v>
      </c>
      <c r="J932" s="9"/>
      <c r="K932" t="e">
        <f t="shared" si="42"/>
        <v>#N/A</v>
      </c>
      <c r="L932" s="6" t="s">
        <v>147</v>
      </c>
      <c r="M932" t="e">
        <f t="shared" si="43"/>
        <v>#N/A</v>
      </c>
      <c r="N932">
        <f t="shared" si="44"/>
        <v>153</v>
      </c>
    </row>
    <row r="933" spans="1:14" x14ac:dyDescent="0.35">
      <c r="A933" s="8" t="s">
        <v>134</v>
      </c>
      <c r="B933" t="str">
        <f>VLOOKUP($A933,forkortelser!$A$2:$B$98,2,FALSE)</f>
        <v>Sum PCB-7</v>
      </c>
      <c r="C933" s="9" t="s">
        <v>148</v>
      </c>
      <c r="D933" t="str">
        <f>VLOOKUP(A933,Kategorier!$A$2:$B$98,2,FALSE)</f>
        <v>org milj</v>
      </c>
      <c r="E933" t="str">
        <f>VLOOKUP(A933,Kategorier!$A$2:$C$98,3,FALSE)</f>
        <v>PCB</v>
      </c>
      <c r="F933" t="e">
        <f>VLOOKUP($A933,grenseverdier!$A$2:$B$87,2,FALSE)</f>
        <v>#N/A</v>
      </c>
      <c r="G933" t="e">
        <f>VLOOKUP($A933,grenseverdier!$A$2:$C$87,3,FALSE)</f>
        <v>#N/A</v>
      </c>
      <c r="H933" s="1">
        <v>45000</v>
      </c>
      <c r="I933" t="s">
        <v>228</v>
      </c>
      <c r="J933" s="9"/>
      <c r="K933" t="e">
        <f t="shared" si="42"/>
        <v>#N/A</v>
      </c>
      <c r="L933" s="6" t="s">
        <v>147</v>
      </c>
      <c r="M933" t="e">
        <f t="shared" si="43"/>
        <v>#N/A</v>
      </c>
      <c r="N933">
        <f t="shared" si="44"/>
        <v>153</v>
      </c>
    </row>
    <row r="934" spans="1:14" x14ac:dyDescent="0.35">
      <c r="A934" s="8" t="s">
        <v>127</v>
      </c>
      <c r="B934" t="str">
        <f>VLOOKUP($A934,forkortelser!$A$2:$B$98,2,FALSE)</f>
        <v>PCB 28</v>
      </c>
      <c r="C934" s="9" t="s">
        <v>149</v>
      </c>
      <c r="D934" t="str">
        <f>VLOOKUP(A934,Kategorier!$A$2:$B$98,2,FALSE)</f>
        <v>org milj</v>
      </c>
      <c r="E934" t="str">
        <f>VLOOKUP(A934,Kategorier!$A$2:$C$98,3,FALSE)</f>
        <v>PCB</v>
      </c>
      <c r="F934" t="e">
        <f>VLOOKUP($A934,grenseverdier!$A$2:$B$87,2,FALSE)</f>
        <v>#N/A</v>
      </c>
      <c r="G934" t="e">
        <f>VLOOKUP($A934,grenseverdier!$A$2:$C$87,3,FALSE)</f>
        <v>#N/A</v>
      </c>
      <c r="H934" s="1">
        <v>45000</v>
      </c>
      <c r="I934" t="s">
        <v>228</v>
      </c>
      <c r="J934" s="9"/>
      <c r="K934" t="e">
        <f t="shared" si="42"/>
        <v>#N/A</v>
      </c>
      <c r="L934" s="6" t="s">
        <v>147</v>
      </c>
      <c r="M934" t="e">
        <f t="shared" si="43"/>
        <v>#N/A</v>
      </c>
      <c r="N934">
        <f t="shared" si="44"/>
        <v>153</v>
      </c>
    </row>
    <row r="935" spans="1:14" x14ac:dyDescent="0.35">
      <c r="A935" s="8" t="s">
        <v>128</v>
      </c>
      <c r="B935" t="str">
        <f>VLOOKUP($A935,forkortelser!$A$2:$B$98,2,FALSE)</f>
        <v>PCB 52</v>
      </c>
      <c r="C935" s="9" t="s">
        <v>149</v>
      </c>
      <c r="D935" t="str">
        <f>VLOOKUP(A935,Kategorier!$A$2:$B$98,2,FALSE)</f>
        <v>org milj</v>
      </c>
      <c r="E935" t="str">
        <f>VLOOKUP(A935,Kategorier!$A$2:$C$98,3,FALSE)</f>
        <v>PCB</v>
      </c>
      <c r="F935" t="e">
        <f>VLOOKUP($A935,grenseverdier!$A$2:$B$87,2,FALSE)</f>
        <v>#N/A</v>
      </c>
      <c r="G935" t="e">
        <f>VLOOKUP($A935,grenseverdier!$A$2:$C$87,3,FALSE)</f>
        <v>#N/A</v>
      </c>
      <c r="H935" s="1">
        <v>45000</v>
      </c>
      <c r="I935" t="s">
        <v>228</v>
      </c>
      <c r="J935" s="9" t="s">
        <v>229</v>
      </c>
      <c r="K935" t="b">
        <f t="shared" si="42"/>
        <v>1</v>
      </c>
      <c r="L935" s="6">
        <v>1.6E-2</v>
      </c>
      <c r="M935" t="e">
        <f t="shared" si="43"/>
        <v>#N/A</v>
      </c>
      <c r="N935">
        <f t="shared" si="44"/>
        <v>153</v>
      </c>
    </row>
    <row r="936" spans="1:14" x14ac:dyDescent="0.35">
      <c r="A936" s="8" t="s">
        <v>129</v>
      </c>
      <c r="B936" t="str">
        <f>VLOOKUP($A936,forkortelser!$A$2:$B$98,2,FALSE)</f>
        <v>PCB 101</v>
      </c>
      <c r="C936" s="9" t="s">
        <v>149</v>
      </c>
      <c r="D936" t="str">
        <f>VLOOKUP(A936,Kategorier!$A$2:$B$98,2,FALSE)</f>
        <v>org milj</v>
      </c>
      <c r="E936" t="str">
        <f>VLOOKUP(A936,Kategorier!$A$2:$C$98,3,FALSE)</f>
        <v>PCB</v>
      </c>
      <c r="F936" t="e">
        <f>VLOOKUP($A936,grenseverdier!$A$2:$B$87,2,FALSE)</f>
        <v>#N/A</v>
      </c>
      <c r="G936" t="e">
        <f>VLOOKUP($A936,grenseverdier!$A$2:$C$87,3,FALSE)</f>
        <v>#N/A</v>
      </c>
      <c r="H936" s="1">
        <v>45000</v>
      </c>
      <c r="I936" t="s">
        <v>228</v>
      </c>
      <c r="J936" s="9" t="s">
        <v>162</v>
      </c>
      <c r="K936" t="b">
        <f t="shared" si="42"/>
        <v>1</v>
      </c>
      <c r="L936" s="6">
        <v>0.01</v>
      </c>
      <c r="M936" t="e">
        <f t="shared" si="43"/>
        <v>#N/A</v>
      </c>
      <c r="N936">
        <f t="shared" si="44"/>
        <v>153</v>
      </c>
    </row>
    <row r="937" spans="1:14" x14ac:dyDescent="0.35">
      <c r="A937" s="8" t="s">
        <v>130</v>
      </c>
      <c r="B937" t="str">
        <f>VLOOKUP($A937,forkortelser!$A$2:$B$98,2,FALSE)</f>
        <v>PCB 118</v>
      </c>
      <c r="C937" s="9" t="s">
        <v>149</v>
      </c>
      <c r="D937" t="str">
        <f>VLOOKUP(A937,Kategorier!$A$2:$B$98,2,FALSE)</f>
        <v>org milj</v>
      </c>
      <c r="E937" t="str">
        <f>VLOOKUP(A937,Kategorier!$A$2:$C$98,3,FALSE)</f>
        <v>PCB</v>
      </c>
      <c r="F937" t="e">
        <f>VLOOKUP($A937,grenseverdier!$A$2:$B$87,2,FALSE)</f>
        <v>#N/A</v>
      </c>
      <c r="G937" t="e">
        <f>VLOOKUP($A937,grenseverdier!$A$2:$C$87,3,FALSE)</f>
        <v>#N/A</v>
      </c>
      <c r="H937" s="1">
        <v>45000</v>
      </c>
      <c r="I937" t="s">
        <v>228</v>
      </c>
      <c r="J937" s="9">
        <v>5.0000000000000001E-3</v>
      </c>
      <c r="K937" t="b">
        <f t="shared" si="42"/>
        <v>0</v>
      </c>
      <c r="L937" s="6">
        <v>5.0000000000000001E-3</v>
      </c>
      <c r="M937" t="e">
        <f t="shared" si="43"/>
        <v>#N/A</v>
      </c>
      <c r="N937">
        <f t="shared" si="44"/>
        <v>153</v>
      </c>
    </row>
    <row r="938" spans="1:14" x14ac:dyDescent="0.35">
      <c r="A938" s="8" t="s">
        <v>131</v>
      </c>
      <c r="B938" t="str">
        <f>VLOOKUP($A938,forkortelser!$A$2:$B$98,2,FALSE)</f>
        <v>PCB 138</v>
      </c>
      <c r="C938" s="9" t="s">
        <v>149</v>
      </c>
      <c r="D938" t="str">
        <f>VLOOKUP(A938,Kategorier!$A$2:$B$98,2,FALSE)</f>
        <v>org milj</v>
      </c>
      <c r="E938" t="str">
        <f>VLOOKUP(A938,Kategorier!$A$2:$C$98,3,FALSE)</f>
        <v>PCB</v>
      </c>
      <c r="F938" t="e">
        <f>VLOOKUP($A938,grenseverdier!$A$2:$B$87,2,FALSE)</f>
        <v>#N/A</v>
      </c>
      <c r="G938" t="e">
        <f>VLOOKUP($A938,grenseverdier!$A$2:$C$87,3,FALSE)</f>
        <v>#N/A</v>
      </c>
      <c r="H938" s="1">
        <v>45000</v>
      </c>
      <c r="I938" t="s">
        <v>228</v>
      </c>
      <c r="J938" s="9" t="s">
        <v>230</v>
      </c>
      <c r="K938" t="b">
        <f t="shared" si="42"/>
        <v>1</v>
      </c>
      <c r="L938" s="6">
        <v>1.2E-2</v>
      </c>
      <c r="M938" t="e">
        <f t="shared" si="43"/>
        <v>#N/A</v>
      </c>
      <c r="N938">
        <f t="shared" si="44"/>
        <v>153</v>
      </c>
    </row>
    <row r="939" spans="1:14" x14ac:dyDescent="0.35">
      <c r="A939" s="8" t="s">
        <v>132</v>
      </c>
      <c r="B939" t="str">
        <f>VLOOKUP($A939,forkortelser!$A$2:$B$98,2,FALSE)</f>
        <v>PCB 153</v>
      </c>
      <c r="C939" s="9" t="s">
        <v>149</v>
      </c>
      <c r="D939" t="str">
        <f>VLOOKUP(A939,Kategorier!$A$2:$B$98,2,FALSE)</f>
        <v>org milj</v>
      </c>
      <c r="E939" t="str">
        <f>VLOOKUP(A939,Kategorier!$A$2:$C$98,3,FALSE)</f>
        <v>PCB</v>
      </c>
      <c r="F939" t="e">
        <f>VLOOKUP($A939,grenseverdier!$A$2:$B$87,2,FALSE)</f>
        <v>#N/A</v>
      </c>
      <c r="G939" t="e">
        <f>VLOOKUP($A939,grenseverdier!$A$2:$C$87,3,FALSE)</f>
        <v>#N/A</v>
      </c>
      <c r="H939" s="1">
        <v>45000</v>
      </c>
      <c r="I939" t="s">
        <v>228</v>
      </c>
      <c r="J939" s="9">
        <v>4.1999999999999997E-3</v>
      </c>
      <c r="K939" t="b">
        <f t="shared" si="42"/>
        <v>0</v>
      </c>
      <c r="L939" s="6">
        <v>4.1999999999999997E-3</v>
      </c>
      <c r="M939" t="e">
        <f t="shared" si="43"/>
        <v>#N/A</v>
      </c>
      <c r="N939">
        <f t="shared" si="44"/>
        <v>153</v>
      </c>
    </row>
    <row r="940" spans="1:14" x14ac:dyDescent="0.35">
      <c r="A940" s="8" t="s">
        <v>133</v>
      </c>
      <c r="B940" t="str">
        <f>VLOOKUP($A940,forkortelser!$A$2:$B$98,2,FALSE)</f>
        <v>PCB 180</v>
      </c>
      <c r="C940" s="9" t="s">
        <v>149</v>
      </c>
      <c r="D940" t="str">
        <f>VLOOKUP(A940,Kategorier!$A$2:$B$98,2,FALSE)</f>
        <v>org milj</v>
      </c>
      <c r="E940" t="str">
        <f>VLOOKUP(A940,Kategorier!$A$2:$C$98,3,FALSE)</f>
        <v>PCB</v>
      </c>
      <c r="F940" t="e">
        <f>VLOOKUP($A940,grenseverdier!$A$2:$B$87,2,FALSE)</f>
        <v>#N/A</v>
      </c>
      <c r="G940" t="e">
        <f>VLOOKUP($A940,grenseverdier!$A$2:$C$87,3,FALSE)</f>
        <v>#N/A</v>
      </c>
      <c r="H940" s="1">
        <v>45000</v>
      </c>
      <c r="I940" t="s">
        <v>228</v>
      </c>
      <c r="J940" s="9">
        <v>2.5000000000000001E-3</v>
      </c>
      <c r="K940" t="b">
        <f t="shared" si="42"/>
        <v>0</v>
      </c>
      <c r="L940" s="6">
        <v>2.5000000000000001E-3</v>
      </c>
      <c r="M940" t="e">
        <f t="shared" si="43"/>
        <v>#N/A</v>
      </c>
      <c r="N940">
        <f t="shared" si="44"/>
        <v>153</v>
      </c>
    </row>
    <row r="941" spans="1:14" x14ac:dyDescent="0.35">
      <c r="A941" s="8" t="s">
        <v>134</v>
      </c>
      <c r="B941" t="str">
        <f>VLOOKUP($A941,forkortelser!$A$2:$B$98,2,FALSE)</f>
        <v>Sum PCB-7</v>
      </c>
      <c r="C941" s="9" t="s">
        <v>149</v>
      </c>
      <c r="D941" t="str">
        <f>VLOOKUP(A941,Kategorier!$A$2:$B$98,2,FALSE)</f>
        <v>org milj</v>
      </c>
      <c r="E941" t="str">
        <f>VLOOKUP(A941,Kategorier!$A$2:$C$98,3,FALSE)</f>
        <v>PCB</v>
      </c>
      <c r="F941" t="e">
        <f>VLOOKUP($A941,grenseverdier!$A$2:$B$87,2,FALSE)</f>
        <v>#N/A</v>
      </c>
      <c r="G941" t="e">
        <f>VLOOKUP($A941,grenseverdier!$A$2:$C$87,3,FALSE)</f>
        <v>#N/A</v>
      </c>
      <c r="H941" s="1">
        <v>45000</v>
      </c>
      <c r="I941" t="s">
        <v>228</v>
      </c>
      <c r="J941" s="9" t="s">
        <v>231</v>
      </c>
      <c r="K941" t="b">
        <f t="shared" si="42"/>
        <v>1</v>
      </c>
      <c r="L941" s="6">
        <v>2E-3</v>
      </c>
      <c r="M941" t="e">
        <f t="shared" si="43"/>
        <v>#N/A</v>
      </c>
      <c r="N941">
        <f t="shared" si="44"/>
        <v>153</v>
      </c>
    </row>
    <row r="942" spans="1:14" x14ac:dyDescent="0.35">
      <c r="A942" s="8" t="s">
        <v>135</v>
      </c>
      <c r="B942" t="str">
        <f>VLOOKUP($A942,forkortelser!$A$2:$B$98,2,FALSE)</f>
        <v>Nap</v>
      </c>
      <c r="C942" s="9" t="s">
        <v>149</v>
      </c>
      <c r="D942" t="str">
        <f>VLOOKUP(A942,Kategorier!$A$2:$B$98,2,FALSE)</f>
        <v>org milj</v>
      </c>
      <c r="E942" t="str">
        <f>VLOOKUP(A942,Kategorier!$A$2:$C$98,3,FALSE)</f>
        <v>PAH</v>
      </c>
      <c r="F942" t="e">
        <f>VLOOKUP($A942,grenseverdier!$A$2:$B$87,2,FALSE)</f>
        <v>#N/A</v>
      </c>
      <c r="G942" t="e">
        <f>VLOOKUP($A942,grenseverdier!$A$2:$C$87,3,FALSE)</f>
        <v>#N/A</v>
      </c>
      <c r="H942" s="1">
        <v>45000</v>
      </c>
      <c r="I942" t="s">
        <v>228</v>
      </c>
      <c r="J942" s="9">
        <v>1.17E-2</v>
      </c>
      <c r="K942" t="b">
        <f t="shared" si="42"/>
        <v>0</v>
      </c>
      <c r="L942" s="6">
        <v>1.17E-2</v>
      </c>
      <c r="M942" t="e">
        <f t="shared" si="43"/>
        <v>#N/A</v>
      </c>
      <c r="N942">
        <f t="shared" si="44"/>
        <v>153</v>
      </c>
    </row>
    <row r="943" spans="1:14" x14ac:dyDescent="0.35">
      <c r="A943" s="8" t="s">
        <v>136</v>
      </c>
      <c r="B943" t="str">
        <f>VLOOKUP($A943,forkortelser!$A$2:$B$98,2,FALSE)</f>
        <v>Acy</v>
      </c>
      <c r="C943" s="9" t="s">
        <v>149</v>
      </c>
      <c r="D943" t="str">
        <f>VLOOKUP(A943,Kategorier!$A$2:$B$98,2,FALSE)</f>
        <v>org milj</v>
      </c>
      <c r="E943" t="str">
        <f>VLOOKUP(A943,Kategorier!$A$2:$C$98,3,FALSE)</f>
        <v>PAH</v>
      </c>
      <c r="F943" t="e">
        <f>VLOOKUP($A943,grenseverdier!$A$2:$B$87,2,FALSE)</f>
        <v>#N/A</v>
      </c>
      <c r="G943" t="e">
        <f>VLOOKUP($A943,grenseverdier!$A$2:$C$87,3,FALSE)</f>
        <v>#N/A</v>
      </c>
      <c r="H943" s="1">
        <v>45000</v>
      </c>
      <c r="I943" t="s">
        <v>228</v>
      </c>
      <c r="J943" s="9" t="s">
        <v>232</v>
      </c>
      <c r="K943" t="b">
        <f t="shared" si="42"/>
        <v>1</v>
      </c>
      <c r="L943" s="6">
        <v>0.14000000000000001</v>
      </c>
      <c r="M943" t="e">
        <f t="shared" si="43"/>
        <v>#N/A</v>
      </c>
      <c r="N943">
        <f t="shared" si="44"/>
        <v>153</v>
      </c>
    </row>
    <row r="944" spans="1:14" x14ac:dyDescent="0.35">
      <c r="A944" s="8" t="s">
        <v>137</v>
      </c>
      <c r="B944" t="str">
        <f>VLOOKUP($A944,forkortelser!$A$2:$B$98,2,FALSE)</f>
        <v>Ace</v>
      </c>
      <c r="C944" s="9" t="s">
        <v>149</v>
      </c>
      <c r="D944" t="str">
        <f>VLOOKUP(A944,Kategorier!$A$2:$B$98,2,FALSE)</f>
        <v>org milj</v>
      </c>
      <c r="E944" t="str">
        <f>VLOOKUP(A944,Kategorier!$A$2:$C$98,3,FALSE)</f>
        <v>PAH</v>
      </c>
      <c r="F944" t="e">
        <f>VLOOKUP($A944,grenseverdier!$A$2:$B$87,2,FALSE)</f>
        <v>#N/A</v>
      </c>
      <c r="G944" t="e">
        <f>VLOOKUP($A944,grenseverdier!$A$2:$C$87,3,FALSE)</f>
        <v>#N/A</v>
      </c>
      <c r="H944" s="1">
        <v>45000</v>
      </c>
      <c r="I944" t="s">
        <v>228</v>
      </c>
      <c r="J944" s="9" t="s">
        <v>233</v>
      </c>
      <c r="K944" t="b">
        <f t="shared" si="42"/>
        <v>1</v>
      </c>
      <c r="L944" s="6">
        <v>0.06</v>
      </c>
      <c r="M944" t="e">
        <f t="shared" si="43"/>
        <v>#N/A</v>
      </c>
      <c r="N944">
        <f t="shared" si="44"/>
        <v>153</v>
      </c>
    </row>
    <row r="945" spans="1:14" x14ac:dyDescent="0.35">
      <c r="A945" s="8" t="s">
        <v>138</v>
      </c>
      <c r="B945" t="str">
        <f>VLOOKUP($A945,forkortelser!$A$2:$B$98,2,FALSE)</f>
        <v>Flu</v>
      </c>
      <c r="C945" s="9" t="s">
        <v>149</v>
      </c>
      <c r="D945" t="str">
        <f>VLOOKUP(A945,Kategorier!$A$2:$B$98,2,FALSE)</f>
        <v>org milj</v>
      </c>
      <c r="E945" t="str">
        <f>VLOOKUP(A945,Kategorier!$A$2:$C$98,3,FALSE)</f>
        <v>PAH</v>
      </c>
      <c r="F945" t="e">
        <f>VLOOKUP($A945,grenseverdier!$A$2:$B$87,2,FALSE)</f>
        <v>#N/A</v>
      </c>
      <c r="G945" t="e">
        <f>VLOOKUP($A945,grenseverdier!$A$2:$C$87,3,FALSE)</f>
        <v>#N/A</v>
      </c>
      <c r="H945" s="1">
        <v>45000</v>
      </c>
      <c r="I945" t="s">
        <v>228</v>
      </c>
      <c r="J945" s="9">
        <v>0.53800000000000003</v>
      </c>
      <c r="K945" t="b">
        <f t="shared" si="42"/>
        <v>0</v>
      </c>
      <c r="L945" s="6">
        <v>0.53800000000000003</v>
      </c>
      <c r="M945" t="e">
        <f t="shared" si="43"/>
        <v>#N/A</v>
      </c>
      <c r="N945">
        <f t="shared" si="44"/>
        <v>153</v>
      </c>
    </row>
    <row r="946" spans="1:14" x14ac:dyDescent="0.35">
      <c r="A946" s="8" t="s">
        <v>139</v>
      </c>
      <c r="B946" t="str">
        <f>VLOOKUP($A946,forkortelser!$A$2:$B$98,2,FALSE)</f>
        <v>Phen</v>
      </c>
      <c r="C946" s="9" t="s">
        <v>149</v>
      </c>
      <c r="D946" t="str">
        <f>VLOOKUP(A946,Kategorier!$A$2:$B$98,2,FALSE)</f>
        <v>org milj</v>
      </c>
      <c r="E946" t="str">
        <f>VLOOKUP(A946,Kategorier!$A$2:$C$98,3,FALSE)</f>
        <v>PAH</v>
      </c>
      <c r="F946" t="e">
        <f>VLOOKUP($A946,grenseverdier!$A$2:$B$87,2,FALSE)</f>
        <v>#N/A</v>
      </c>
      <c r="G946" t="e">
        <f>VLOOKUP($A946,grenseverdier!$A$2:$C$87,3,FALSE)</f>
        <v>#N/A</v>
      </c>
      <c r="H946" s="1">
        <v>45000</v>
      </c>
      <c r="I946" t="s">
        <v>228</v>
      </c>
      <c r="J946" s="9">
        <v>0.56999999999999995</v>
      </c>
      <c r="K946" t="b">
        <f t="shared" si="42"/>
        <v>0</v>
      </c>
      <c r="L946" s="6">
        <v>0.56999999999999995</v>
      </c>
      <c r="M946" t="e">
        <f t="shared" si="43"/>
        <v>#N/A</v>
      </c>
      <c r="N946">
        <f t="shared" si="44"/>
        <v>153</v>
      </c>
    </row>
    <row r="947" spans="1:14" x14ac:dyDescent="0.35">
      <c r="A947" s="8" t="s">
        <v>140</v>
      </c>
      <c r="B947" t="str">
        <f>VLOOKUP($A947,forkortelser!$A$2:$B$98,2,FALSE)</f>
        <v>Ant</v>
      </c>
      <c r="C947" s="9" t="s">
        <v>149</v>
      </c>
      <c r="D947" t="str">
        <f>VLOOKUP(A947,Kategorier!$A$2:$B$98,2,FALSE)</f>
        <v>org milj</v>
      </c>
      <c r="E947" t="str">
        <f>VLOOKUP(A947,Kategorier!$A$2:$C$98,3,FALSE)</f>
        <v>PAH</v>
      </c>
      <c r="F947" t="e">
        <f>VLOOKUP($A947,grenseverdier!$A$2:$B$87,2,FALSE)</f>
        <v>#N/A</v>
      </c>
      <c r="G947" t="e">
        <f>VLOOKUP($A947,grenseverdier!$A$2:$C$87,3,FALSE)</f>
        <v>#N/A</v>
      </c>
      <c r="H947" s="1">
        <v>45000</v>
      </c>
      <c r="I947" t="s">
        <v>228</v>
      </c>
      <c r="J947" s="9">
        <v>1.23</v>
      </c>
      <c r="K947" t="b">
        <f t="shared" si="42"/>
        <v>0</v>
      </c>
      <c r="L947" s="6">
        <v>1.23</v>
      </c>
      <c r="M947" t="e">
        <f t="shared" si="43"/>
        <v>#N/A</v>
      </c>
      <c r="N947">
        <f t="shared" si="44"/>
        <v>153</v>
      </c>
    </row>
    <row r="948" spans="1:14" x14ac:dyDescent="0.35">
      <c r="A948" s="8" t="s">
        <v>141</v>
      </c>
      <c r="B948" t="str">
        <f>VLOOKUP($A948,forkortelser!$A$2:$B$98,2,FALSE)</f>
        <v>Flt</v>
      </c>
      <c r="C948" s="9" t="s">
        <v>149</v>
      </c>
      <c r="D948" t="str">
        <f>VLOOKUP(A948,Kategorier!$A$2:$B$98,2,FALSE)</f>
        <v>org milj</v>
      </c>
      <c r="E948" t="str">
        <f>VLOOKUP(A948,Kategorier!$A$2:$C$98,3,FALSE)</f>
        <v>PAH</v>
      </c>
      <c r="F948" t="e">
        <f>VLOOKUP($A948,grenseverdier!$A$2:$B$87,2,FALSE)</f>
        <v>#N/A</v>
      </c>
      <c r="G948" t="e">
        <f>VLOOKUP($A948,grenseverdier!$A$2:$C$87,3,FALSE)</f>
        <v>#N/A</v>
      </c>
      <c r="H948" s="1">
        <v>45000</v>
      </c>
      <c r="I948" t="s">
        <v>228</v>
      </c>
      <c r="J948" s="9">
        <v>0.66200000000000003</v>
      </c>
      <c r="K948" t="b">
        <f t="shared" si="42"/>
        <v>0</v>
      </c>
      <c r="L948" s="6">
        <v>0.66200000000000003</v>
      </c>
      <c r="M948" t="e">
        <f t="shared" si="43"/>
        <v>#N/A</v>
      </c>
      <c r="N948">
        <f t="shared" si="44"/>
        <v>153</v>
      </c>
    </row>
    <row r="949" spans="1:14" x14ac:dyDescent="0.35">
      <c r="A949" s="8" t="s">
        <v>142</v>
      </c>
      <c r="B949" t="str">
        <f>VLOOKUP($A949,forkortelser!$A$2:$B$98,2,FALSE)</f>
        <v>Pyr</v>
      </c>
      <c r="C949" s="9" t="s">
        <v>149</v>
      </c>
      <c r="D949" t="str">
        <f>VLOOKUP(A949,Kategorier!$A$2:$B$98,2,FALSE)</f>
        <v>org milj</v>
      </c>
      <c r="E949" t="str">
        <f>VLOOKUP(A949,Kategorier!$A$2:$C$98,3,FALSE)</f>
        <v>PAH</v>
      </c>
      <c r="F949" t="e">
        <f>VLOOKUP($A949,grenseverdier!$A$2:$B$87,2,FALSE)</f>
        <v>#N/A</v>
      </c>
      <c r="G949" t="e">
        <f>VLOOKUP($A949,grenseverdier!$A$2:$C$87,3,FALSE)</f>
        <v>#N/A</v>
      </c>
      <c r="H949" s="1">
        <v>45000</v>
      </c>
      <c r="I949" t="s">
        <v>228</v>
      </c>
      <c r="J949" s="9">
        <v>0.65800000000000003</v>
      </c>
      <c r="K949" t="b">
        <f t="shared" si="42"/>
        <v>0</v>
      </c>
      <c r="L949" s="6">
        <v>0.65800000000000003</v>
      </c>
      <c r="M949" t="e">
        <f t="shared" si="43"/>
        <v>#N/A</v>
      </c>
      <c r="N949">
        <f t="shared" si="44"/>
        <v>153</v>
      </c>
    </row>
    <row r="950" spans="1:14" x14ac:dyDescent="0.35">
      <c r="A950" s="8" t="s">
        <v>195</v>
      </c>
      <c r="B950" t="str">
        <f>VLOOKUP($A950,forkortelser!$A$2:$B$98,2,FALSE)</f>
        <v>B(a)A</v>
      </c>
      <c r="C950" s="9" t="s">
        <v>149</v>
      </c>
      <c r="D950" t="str">
        <f>VLOOKUP(A950,Kategorier!$A$2:$B$98,2,FALSE)</f>
        <v>org milj</v>
      </c>
      <c r="E950" t="str">
        <f>VLOOKUP(A950,Kategorier!$A$2:$C$98,3,FALSE)</f>
        <v>PAH</v>
      </c>
      <c r="F950" t="e">
        <f>VLOOKUP($A950,grenseverdier!$A$2:$B$87,2,FALSE)</f>
        <v>#N/A</v>
      </c>
      <c r="G950" t="e">
        <f>VLOOKUP($A950,grenseverdier!$A$2:$C$87,3,FALSE)</f>
        <v>#N/A</v>
      </c>
      <c r="H950" s="1">
        <v>45000</v>
      </c>
      <c r="I950" t="s">
        <v>228</v>
      </c>
      <c r="J950" s="9">
        <v>0.55200000000000005</v>
      </c>
      <c r="K950" t="b">
        <f t="shared" si="42"/>
        <v>0</v>
      </c>
      <c r="L950" s="6">
        <v>0.55200000000000005</v>
      </c>
      <c r="M950" t="e">
        <f t="shared" si="43"/>
        <v>#N/A</v>
      </c>
      <c r="N950">
        <f t="shared" si="44"/>
        <v>153</v>
      </c>
    </row>
    <row r="951" spans="1:14" x14ac:dyDescent="0.35">
      <c r="A951" s="8" t="s">
        <v>196</v>
      </c>
      <c r="B951" t="str">
        <f>VLOOKUP($A951,forkortelser!$A$2:$B$98,2,FALSE)</f>
        <v>Cry</v>
      </c>
      <c r="C951" s="9" t="s">
        <v>149</v>
      </c>
      <c r="D951" t="str">
        <f>VLOOKUP(A951,Kategorier!$A$2:$B$98,2,FALSE)</f>
        <v>org milj</v>
      </c>
      <c r="E951" t="str">
        <f>VLOOKUP(A951,Kategorier!$A$2:$C$98,3,FALSE)</f>
        <v>PAH</v>
      </c>
      <c r="F951" t="e">
        <f>VLOOKUP($A951,grenseverdier!$A$2:$B$87,2,FALSE)</f>
        <v>#N/A</v>
      </c>
      <c r="G951" t="e">
        <f>VLOOKUP($A951,grenseverdier!$A$2:$C$87,3,FALSE)</f>
        <v>#N/A</v>
      </c>
      <c r="H951" s="1">
        <v>45000</v>
      </c>
      <c r="I951" t="s">
        <v>228</v>
      </c>
      <c r="J951" s="9">
        <v>0.16400000000000001</v>
      </c>
      <c r="K951" t="b">
        <f t="shared" si="42"/>
        <v>0</v>
      </c>
      <c r="L951" s="6">
        <v>0.16400000000000001</v>
      </c>
      <c r="M951" t="e">
        <f t="shared" si="43"/>
        <v>#N/A</v>
      </c>
      <c r="N951">
        <f t="shared" si="44"/>
        <v>153</v>
      </c>
    </row>
    <row r="952" spans="1:14" x14ac:dyDescent="0.35">
      <c r="A952" s="8" t="s">
        <v>143</v>
      </c>
      <c r="B952" t="str">
        <f>VLOOKUP($A952,forkortelser!$A$2:$B$98,2,FALSE)</f>
        <v>B(b)F + B(j)F</v>
      </c>
      <c r="C952" s="9" t="s">
        <v>149</v>
      </c>
      <c r="D952" t="str">
        <f>VLOOKUP(A952,Kategorier!$A$2:$B$98,2,FALSE)</f>
        <v>org milj</v>
      </c>
      <c r="E952" t="str">
        <f>VLOOKUP(A952,Kategorier!$A$2:$C$98,3,FALSE)</f>
        <v>PAH</v>
      </c>
      <c r="F952" t="e">
        <f>VLOOKUP($A952,grenseverdier!$A$2:$B$87,2,FALSE)</f>
        <v>#N/A</v>
      </c>
      <c r="G952" t="e">
        <f>VLOOKUP($A952,grenseverdier!$A$2:$C$87,3,FALSE)</f>
        <v>#N/A</v>
      </c>
      <c r="H952" s="1">
        <v>45000</v>
      </c>
      <c r="I952" t="s">
        <v>228</v>
      </c>
      <c r="J952" s="9">
        <v>0.13900000000000001</v>
      </c>
      <c r="K952" t="b">
        <f t="shared" si="42"/>
        <v>0</v>
      </c>
      <c r="L952" s="6">
        <v>0.13900000000000001</v>
      </c>
      <c r="M952" t="e">
        <f t="shared" si="43"/>
        <v>#N/A</v>
      </c>
      <c r="N952">
        <f t="shared" si="44"/>
        <v>153</v>
      </c>
    </row>
    <row r="953" spans="1:14" x14ac:dyDescent="0.35">
      <c r="A953" s="8" t="s">
        <v>197</v>
      </c>
      <c r="B953" t="str">
        <f>VLOOKUP($A953,forkortelser!$A$2:$B$98,2,FALSE)</f>
        <v>B(k)F</v>
      </c>
      <c r="C953" s="9" t="s">
        <v>149</v>
      </c>
      <c r="D953" t="str">
        <f>VLOOKUP(A953,Kategorier!$A$2:$B$98,2,FALSE)</f>
        <v>org milj</v>
      </c>
      <c r="E953" t="str">
        <f>VLOOKUP(A953,Kategorier!$A$2:$C$98,3,FALSE)</f>
        <v>PAH</v>
      </c>
      <c r="F953" t="e">
        <f>VLOOKUP($A953,grenseverdier!$A$2:$B$87,2,FALSE)</f>
        <v>#N/A</v>
      </c>
      <c r="G953" t="e">
        <f>VLOOKUP($A953,grenseverdier!$A$2:$C$87,3,FALSE)</f>
        <v>#N/A</v>
      </c>
      <c r="H953" s="1">
        <v>45000</v>
      </c>
      <c r="I953" t="s">
        <v>228</v>
      </c>
      <c r="J953" s="9">
        <v>0.129</v>
      </c>
      <c r="K953" t="b">
        <f t="shared" si="42"/>
        <v>0</v>
      </c>
      <c r="L953" s="6">
        <v>0.129</v>
      </c>
      <c r="M953" t="e">
        <f t="shared" si="43"/>
        <v>#N/A</v>
      </c>
      <c r="N953">
        <f t="shared" si="44"/>
        <v>153</v>
      </c>
    </row>
    <row r="954" spans="1:14" x14ac:dyDescent="0.35">
      <c r="A954" s="8" t="s">
        <v>198</v>
      </c>
      <c r="B954" t="str">
        <f>VLOOKUP($A954,forkortelser!$A$2:$B$98,2,FALSE)</f>
        <v>B(a)P</v>
      </c>
      <c r="C954" s="9" t="s">
        <v>149</v>
      </c>
      <c r="D954" t="str">
        <f>VLOOKUP(A954,Kategorier!$A$2:$B$98,2,FALSE)</f>
        <v>org milj</v>
      </c>
      <c r="E954" t="str">
        <f>VLOOKUP(A954,Kategorier!$A$2:$C$98,3,FALSE)</f>
        <v>PAH</v>
      </c>
      <c r="F954" t="e">
        <f>VLOOKUP($A954,grenseverdier!$A$2:$B$87,2,FALSE)</f>
        <v>#N/A</v>
      </c>
      <c r="G954" t="e">
        <f>VLOOKUP($A954,grenseverdier!$A$2:$C$87,3,FALSE)</f>
        <v>#N/A</v>
      </c>
      <c r="H954" s="1">
        <v>45000</v>
      </c>
      <c r="I954" t="s">
        <v>228</v>
      </c>
      <c r="J954" s="9">
        <v>5.3999999999999999E-2</v>
      </c>
      <c r="K954" t="b">
        <f t="shared" si="42"/>
        <v>0</v>
      </c>
      <c r="L954" s="6">
        <v>5.3999999999999999E-2</v>
      </c>
      <c r="M954" t="e">
        <f t="shared" si="43"/>
        <v>#N/A</v>
      </c>
      <c r="N954">
        <f t="shared" si="44"/>
        <v>153</v>
      </c>
    </row>
    <row r="955" spans="1:14" x14ac:dyDescent="0.35">
      <c r="A955" s="8" t="s">
        <v>199</v>
      </c>
      <c r="B955" t="str">
        <f>VLOOKUP($A955,forkortelser!$A$2:$B$98,2,FALSE)</f>
        <v>DB(ah)A</v>
      </c>
      <c r="C955" s="9" t="s">
        <v>149</v>
      </c>
      <c r="D955" t="str">
        <f>VLOOKUP(A955,Kategorier!$A$2:$B$98,2,FALSE)</f>
        <v>org milj</v>
      </c>
      <c r="E955" t="str">
        <f>VLOOKUP(A955,Kategorier!$A$2:$C$98,3,FALSE)</f>
        <v>PAH</v>
      </c>
      <c r="F955" t="e">
        <f>VLOOKUP($A955,grenseverdier!$A$2:$B$87,2,FALSE)</f>
        <v>#N/A</v>
      </c>
      <c r="G955" t="e">
        <f>VLOOKUP($A955,grenseverdier!$A$2:$C$87,3,FALSE)</f>
        <v>#N/A</v>
      </c>
      <c r="H955" s="1">
        <v>45000</v>
      </c>
      <c r="I955" t="s">
        <v>228</v>
      </c>
      <c r="J955" s="9">
        <v>9.2299999999999993E-2</v>
      </c>
      <c r="K955" t="b">
        <f t="shared" si="42"/>
        <v>0</v>
      </c>
      <c r="L955" s="6">
        <v>9.2299999999999993E-2</v>
      </c>
      <c r="M955" t="e">
        <f t="shared" si="43"/>
        <v>#N/A</v>
      </c>
      <c r="N955">
        <f t="shared" si="44"/>
        <v>153</v>
      </c>
    </row>
    <row r="956" spans="1:14" x14ac:dyDescent="0.35">
      <c r="A956" s="8" t="s">
        <v>144</v>
      </c>
      <c r="B956" t="str">
        <f>VLOOKUP($A956,forkortelser!$A$2:$B$98,2,FALSE)</f>
        <v>B(ghi)P</v>
      </c>
      <c r="C956" s="9" t="s">
        <v>149</v>
      </c>
      <c r="D956" t="str">
        <f>VLOOKUP(A956,Kategorier!$A$2:$B$98,2,FALSE)</f>
        <v>org milj</v>
      </c>
      <c r="E956" t="str">
        <f>VLOOKUP(A956,Kategorier!$A$2:$C$98,3,FALSE)</f>
        <v>PAH</v>
      </c>
      <c r="F956" t="e">
        <f>VLOOKUP($A956,grenseverdier!$A$2:$B$87,2,FALSE)</f>
        <v>#N/A</v>
      </c>
      <c r="G956" t="e">
        <f>VLOOKUP($A956,grenseverdier!$A$2:$C$87,3,FALSE)</f>
        <v>#N/A</v>
      </c>
      <c r="H956" s="1">
        <v>45000</v>
      </c>
      <c r="I956" t="s">
        <v>228</v>
      </c>
      <c r="J956" s="9">
        <v>1.4E-2</v>
      </c>
      <c r="K956" t="b">
        <f t="shared" si="42"/>
        <v>0</v>
      </c>
      <c r="L956" s="6">
        <v>1.4E-2</v>
      </c>
      <c r="M956" t="e">
        <f t="shared" si="43"/>
        <v>#N/A</v>
      </c>
      <c r="N956">
        <f t="shared" si="44"/>
        <v>153</v>
      </c>
    </row>
    <row r="957" spans="1:14" x14ac:dyDescent="0.35">
      <c r="A957" s="8" t="s">
        <v>200</v>
      </c>
      <c r="B957" t="str">
        <f>VLOOKUP($A957,forkortelser!$A$2:$B$98,2,FALSE)</f>
        <v>IP</v>
      </c>
      <c r="C957" s="9" t="s">
        <v>149</v>
      </c>
      <c r="D957" t="str">
        <f>VLOOKUP(A957,Kategorier!$A$2:$B$98,2,FALSE)</f>
        <v>org milj</v>
      </c>
      <c r="E957" t="str">
        <f>VLOOKUP(A957,Kategorier!$A$2:$C$98,3,FALSE)</f>
        <v>PAH</v>
      </c>
      <c r="F957" t="e">
        <f>VLOOKUP($A957,grenseverdier!$A$2:$B$87,2,FALSE)</f>
        <v>#N/A</v>
      </c>
      <c r="G957" t="e">
        <f>VLOOKUP($A957,grenseverdier!$A$2:$C$87,3,FALSE)</f>
        <v>#N/A</v>
      </c>
      <c r="H957" s="1">
        <v>45000</v>
      </c>
      <c r="I957" t="s">
        <v>228</v>
      </c>
      <c r="J957" s="9" t="s">
        <v>234</v>
      </c>
      <c r="K957" t="b">
        <f t="shared" si="42"/>
        <v>1</v>
      </c>
      <c r="L957" s="6">
        <v>0.08</v>
      </c>
      <c r="M957" t="e">
        <f t="shared" si="43"/>
        <v>#N/A</v>
      </c>
      <c r="N957">
        <f t="shared" si="44"/>
        <v>153</v>
      </c>
    </row>
    <row r="958" spans="1:14" x14ac:dyDescent="0.35">
      <c r="A958" s="9" t="s">
        <v>218</v>
      </c>
      <c r="B958" t="str">
        <f>VLOOKUP($A958,forkortelser!$A$2:$B$98,2,FALSE)</f>
        <v>Sum PAH-16</v>
      </c>
      <c r="C958" s="9" t="s">
        <v>149</v>
      </c>
      <c r="D958" t="str">
        <f>VLOOKUP(A958,Kategorier!$A$2:$B$98,2,FALSE)</f>
        <v>org milj</v>
      </c>
      <c r="E958" t="str">
        <f>VLOOKUP(A958,Kategorier!$A$2:$C$98,3,FALSE)</f>
        <v>PAH</v>
      </c>
      <c r="F958">
        <f>VLOOKUP($A958,grenseverdier!$A$2:$B$87,2,FALSE)</f>
        <v>0</v>
      </c>
      <c r="G958" t="str">
        <f>VLOOKUP($A958,grenseverdier!$A$2:$C$87,3,FALSE)</f>
        <v>målekrav</v>
      </c>
      <c r="H958" s="1">
        <v>45000</v>
      </c>
      <c r="I958" t="s">
        <v>228</v>
      </c>
      <c r="J958" s="9" t="s">
        <v>176</v>
      </c>
      <c r="K958" t="b">
        <f t="shared" si="42"/>
        <v>1</v>
      </c>
      <c r="L958" s="6">
        <v>0.05</v>
      </c>
      <c r="M958" t="b">
        <f t="shared" si="43"/>
        <v>1</v>
      </c>
      <c r="N958">
        <f t="shared" si="44"/>
        <v>153</v>
      </c>
    </row>
    <row r="959" spans="1:14" x14ac:dyDescent="0.35">
      <c r="A959" s="8" t="s">
        <v>201</v>
      </c>
      <c r="B959" t="str">
        <f>VLOOKUP($A959,forkortelser!$A$2:$B$98,2,FALSE)</f>
        <v>Sum PAH carc</v>
      </c>
      <c r="C959" s="9" t="s">
        <v>149</v>
      </c>
      <c r="D959" t="str">
        <f>VLOOKUP(A959,Kategorier!$A$2:$B$98,2,FALSE)</f>
        <v>org milj</v>
      </c>
      <c r="E959" t="str">
        <f>VLOOKUP(A959,Kategorier!$A$2:$C$98,3,FALSE)</f>
        <v>PAH</v>
      </c>
      <c r="F959" t="e">
        <f>VLOOKUP($A959,grenseverdier!$A$2:$B$87,2,FALSE)</f>
        <v>#N/A</v>
      </c>
      <c r="G959" t="e">
        <f>VLOOKUP($A959,grenseverdier!$A$2:$C$87,3,FALSE)</f>
        <v>#N/A</v>
      </c>
      <c r="H959" s="1">
        <v>45000</v>
      </c>
      <c r="I959" t="s">
        <v>228</v>
      </c>
      <c r="J959" s="9">
        <v>4.8</v>
      </c>
      <c r="K959" t="b">
        <f t="shared" si="42"/>
        <v>0</v>
      </c>
      <c r="L959" s="6">
        <v>4.8</v>
      </c>
      <c r="M959" t="e">
        <f t="shared" si="43"/>
        <v>#N/A</v>
      </c>
      <c r="N959">
        <f t="shared" si="44"/>
        <v>153</v>
      </c>
    </row>
    <row r="960" spans="1:14" x14ac:dyDescent="0.35">
      <c r="A960" s="8" t="s">
        <v>135</v>
      </c>
      <c r="B960" t="str">
        <f>VLOOKUP($A960,forkortelser!$A$2:$B$98,2,FALSE)</f>
        <v>Nap</v>
      </c>
      <c r="C960" s="9" t="s">
        <v>148</v>
      </c>
      <c r="D960" t="str">
        <f>VLOOKUP(A960,Kategorier!$A$2:$B$98,2,FALSE)</f>
        <v>org milj</v>
      </c>
      <c r="E960" t="str">
        <f>VLOOKUP(A960,Kategorier!$A$2:$C$98,3,FALSE)</f>
        <v>PAH</v>
      </c>
      <c r="F960" t="e">
        <f>VLOOKUP($A960,grenseverdier!$A$2:$B$87,2,FALSE)</f>
        <v>#N/A</v>
      </c>
      <c r="G960" t="e">
        <f>VLOOKUP($A960,grenseverdier!$A$2:$C$87,3,FALSE)</f>
        <v>#N/A</v>
      </c>
      <c r="H960" s="1">
        <v>45000</v>
      </c>
      <c r="I960" t="s">
        <v>228</v>
      </c>
      <c r="J960" s="9">
        <v>0.59199999999999997</v>
      </c>
      <c r="K960" t="b">
        <f t="shared" si="42"/>
        <v>0</v>
      </c>
      <c r="L960" s="6">
        <v>0.59199999999999997</v>
      </c>
      <c r="M960" t="e">
        <f t="shared" si="43"/>
        <v>#N/A</v>
      </c>
      <c r="N960">
        <f t="shared" si="44"/>
        <v>153</v>
      </c>
    </row>
    <row r="961" spans="1:14" x14ac:dyDescent="0.35">
      <c r="A961" s="8" t="s">
        <v>136</v>
      </c>
      <c r="B961" t="str">
        <f>VLOOKUP($A961,forkortelser!$A$2:$B$98,2,FALSE)</f>
        <v>Acy</v>
      </c>
      <c r="C961" s="9" t="s">
        <v>148</v>
      </c>
      <c r="D961" t="str">
        <f>VLOOKUP(A961,Kategorier!$A$2:$B$98,2,FALSE)</f>
        <v>org milj</v>
      </c>
      <c r="E961" t="str">
        <f>VLOOKUP(A961,Kategorier!$A$2:$C$98,3,FALSE)</f>
        <v>PAH</v>
      </c>
      <c r="F961" t="e">
        <f>VLOOKUP($A961,grenseverdier!$A$2:$B$87,2,FALSE)</f>
        <v>#N/A</v>
      </c>
      <c r="G961" t="e">
        <f>VLOOKUP($A961,grenseverdier!$A$2:$C$87,3,FALSE)</f>
        <v>#N/A</v>
      </c>
      <c r="H961" s="1">
        <v>45000</v>
      </c>
      <c r="I961" t="s">
        <v>228</v>
      </c>
      <c r="J961" s="9"/>
      <c r="K961" t="e">
        <f t="shared" si="42"/>
        <v>#N/A</v>
      </c>
      <c r="L961" s="6" t="s">
        <v>147</v>
      </c>
      <c r="M961" t="e">
        <f t="shared" si="43"/>
        <v>#N/A</v>
      </c>
      <c r="N961">
        <f t="shared" si="44"/>
        <v>153</v>
      </c>
    </row>
    <row r="962" spans="1:14" x14ac:dyDescent="0.35">
      <c r="A962" s="8" t="s">
        <v>137</v>
      </c>
      <c r="B962" t="str">
        <f>VLOOKUP($A962,forkortelser!$A$2:$B$98,2,FALSE)</f>
        <v>Ace</v>
      </c>
      <c r="C962" s="9" t="s">
        <v>148</v>
      </c>
      <c r="D962" t="str">
        <f>VLOOKUP(A962,Kategorier!$A$2:$B$98,2,FALSE)</f>
        <v>org milj</v>
      </c>
      <c r="E962" t="str">
        <f>VLOOKUP(A962,Kategorier!$A$2:$C$98,3,FALSE)</f>
        <v>PAH</v>
      </c>
      <c r="F962" t="e">
        <f>VLOOKUP($A962,grenseverdier!$A$2:$B$87,2,FALSE)</f>
        <v>#N/A</v>
      </c>
      <c r="G962" t="e">
        <f>VLOOKUP($A962,grenseverdier!$A$2:$C$87,3,FALSE)</f>
        <v>#N/A</v>
      </c>
      <c r="H962" s="1">
        <v>45000</v>
      </c>
      <c r="I962" t="s">
        <v>228</v>
      </c>
      <c r="J962" s="9"/>
      <c r="K962" t="e">
        <f t="shared" si="42"/>
        <v>#N/A</v>
      </c>
      <c r="L962" s="6" t="s">
        <v>147</v>
      </c>
      <c r="M962" t="e">
        <f t="shared" si="43"/>
        <v>#N/A</v>
      </c>
      <c r="N962">
        <f t="shared" si="44"/>
        <v>153</v>
      </c>
    </row>
    <row r="963" spans="1:14" x14ac:dyDescent="0.35">
      <c r="A963" s="8" t="s">
        <v>138</v>
      </c>
      <c r="B963" t="str">
        <f>VLOOKUP($A963,forkortelser!$A$2:$B$98,2,FALSE)</f>
        <v>Flu</v>
      </c>
      <c r="C963" s="9" t="s">
        <v>148</v>
      </c>
      <c r="D963" t="str">
        <f>VLOOKUP(A963,Kategorier!$A$2:$B$98,2,FALSE)</f>
        <v>org milj</v>
      </c>
      <c r="E963" t="str">
        <f>VLOOKUP(A963,Kategorier!$A$2:$C$98,3,FALSE)</f>
        <v>PAH</v>
      </c>
      <c r="F963" t="e">
        <f>VLOOKUP($A963,grenseverdier!$A$2:$B$87,2,FALSE)</f>
        <v>#N/A</v>
      </c>
      <c r="G963" t="e">
        <f>VLOOKUP($A963,grenseverdier!$A$2:$C$87,3,FALSE)</f>
        <v>#N/A</v>
      </c>
      <c r="H963" s="1">
        <v>45000</v>
      </c>
      <c r="I963" t="s">
        <v>228</v>
      </c>
      <c r="J963" s="9"/>
      <c r="K963" t="e">
        <f t="shared" ref="K963:K1017" si="45">IF(ISBLANK(J963),#N/A,IF(ISNUMBER(J963),FALSE,TRUE))</f>
        <v>#N/A</v>
      </c>
      <c r="L963" s="6" t="s">
        <v>147</v>
      </c>
      <c r="M963" t="e">
        <f t="shared" ref="M963:M1017" si="46">IF(ISBLANK(L963),#N/A,IF(L963&gt;F963,TRUE,IF(L963&lt;F963,FALSE,#N/A)))</f>
        <v>#N/A</v>
      </c>
      <c r="N963">
        <f t="shared" ref="N963:N1017" si="47">IF(I963="inn",152,IF(I963="ut",151,IF(I963="slamtank",153)))</f>
        <v>153</v>
      </c>
    </row>
    <row r="964" spans="1:14" x14ac:dyDescent="0.35">
      <c r="A964" s="8" t="s">
        <v>139</v>
      </c>
      <c r="B964" t="str">
        <f>VLOOKUP($A964,forkortelser!$A$2:$B$98,2,FALSE)</f>
        <v>Phen</v>
      </c>
      <c r="C964" s="9" t="s">
        <v>148</v>
      </c>
      <c r="D964" t="str">
        <f>VLOOKUP(A964,Kategorier!$A$2:$B$98,2,FALSE)</f>
        <v>org milj</v>
      </c>
      <c r="E964" t="str">
        <f>VLOOKUP(A964,Kategorier!$A$2:$C$98,3,FALSE)</f>
        <v>PAH</v>
      </c>
      <c r="F964" t="e">
        <f>VLOOKUP($A964,grenseverdier!$A$2:$B$87,2,FALSE)</f>
        <v>#N/A</v>
      </c>
      <c r="G964" t="e">
        <f>VLOOKUP($A964,grenseverdier!$A$2:$C$87,3,FALSE)</f>
        <v>#N/A</v>
      </c>
      <c r="H964" s="1">
        <v>45000</v>
      </c>
      <c r="I964" t="s">
        <v>228</v>
      </c>
      <c r="J964" s="9"/>
      <c r="K964" t="e">
        <f t="shared" si="45"/>
        <v>#N/A</v>
      </c>
      <c r="L964" s="6" t="s">
        <v>147</v>
      </c>
      <c r="M964" t="e">
        <f t="shared" si="46"/>
        <v>#N/A</v>
      </c>
      <c r="N964">
        <f t="shared" si="47"/>
        <v>153</v>
      </c>
    </row>
    <row r="965" spans="1:14" x14ac:dyDescent="0.35">
      <c r="A965" s="8" t="s">
        <v>140</v>
      </c>
      <c r="B965" t="str">
        <f>VLOOKUP($A965,forkortelser!$A$2:$B$98,2,FALSE)</f>
        <v>Ant</v>
      </c>
      <c r="C965" s="9" t="s">
        <v>148</v>
      </c>
      <c r="D965" t="str">
        <f>VLOOKUP(A965,Kategorier!$A$2:$B$98,2,FALSE)</f>
        <v>org milj</v>
      </c>
      <c r="E965" t="str">
        <f>VLOOKUP(A965,Kategorier!$A$2:$C$98,3,FALSE)</f>
        <v>PAH</v>
      </c>
      <c r="F965" t="e">
        <f>VLOOKUP($A965,grenseverdier!$A$2:$B$87,2,FALSE)</f>
        <v>#N/A</v>
      </c>
      <c r="G965" t="e">
        <f>VLOOKUP($A965,grenseverdier!$A$2:$C$87,3,FALSE)</f>
        <v>#N/A</v>
      </c>
      <c r="H965" s="1">
        <v>45000</v>
      </c>
      <c r="I965" t="s">
        <v>228</v>
      </c>
      <c r="J965" s="9"/>
      <c r="K965" t="e">
        <f t="shared" si="45"/>
        <v>#N/A</v>
      </c>
      <c r="L965" s="6" t="s">
        <v>147</v>
      </c>
      <c r="M965" t="e">
        <f t="shared" si="46"/>
        <v>#N/A</v>
      </c>
      <c r="N965">
        <f t="shared" si="47"/>
        <v>153</v>
      </c>
    </row>
    <row r="966" spans="1:14" x14ac:dyDescent="0.35">
      <c r="A966" s="8" t="s">
        <v>141</v>
      </c>
      <c r="B966" t="str">
        <f>VLOOKUP($A966,forkortelser!$A$2:$B$98,2,FALSE)</f>
        <v>Flt</v>
      </c>
      <c r="C966" s="9" t="s">
        <v>148</v>
      </c>
      <c r="D966" t="str">
        <f>VLOOKUP(A966,Kategorier!$A$2:$B$98,2,FALSE)</f>
        <v>org milj</v>
      </c>
      <c r="E966" t="str">
        <f>VLOOKUP(A966,Kategorier!$A$2:$C$98,3,FALSE)</f>
        <v>PAH</v>
      </c>
      <c r="F966" t="e">
        <f>VLOOKUP($A966,grenseverdier!$A$2:$B$87,2,FALSE)</f>
        <v>#N/A</v>
      </c>
      <c r="G966" t="e">
        <f>VLOOKUP($A966,grenseverdier!$A$2:$C$87,3,FALSE)</f>
        <v>#N/A</v>
      </c>
      <c r="H966" s="1">
        <v>45000</v>
      </c>
      <c r="I966" t="s">
        <v>228</v>
      </c>
      <c r="J966" s="9"/>
      <c r="K966" t="e">
        <f t="shared" si="45"/>
        <v>#N/A</v>
      </c>
      <c r="L966" s="6" t="s">
        <v>147</v>
      </c>
      <c r="M966" t="e">
        <f t="shared" si="46"/>
        <v>#N/A</v>
      </c>
      <c r="N966">
        <f t="shared" si="47"/>
        <v>153</v>
      </c>
    </row>
    <row r="967" spans="1:14" x14ac:dyDescent="0.35">
      <c r="A967" s="8" t="s">
        <v>142</v>
      </c>
      <c r="B967" t="str">
        <f>VLOOKUP($A967,forkortelser!$A$2:$B$98,2,FALSE)</f>
        <v>Pyr</v>
      </c>
      <c r="C967" s="9" t="s">
        <v>148</v>
      </c>
      <c r="D967" t="str">
        <f>VLOOKUP(A967,Kategorier!$A$2:$B$98,2,FALSE)</f>
        <v>org milj</v>
      </c>
      <c r="E967" t="str">
        <f>VLOOKUP(A967,Kategorier!$A$2:$C$98,3,FALSE)</f>
        <v>PAH</v>
      </c>
      <c r="F967" t="e">
        <f>VLOOKUP($A967,grenseverdier!$A$2:$B$87,2,FALSE)</f>
        <v>#N/A</v>
      </c>
      <c r="G967" t="e">
        <f>VLOOKUP($A967,grenseverdier!$A$2:$C$87,3,FALSE)</f>
        <v>#N/A</v>
      </c>
      <c r="H967" s="1">
        <v>45000</v>
      </c>
      <c r="I967" t="s">
        <v>228</v>
      </c>
      <c r="J967" s="9"/>
      <c r="K967" t="e">
        <f t="shared" si="45"/>
        <v>#N/A</v>
      </c>
      <c r="L967" s="6" t="s">
        <v>147</v>
      </c>
      <c r="M967" t="e">
        <f t="shared" si="46"/>
        <v>#N/A</v>
      </c>
      <c r="N967">
        <f t="shared" si="47"/>
        <v>153</v>
      </c>
    </row>
    <row r="968" spans="1:14" x14ac:dyDescent="0.35">
      <c r="A968" s="8" t="s">
        <v>195</v>
      </c>
      <c r="B968" t="str">
        <f>VLOOKUP($A968,forkortelser!$A$2:$B$98,2,FALSE)</f>
        <v>B(a)A</v>
      </c>
      <c r="C968" s="9" t="s">
        <v>148</v>
      </c>
      <c r="D968" t="str">
        <f>VLOOKUP(A968,Kategorier!$A$2:$B$98,2,FALSE)</f>
        <v>org milj</v>
      </c>
      <c r="E968" t="str">
        <f>VLOOKUP(A968,Kategorier!$A$2:$C$98,3,FALSE)</f>
        <v>PAH</v>
      </c>
      <c r="F968" t="e">
        <f>VLOOKUP($A968,grenseverdier!$A$2:$B$87,2,FALSE)</f>
        <v>#N/A</v>
      </c>
      <c r="G968" t="e">
        <f>VLOOKUP($A968,grenseverdier!$A$2:$C$87,3,FALSE)</f>
        <v>#N/A</v>
      </c>
      <c r="H968" s="1">
        <v>45000</v>
      </c>
      <c r="I968" t="s">
        <v>228</v>
      </c>
      <c r="J968" s="9"/>
      <c r="K968" t="e">
        <f t="shared" si="45"/>
        <v>#N/A</v>
      </c>
      <c r="L968" s="6" t="s">
        <v>147</v>
      </c>
      <c r="M968" t="e">
        <f t="shared" si="46"/>
        <v>#N/A</v>
      </c>
      <c r="N968">
        <f t="shared" si="47"/>
        <v>153</v>
      </c>
    </row>
    <row r="969" spans="1:14" x14ac:dyDescent="0.35">
      <c r="A969" s="8" t="s">
        <v>196</v>
      </c>
      <c r="B969" t="str">
        <f>VLOOKUP($A969,forkortelser!$A$2:$B$98,2,FALSE)</f>
        <v>Cry</v>
      </c>
      <c r="C969" s="9" t="s">
        <v>148</v>
      </c>
      <c r="D969" t="str">
        <f>VLOOKUP(A969,Kategorier!$A$2:$B$98,2,FALSE)</f>
        <v>org milj</v>
      </c>
      <c r="E969" t="str">
        <f>VLOOKUP(A969,Kategorier!$A$2:$C$98,3,FALSE)</f>
        <v>PAH</v>
      </c>
      <c r="F969" t="e">
        <f>VLOOKUP($A969,grenseverdier!$A$2:$B$87,2,FALSE)</f>
        <v>#N/A</v>
      </c>
      <c r="G969" t="e">
        <f>VLOOKUP($A969,grenseverdier!$A$2:$C$87,3,FALSE)</f>
        <v>#N/A</v>
      </c>
      <c r="H969" s="1">
        <v>45000</v>
      </c>
      <c r="I969" t="s">
        <v>228</v>
      </c>
      <c r="J969" s="9"/>
      <c r="K969" t="e">
        <f t="shared" si="45"/>
        <v>#N/A</v>
      </c>
      <c r="L969" s="6" t="s">
        <v>147</v>
      </c>
      <c r="M969" t="e">
        <f t="shared" si="46"/>
        <v>#N/A</v>
      </c>
      <c r="N969">
        <f t="shared" si="47"/>
        <v>153</v>
      </c>
    </row>
    <row r="970" spans="1:14" x14ac:dyDescent="0.35">
      <c r="A970" s="8" t="s">
        <v>143</v>
      </c>
      <c r="B970" t="str">
        <f>VLOOKUP($A970,forkortelser!$A$2:$B$98,2,FALSE)</f>
        <v>B(b)F + B(j)F</v>
      </c>
      <c r="C970" s="9" t="s">
        <v>148</v>
      </c>
      <c r="D970" t="str">
        <f>VLOOKUP(A970,Kategorier!$A$2:$B$98,2,FALSE)</f>
        <v>org milj</v>
      </c>
      <c r="E970" t="str">
        <f>VLOOKUP(A970,Kategorier!$A$2:$C$98,3,FALSE)</f>
        <v>PAH</v>
      </c>
      <c r="F970" t="e">
        <f>VLOOKUP($A970,grenseverdier!$A$2:$B$87,2,FALSE)</f>
        <v>#N/A</v>
      </c>
      <c r="G970" t="e">
        <f>VLOOKUP($A970,grenseverdier!$A$2:$C$87,3,FALSE)</f>
        <v>#N/A</v>
      </c>
      <c r="H970" s="1">
        <v>45000</v>
      </c>
      <c r="I970" t="s">
        <v>228</v>
      </c>
      <c r="J970" s="9"/>
      <c r="K970" t="e">
        <f t="shared" si="45"/>
        <v>#N/A</v>
      </c>
      <c r="L970" s="6" t="s">
        <v>147</v>
      </c>
      <c r="M970" t="e">
        <f t="shared" si="46"/>
        <v>#N/A</v>
      </c>
      <c r="N970">
        <f t="shared" si="47"/>
        <v>153</v>
      </c>
    </row>
    <row r="971" spans="1:14" x14ac:dyDescent="0.35">
      <c r="A971" s="8" t="s">
        <v>197</v>
      </c>
      <c r="B971" t="str">
        <f>VLOOKUP($A971,forkortelser!$A$2:$B$98,2,FALSE)</f>
        <v>B(k)F</v>
      </c>
      <c r="C971" s="9" t="s">
        <v>148</v>
      </c>
      <c r="D971" t="str">
        <f>VLOOKUP(A971,Kategorier!$A$2:$B$98,2,FALSE)</f>
        <v>org milj</v>
      </c>
      <c r="E971" t="str">
        <f>VLOOKUP(A971,Kategorier!$A$2:$C$98,3,FALSE)</f>
        <v>PAH</v>
      </c>
      <c r="F971" t="e">
        <f>VLOOKUP($A971,grenseverdier!$A$2:$B$87,2,FALSE)</f>
        <v>#N/A</v>
      </c>
      <c r="G971" t="e">
        <f>VLOOKUP($A971,grenseverdier!$A$2:$C$87,3,FALSE)</f>
        <v>#N/A</v>
      </c>
      <c r="H971" s="1">
        <v>45000</v>
      </c>
      <c r="I971" t="s">
        <v>228</v>
      </c>
      <c r="J971" s="9"/>
      <c r="K971" t="e">
        <f t="shared" si="45"/>
        <v>#N/A</v>
      </c>
      <c r="L971" s="6" t="s">
        <v>147</v>
      </c>
      <c r="M971" t="e">
        <f t="shared" si="46"/>
        <v>#N/A</v>
      </c>
      <c r="N971">
        <f t="shared" si="47"/>
        <v>153</v>
      </c>
    </row>
    <row r="972" spans="1:14" x14ac:dyDescent="0.35">
      <c r="A972" s="8" t="s">
        <v>198</v>
      </c>
      <c r="B972" t="str">
        <f>VLOOKUP($A972,forkortelser!$A$2:$B$98,2,FALSE)</f>
        <v>B(a)P</v>
      </c>
      <c r="C972" s="9" t="s">
        <v>148</v>
      </c>
      <c r="D972" t="str">
        <f>VLOOKUP(A972,Kategorier!$A$2:$B$98,2,FALSE)</f>
        <v>org milj</v>
      </c>
      <c r="E972" t="str">
        <f>VLOOKUP(A972,Kategorier!$A$2:$C$98,3,FALSE)</f>
        <v>PAH</v>
      </c>
      <c r="F972" t="e">
        <f>VLOOKUP($A972,grenseverdier!$A$2:$B$87,2,FALSE)</f>
        <v>#N/A</v>
      </c>
      <c r="G972" t="e">
        <f>VLOOKUP($A972,grenseverdier!$A$2:$C$87,3,FALSE)</f>
        <v>#N/A</v>
      </c>
      <c r="H972" s="1">
        <v>45000</v>
      </c>
      <c r="I972" t="s">
        <v>228</v>
      </c>
      <c r="J972" s="9"/>
      <c r="K972" t="e">
        <f t="shared" si="45"/>
        <v>#N/A</v>
      </c>
      <c r="L972" s="6" t="s">
        <v>147</v>
      </c>
      <c r="M972" t="e">
        <f t="shared" si="46"/>
        <v>#N/A</v>
      </c>
      <c r="N972">
        <f t="shared" si="47"/>
        <v>153</v>
      </c>
    </row>
    <row r="973" spans="1:14" x14ac:dyDescent="0.35">
      <c r="A973" s="8" t="s">
        <v>199</v>
      </c>
      <c r="B973" t="str">
        <f>VLOOKUP($A973,forkortelser!$A$2:$B$98,2,FALSE)</f>
        <v>DB(ah)A</v>
      </c>
      <c r="C973" s="9" t="s">
        <v>148</v>
      </c>
      <c r="D973" t="str">
        <f>VLOOKUP(A973,Kategorier!$A$2:$B$98,2,FALSE)</f>
        <v>org milj</v>
      </c>
      <c r="E973" t="str">
        <f>VLOOKUP(A973,Kategorier!$A$2:$C$98,3,FALSE)</f>
        <v>PAH</v>
      </c>
      <c r="F973" t="e">
        <f>VLOOKUP($A973,grenseverdier!$A$2:$B$87,2,FALSE)</f>
        <v>#N/A</v>
      </c>
      <c r="G973" t="e">
        <f>VLOOKUP($A973,grenseverdier!$A$2:$C$87,3,FALSE)</f>
        <v>#N/A</v>
      </c>
      <c r="H973" s="1">
        <v>45000</v>
      </c>
      <c r="I973" t="s">
        <v>228</v>
      </c>
      <c r="J973" s="9"/>
      <c r="K973" t="e">
        <f t="shared" si="45"/>
        <v>#N/A</v>
      </c>
      <c r="L973" s="6" t="s">
        <v>147</v>
      </c>
      <c r="M973" t="e">
        <f t="shared" si="46"/>
        <v>#N/A</v>
      </c>
      <c r="N973">
        <f t="shared" si="47"/>
        <v>153</v>
      </c>
    </row>
    <row r="974" spans="1:14" x14ac:dyDescent="0.35">
      <c r="A974" s="8" t="s">
        <v>144</v>
      </c>
      <c r="B974" t="str">
        <f>VLOOKUP($A974,forkortelser!$A$2:$B$98,2,FALSE)</f>
        <v>B(ghi)P</v>
      </c>
      <c r="C974" s="9" t="s">
        <v>148</v>
      </c>
      <c r="D974" t="str">
        <f>VLOOKUP(A974,Kategorier!$A$2:$B$98,2,FALSE)</f>
        <v>org milj</v>
      </c>
      <c r="E974" t="str">
        <f>VLOOKUP(A974,Kategorier!$A$2:$C$98,3,FALSE)</f>
        <v>PAH</v>
      </c>
      <c r="F974" t="e">
        <f>VLOOKUP($A974,grenseverdier!$A$2:$B$87,2,FALSE)</f>
        <v>#N/A</v>
      </c>
      <c r="G974" t="e">
        <f>VLOOKUP($A974,grenseverdier!$A$2:$C$87,3,FALSE)</f>
        <v>#N/A</v>
      </c>
      <c r="H974" s="1">
        <v>45000</v>
      </c>
      <c r="I974" t="s">
        <v>228</v>
      </c>
      <c r="J974" s="9"/>
      <c r="K974" t="e">
        <f t="shared" si="45"/>
        <v>#N/A</v>
      </c>
      <c r="L974" s="6" t="s">
        <v>147</v>
      </c>
      <c r="M974" t="e">
        <f t="shared" si="46"/>
        <v>#N/A</v>
      </c>
      <c r="N974">
        <f t="shared" si="47"/>
        <v>153</v>
      </c>
    </row>
    <row r="975" spans="1:14" x14ac:dyDescent="0.35">
      <c r="A975" s="8" t="s">
        <v>200</v>
      </c>
      <c r="B975" t="str">
        <f>VLOOKUP($A975,forkortelser!$A$2:$B$98,2,FALSE)</f>
        <v>IP</v>
      </c>
      <c r="C975" s="9" t="s">
        <v>148</v>
      </c>
      <c r="D975" t="str">
        <f>VLOOKUP(A975,Kategorier!$A$2:$B$98,2,FALSE)</f>
        <v>org milj</v>
      </c>
      <c r="E975" t="str">
        <f>VLOOKUP(A975,Kategorier!$A$2:$C$98,3,FALSE)</f>
        <v>PAH</v>
      </c>
      <c r="F975" t="e">
        <f>VLOOKUP($A975,grenseverdier!$A$2:$B$87,2,FALSE)</f>
        <v>#N/A</v>
      </c>
      <c r="G975" t="e">
        <f>VLOOKUP($A975,grenseverdier!$A$2:$C$87,3,FALSE)</f>
        <v>#N/A</v>
      </c>
      <c r="H975" s="1">
        <v>45000</v>
      </c>
      <c r="I975" t="s">
        <v>228</v>
      </c>
      <c r="J975" s="9"/>
      <c r="K975" t="e">
        <f t="shared" si="45"/>
        <v>#N/A</v>
      </c>
      <c r="L975" s="6" t="s">
        <v>147</v>
      </c>
      <c r="M975" t="e">
        <f t="shared" si="46"/>
        <v>#N/A</v>
      </c>
      <c r="N975">
        <f t="shared" si="47"/>
        <v>153</v>
      </c>
    </row>
    <row r="976" spans="1:14" x14ac:dyDescent="0.35">
      <c r="A976" s="9" t="s">
        <v>218</v>
      </c>
      <c r="B976" t="str">
        <f>VLOOKUP($A976,forkortelser!$A$2:$B$98,2,FALSE)</f>
        <v>Sum PAH-16</v>
      </c>
      <c r="C976" s="9" t="s">
        <v>148</v>
      </c>
      <c r="D976" t="str">
        <f>VLOOKUP(A976,Kategorier!$A$2:$B$98,2,FALSE)</f>
        <v>org milj</v>
      </c>
      <c r="E976" t="str">
        <f>VLOOKUP(A976,Kategorier!$A$2:$C$98,3,FALSE)</f>
        <v>PAH</v>
      </c>
      <c r="F976">
        <f>VLOOKUP($A976,grenseverdier!$A$2:$B$87,2,FALSE)</f>
        <v>0</v>
      </c>
      <c r="G976" t="str">
        <f>VLOOKUP($A976,grenseverdier!$A$2:$C$87,3,FALSE)</f>
        <v>målekrav</v>
      </c>
      <c r="H976" s="1">
        <v>45000</v>
      </c>
      <c r="I976" t="s">
        <v>228</v>
      </c>
      <c r="J976" s="9"/>
      <c r="K976" t="e">
        <f t="shared" si="45"/>
        <v>#N/A</v>
      </c>
      <c r="L976" s="6" t="s">
        <v>147</v>
      </c>
      <c r="M976" t="b">
        <f t="shared" si="46"/>
        <v>1</v>
      </c>
      <c r="N976">
        <f t="shared" si="47"/>
        <v>153</v>
      </c>
    </row>
    <row r="977" spans="1:14" x14ac:dyDescent="0.35">
      <c r="A977" s="8" t="s">
        <v>201</v>
      </c>
      <c r="B977" t="str">
        <f>VLOOKUP($A977,forkortelser!$A$2:$B$98,2,FALSE)</f>
        <v>Sum PAH carc</v>
      </c>
      <c r="C977" s="9" t="s">
        <v>148</v>
      </c>
      <c r="D977" t="str">
        <f>VLOOKUP(A977,Kategorier!$A$2:$B$98,2,FALSE)</f>
        <v>org milj</v>
      </c>
      <c r="E977" t="str">
        <f>VLOOKUP(A977,Kategorier!$A$2:$C$98,3,FALSE)</f>
        <v>PAH</v>
      </c>
      <c r="F977" t="e">
        <f>VLOOKUP($A977,grenseverdier!$A$2:$B$87,2,FALSE)</f>
        <v>#N/A</v>
      </c>
      <c r="G977" t="e">
        <f>VLOOKUP($A977,grenseverdier!$A$2:$C$87,3,FALSE)</f>
        <v>#N/A</v>
      </c>
      <c r="H977" s="1">
        <v>45000</v>
      </c>
      <c r="I977" t="s">
        <v>228</v>
      </c>
      <c r="J977" s="9"/>
      <c r="K977" t="e">
        <f t="shared" si="45"/>
        <v>#N/A</v>
      </c>
      <c r="L977" s="6" t="s">
        <v>147</v>
      </c>
      <c r="M977" t="e">
        <f t="shared" si="46"/>
        <v>#N/A</v>
      </c>
      <c r="N977">
        <f t="shared" si="47"/>
        <v>153</v>
      </c>
    </row>
    <row r="978" spans="1:14" x14ac:dyDescent="0.35">
      <c r="A978" s="8" t="s">
        <v>40</v>
      </c>
      <c r="B978" t="str">
        <f>VLOOKUP($A978,forkortelser!$A$2:$B$98,2,FALSE)</f>
        <v>Benzen</v>
      </c>
      <c r="C978" s="9" t="s">
        <v>148</v>
      </c>
      <c r="D978" t="str">
        <f>VLOOKUP(A978,Kategorier!$A$2:$B$98,2,FALSE)</f>
        <v>org milj</v>
      </c>
      <c r="E978" t="str">
        <f>VLOOKUP(A978,Kategorier!$A$2:$C$98,3,FALSE)</f>
        <v>BTEX</v>
      </c>
      <c r="F978" t="e">
        <f>VLOOKUP($A978,grenseverdier!$A$2:$B$87,2,FALSE)</f>
        <v>#N/A</v>
      </c>
      <c r="G978" t="e">
        <f>VLOOKUP($A978,grenseverdier!$A$2:$C$87,3,FALSE)</f>
        <v>#N/A</v>
      </c>
      <c r="H978" s="1">
        <v>45000</v>
      </c>
      <c r="I978" t="s">
        <v>228</v>
      </c>
      <c r="J978" s="9"/>
      <c r="K978" t="e">
        <f t="shared" si="45"/>
        <v>#N/A</v>
      </c>
      <c r="L978" s="6" t="s">
        <v>147</v>
      </c>
      <c r="M978" t="e">
        <f t="shared" si="46"/>
        <v>#N/A</v>
      </c>
      <c r="N978">
        <f t="shared" si="47"/>
        <v>153</v>
      </c>
    </row>
    <row r="979" spans="1:14" x14ac:dyDescent="0.35">
      <c r="A979" s="8" t="s">
        <v>41</v>
      </c>
      <c r="B979" t="str">
        <f>VLOOKUP($A979,forkortelser!$A$2:$B$98,2,FALSE)</f>
        <v>Toulen</v>
      </c>
      <c r="C979" s="9" t="s">
        <v>148</v>
      </c>
      <c r="D979" t="str">
        <f>VLOOKUP(A979,Kategorier!$A$2:$B$98,2,FALSE)</f>
        <v>org milj</v>
      </c>
      <c r="E979" t="str">
        <f>VLOOKUP(A979,Kategorier!$A$2:$C$98,3,FALSE)</f>
        <v>BTEX</v>
      </c>
      <c r="F979" t="e">
        <f>VLOOKUP($A979,grenseverdier!$A$2:$B$87,2,FALSE)</f>
        <v>#N/A</v>
      </c>
      <c r="G979" t="e">
        <f>VLOOKUP($A979,grenseverdier!$A$2:$C$87,3,FALSE)</f>
        <v>#N/A</v>
      </c>
      <c r="H979" s="1">
        <v>45000</v>
      </c>
      <c r="I979" t="s">
        <v>228</v>
      </c>
      <c r="J979" s="9"/>
      <c r="K979" t="e">
        <f t="shared" si="45"/>
        <v>#N/A</v>
      </c>
      <c r="L979" s="6" t="s">
        <v>147</v>
      </c>
      <c r="M979" t="e">
        <f t="shared" si="46"/>
        <v>#N/A</v>
      </c>
      <c r="N979">
        <f t="shared" si="47"/>
        <v>153</v>
      </c>
    </row>
    <row r="980" spans="1:14" x14ac:dyDescent="0.35">
      <c r="A980" s="8" t="s">
        <v>42</v>
      </c>
      <c r="B980" t="str">
        <f>VLOOKUP($A980,forkortelser!$A$2:$B$98,2,FALSE)</f>
        <v>Etylbensen</v>
      </c>
      <c r="C980" s="9" t="s">
        <v>148</v>
      </c>
      <c r="D980" t="str">
        <f>VLOOKUP(A980,Kategorier!$A$2:$B$98,2,FALSE)</f>
        <v>org milj</v>
      </c>
      <c r="E980" t="str">
        <f>VLOOKUP(A980,Kategorier!$A$2:$C$98,3,FALSE)</f>
        <v>BTEX</v>
      </c>
      <c r="F980" t="e">
        <f>VLOOKUP($A980,grenseverdier!$A$2:$B$87,2,FALSE)</f>
        <v>#N/A</v>
      </c>
      <c r="G980" t="e">
        <f>VLOOKUP($A980,grenseverdier!$A$2:$C$87,3,FALSE)</f>
        <v>#N/A</v>
      </c>
      <c r="H980" s="1">
        <v>45000</v>
      </c>
      <c r="I980" t="s">
        <v>228</v>
      </c>
      <c r="J980" s="9"/>
      <c r="K980" t="e">
        <f t="shared" si="45"/>
        <v>#N/A</v>
      </c>
      <c r="L980" s="6" t="s">
        <v>147</v>
      </c>
      <c r="M980" t="e">
        <f t="shared" si="46"/>
        <v>#N/A</v>
      </c>
      <c r="N980">
        <f t="shared" si="47"/>
        <v>153</v>
      </c>
    </row>
    <row r="981" spans="1:14" x14ac:dyDescent="0.35">
      <c r="A981" s="8" t="s">
        <v>44</v>
      </c>
      <c r="B981" t="str">
        <f>VLOOKUP($A981,forkortelser!$A$2:$B$98,2,FALSE)</f>
        <v>m_p-Xylener</v>
      </c>
      <c r="C981" s="9" t="s">
        <v>148</v>
      </c>
      <c r="D981" t="str">
        <f>VLOOKUP(A981,Kategorier!$A$2:$B$98,2,FALSE)</f>
        <v>org milj</v>
      </c>
      <c r="E981" t="str">
        <f>VLOOKUP(A981,Kategorier!$A$2:$C$98,3,FALSE)</f>
        <v>BTEX</v>
      </c>
      <c r="F981" t="e">
        <f>VLOOKUP($A981,grenseverdier!$A$2:$B$87,2,FALSE)</f>
        <v>#N/A</v>
      </c>
      <c r="G981" t="e">
        <f>VLOOKUP($A981,grenseverdier!$A$2:$C$87,3,FALSE)</f>
        <v>#N/A</v>
      </c>
      <c r="H981" s="1">
        <v>45000</v>
      </c>
      <c r="I981" t="s">
        <v>228</v>
      </c>
      <c r="J981" s="9"/>
      <c r="K981" t="e">
        <f t="shared" si="45"/>
        <v>#N/A</v>
      </c>
      <c r="L981" s="6" t="s">
        <v>147</v>
      </c>
      <c r="M981" t="e">
        <f t="shared" si="46"/>
        <v>#N/A</v>
      </c>
      <c r="N981">
        <f t="shared" si="47"/>
        <v>153</v>
      </c>
    </row>
    <row r="982" spans="1:14" x14ac:dyDescent="0.35">
      <c r="A982" s="8" t="s">
        <v>45</v>
      </c>
      <c r="B982" t="str">
        <f>VLOOKUP($A982,forkortelser!$A$2:$B$98,2,FALSE)</f>
        <v>o-Xylen</v>
      </c>
      <c r="C982" s="9" t="s">
        <v>148</v>
      </c>
      <c r="D982" t="str">
        <f>VLOOKUP(A982,Kategorier!$A$2:$B$98,2,FALSE)</f>
        <v>org milj</v>
      </c>
      <c r="E982" t="str">
        <f>VLOOKUP(A982,Kategorier!$A$2:$C$98,3,FALSE)</f>
        <v>BTEX</v>
      </c>
      <c r="F982" t="e">
        <f>VLOOKUP($A982,grenseverdier!$A$2:$B$87,2,FALSE)</f>
        <v>#N/A</v>
      </c>
      <c r="G982" t="e">
        <f>VLOOKUP($A982,grenseverdier!$A$2:$C$87,3,FALSE)</f>
        <v>#N/A</v>
      </c>
      <c r="H982" s="1">
        <v>45000</v>
      </c>
      <c r="I982" t="s">
        <v>228</v>
      </c>
      <c r="J982" s="9"/>
      <c r="K982" t="e">
        <f t="shared" si="45"/>
        <v>#N/A</v>
      </c>
      <c r="L982" s="6" t="s">
        <v>147</v>
      </c>
      <c r="M982" t="e">
        <f t="shared" si="46"/>
        <v>#N/A</v>
      </c>
      <c r="N982">
        <f t="shared" si="47"/>
        <v>153</v>
      </c>
    </row>
    <row r="983" spans="1:14" x14ac:dyDescent="0.35">
      <c r="A983" s="9" t="s">
        <v>220</v>
      </c>
      <c r="B983" t="str">
        <f>VLOOKUP($A983,forkortelser!$A$2:$B$98,2,FALSE)</f>
        <v>Sum xylener</v>
      </c>
      <c r="C983" s="9" t="s">
        <v>148</v>
      </c>
      <c r="D983" t="str">
        <f>VLOOKUP(A983,Kategorier!$A$2:$B$98,2,FALSE)</f>
        <v>org milj</v>
      </c>
      <c r="E983" t="str">
        <f>VLOOKUP(A983,Kategorier!$A$2:$C$98,3,FALSE)</f>
        <v>BTEX</v>
      </c>
      <c r="F983" t="e">
        <f>VLOOKUP($A983,grenseverdier!$A$2:$B$87,2,FALSE)</f>
        <v>#N/A</v>
      </c>
      <c r="G983" t="e">
        <f>VLOOKUP($A983,grenseverdier!$A$2:$C$87,3,FALSE)</f>
        <v>#N/A</v>
      </c>
      <c r="H983" s="1">
        <v>45000</v>
      </c>
      <c r="I983" t="s">
        <v>228</v>
      </c>
      <c r="J983" s="9"/>
      <c r="K983" t="e">
        <f t="shared" si="45"/>
        <v>#N/A</v>
      </c>
      <c r="L983" s="6" t="s">
        <v>147</v>
      </c>
      <c r="M983" t="e">
        <f t="shared" si="46"/>
        <v>#N/A</v>
      </c>
      <c r="N983">
        <f t="shared" si="47"/>
        <v>153</v>
      </c>
    </row>
    <row r="984" spans="1:14" x14ac:dyDescent="0.35">
      <c r="A984" s="9" t="s">
        <v>46</v>
      </c>
      <c r="B984" t="str">
        <f>VLOOKUP($A984,forkortelser!$A$2:$B$98,2,FALSE)</f>
        <v>Sum BTEX</v>
      </c>
      <c r="C984" s="9" t="s">
        <v>148</v>
      </c>
      <c r="D984" t="str">
        <f>VLOOKUP(A984,Kategorier!$A$2:$B$98,2,FALSE)</f>
        <v>org milj</v>
      </c>
      <c r="E984" t="str">
        <f>VLOOKUP(A984,Kategorier!$A$2:$C$98,3,FALSE)</f>
        <v>BTEX</v>
      </c>
      <c r="F984" t="e">
        <f>VLOOKUP($A984,grenseverdier!$A$2:$B$87,2,FALSE)</f>
        <v>#N/A</v>
      </c>
      <c r="G984" t="e">
        <f>VLOOKUP($A984,grenseverdier!$A$2:$C$87,3,FALSE)</f>
        <v>#N/A</v>
      </c>
      <c r="H984" s="1">
        <v>45000</v>
      </c>
      <c r="I984" t="s">
        <v>228</v>
      </c>
      <c r="J984" s="9"/>
      <c r="K984" t="e">
        <f t="shared" si="45"/>
        <v>#N/A</v>
      </c>
      <c r="L984" s="6" t="s">
        <v>147</v>
      </c>
      <c r="M984" t="e">
        <f t="shared" si="46"/>
        <v>#N/A</v>
      </c>
      <c r="N984">
        <f t="shared" si="47"/>
        <v>153</v>
      </c>
    </row>
    <row r="985" spans="1:14" x14ac:dyDescent="0.35">
      <c r="A985" s="8" t="s">
        <v>30</v>
      </c>
      <c r="B985" t="str">
        <f>VLOOKUP($A985,forkortelser!$A$2:$B$98,2,FALSE)</f>
        <v>THC &gt;C10-C12</v>
      </c>
      <c r="C985" s="9" t="s">
        <v>149</v>
      </c>
      <c r="D985" t="str">
        <f>VLOOKUP(A985,Kategorier!$A$2:$B$98,2,FALSE)</f>
        <v>totale hydrokarboner</v>
      </c>
      <c r="E985" t="str">
        <f>VLOOKUP(A985,Kategorier!$A$2:$C$98,3,FALSE)</f>
        <v>alifater</v>
      </c>
      <c r="F985">
        <f>VLOOKUP($A985,grenseverdier!$A$2:$B$87,2,FALSE)</f>
        <v>20000</v>
      </c>
      <c r="G985">
        <f>VLOOKUP($A985,grenseverdier!$A$2:$C$87,3,FALSE)</f>
        <v>0</v>
      </c>
      <c r="H985" s="1">
        <v>45000</v>
      </c>
      <c r="I985" t="s">
        <v>228</v>
      </c>
      <c r="J985" s="9"/>
      <c r="K985" t="e">
        <f t="shared" si="45"/>
        <v>#N/A</v>
      </c>
      <c r="L985" s="6" t="s">
        <v>147</v>
      </c>
      <c r="M985" t="b">
        <f t="shared" si="46"/>
        <v>1</v>
      </c>
      <c r="N985">
        <f t="shared" si="47"/>
        <v>153</v>
      </c>
    </row>
    <row r="986" spans="1:14" x14ac:dyDescent="0.35">
      <c r="A986" s="8" t="s">
        <v>32</v>
      </c>
      <c r="B986" t="str">
        <f>VLOOKUP($A986,forkortelser!$A$2:$B$98,2,FALSE)</f>
        <v>THC &gt;C12-C16</v>
      </c>
      <c r="C986" s="9" t="s">
        <v>149</v>
      </c>
      <c r="D986" t="str">
        <f>VLOOKUP(A986,Kategorier!$A$2:$B$98,2,FALSE)</f>
        <v>totale hydrokarboner</v>
      </c>
      <c r="E986" t="str">
        <f>VLOOKUP(A986,Kategorier!$A$2:$C$98,3,FALSE)</f>
        <v>alifater</v>
      </c>
      <c r="F986">
        <f>VLOOKUP($A986,grenseverdier!$A$2:$B$87,2,FALSE)</f>
        <v>20000</v>
      </c>
      <c r="G986">
        <f>VLOOKUP($A986,grenseverdier!$A$2:$C$87,3,FALSE)</f>
        <v>0</v>
      </c>
      <c r="H986" s="1">
        <v>45000</v>
      </c>
      <c r="I986" t="s">
        <v>228</v>
      </c>
      <c r="J986" s="9">
        <v>266</v>
      </c>
      <c r="K986" t="b">
        <f t="shared" si="45"/>
        <v>0</v>
      </c>
      <c r="L986" s="6">
        <v>266</v>
      </c>
      <c r="M986" t="b">
        <f t="shared" si="46"/>
        <v>0</v>
      </c>
      <c r="N986">
        <f t="shared" si="47"/>
        <v>153</v>
      </c>
    </row>
    <row r="987" spans="1:14" x14ac:dyDescent="0.35">
      <c r="A987" s="8" t="s">
        <v>33</v>
      </c>
      <c r="B987" t="str">
        <f>VLOOKUP($A987,forkortelser!$A$2:$B$98,2,FALSE)</f>
        <v>THC &gt;C16-C35</v>
      </c>
      <c r="C987" s="9" t="s">
        <v>149</v>
      </c>
      <c r="D987" t="str">
        <f>VLOOKUP(A987,Kategorier!$A$2:$B$98,2,FALSE)</f>
        <v>totale hydrokarboner</v>
      </c>
      <c r="E987" t="str">
        <f>VLOOKUP(A987,Kategorier!$A$2:$C$98,3,FALSE)</f>
        <v>alifater</v>
      </c>
      <c r="F987">
        <f>VLOOKUP($A987,grenseverdier!$A$2:$B$87,2,FALSE)</f>
        <v>20000</v>
      </c>
      <c r="G987">
        <f>VLOOKUP($A987,grenseverdier!$A$2:$C$87,3,FALSE)</f>
        <v>0</v>
      </c>
      <c r="H987" s="1">
        <v>45000</v>
      </c>
      <c r="I987" t="s">
        <v>228</v>
      </c>
      <c r="J987" s="9">
        <v>2320</v>
      </c>
      <c r="K987" t="b">
        <f t="shared" si="45"/>
        <v>0</v>
      </c>
      <c r="L987" s="6">
        <v>2320</v>
      </c>
      <c r="M987" t="b">
        <f t="shared" si="46"/>
        <v>0</v>
      </c>
      <c r="N987">
        <f t="shared" si="47"/>
        <v>153</v>
      </c>
    </row>
    <row r="988" spans="1:14" x14ac:dyDescent="0.35">
      <c r="A988" s="8" t="s">
        <v>30</v>
      </c>
      <c r="B988" t="str">
        <f>VLOOKUP($A988,forkortelser!$A$2:$B$98,2,FALSE)</f>
        <v>THC &gt;C10-C12</v>
      </c>
      <c r="C988" s="9" t="s">
        <v>148</v>
      </c>
      <c r="D988" t="str">
        <f>VLOOKUP(A988,Kategorier!$A$2:$B$98,2,FALSE)</f>
        <v>totale hydrokarboner</v>
      </c>
      <c r="E988" t="str">
        <f>VLOOKUP(A988,Kategorier!$A$2:$C$98,3,FALSE)</f>
        <v>alifater</v>
      </c>
      <c r="F988">
        <f>VLOOKUP($A988,grenseverdier!$A$2:$B$87,2,FALSE)</f>
        <v>20000</v>
      </c>
      <c r="G988">
        <f>VLOOKUP($A988,grenseverdier!$A$2:$C$87,3,FALSE)</f>
        <v>0</v>
      </c>
      <c r="H988" s="1">
        <v>45000</v>
      </c>
      <c r="I988" t="s">
        <v>228</v>
      </c>
      <c r="J988" s="9">
        <v>1470</v>
      </c>
      <c r="K988" t="b">
        <f t="shared" si="45"/>
        <v>0</v>
      </c>
      <c r="L988" s="6">
        <v>1470</v>
      </c>
      <c r="M988" t="b">
        <f t="shared" si="46"/>
        <v>0</v>
      </c>
      <c r="N988">
        <f t="shared" si="47"/>
        <v>153</v>
      </c>
    </row>
    <row r="989" spans="1:14" x14ac:dyDescent="0.35">
      <c r="A989" s="8" t="s">
        <v>32</v>
      </c>
      <c r="B989" t="str">
        <f>VLOOKUP($A989,forkortelser!$A$2:$B$98,2,FALSE)</f>
        <v>THC &gt;C12-C16</v>
      </c>
      <c r="C989" s="9" t="s">
        <v>148</v>
      </c>
      <c r="D989" t="str">
        <f>VLOOKUP(A989,Kategorier!$A$2:$B$98,2,FALSE)</f>
        <v>totale hydrokarboner</v>
      </c>
      <c r="E989" t="str">
        <f>VLOOKUP(A989,Kategorier!$A$2:$C$98,3,FALSE)</f>
        <v>alifater</v>
      </c>
      <c r="F989">
        <f>VLOOKUP($A989,grenseverdier!$A$2:$B$87,2,FALSE)</f>
        <v>20000</v>
      </c>
      <c r="G989">
        <f>VLOOKUP($A989,grenseverdier!$A$2:$C$87,3,FALSE)</f>
        <v>0</v>
      </c>
      <c r="H989" s="1">
        <v>45000</v>
      </c>
      <c r="I989" t="s">
        <v>228</v>
      </c>
      <c r="J989" s="9"/>
      <c r="K989" t="e">
        <f t="shared" si="45"/>
        <v>#N/A</v>
      </c>
      <c r="L989" s="6" t="s">
        <v>147</v>
      </c>
      <c r="M989" t="b">
        <f t="shared" si="46"/>
        <v>1</v>
      </c>
      <c r="N989">
        <f t="shared" si="47"/>
        <v>153</v>
      </c>
    </row>
    <row r="990" spans="1:14" x14ac:dyDescent="0.35">
      <c r="A990" s="8" t="s">
        <v>33</v>
      </c>
      <c r="B990" t="str">
        <f>VLOOKUP($A990,forkortelser!$A$2:$B$98,2,FALSE)</f>
        <v>THC &gt;C16-C35</v>
      </c>
      <c r="C990" s="9" t="s">
        <v>148</v>
      </c>
      <c r="D990" t="str">
        <f>VLOOKUP(A990,Kategorier!$A$2:$B$98,2,FALSE)</f>
        <v>totale hydrokarboner</v>
      </c>
      <c r="E990" t="str">
        <f>VLOOKUP(A990,Kategorier!$A$2:$C$98,3,FALSE)</f>
        <v>alifater</v>
      </c>
      <c r="F990">
        <f>VLOOKUP($A990,grenseverdier!$A$2:$B$87,2,FALSE)</f>
        <v>20000</v>
      </c>
      <c r="G990">
        <f>VLOOKUP($A990,grenseverdier!$A$2:$C$87,3,FALSE)</f>
        <v>0</v>
      </c>
      <c r="H990" s="1">
        <v>45000</v>
      </c>
      <c r="I990" t="s">
        <v>228</v>
      </c>
      <c r="J990" s="9"/>
      <c r="K990" t="e">
        <f t="shared" si="45"/>
        <v>#N/A</v>
      </c>
      <c r="L990" s="6" t="s">
        <v>147</v>
      </c>
      <c r="M990" t="b">
        <f t="shared" si="46"/>
        <v>1</v>
      </c>
      <c r="N990">
        <f t="shared" si="47"/>
        <v>153</v>
      </c>
    </row>
    <row r="991" spans="1:14" x14ac:dyDescent="0.35">
      <c r="A991" s="8" t="s">
        <v>35</v>
      </c>
      <c r="B991" t="str">
        <f>VLOOKUP($A991,forkortelser!$A$2:$B$98,2,FALSE)</f>
        <v>THC &gt;C10-C40</v>
      </c>
      <c r="C991" s="9" t="s">
        <v>148</v>
      </c>
      <c r="D991" t="str">
        <f>VLOOKUP(A991,Kategorier!$A$2:$B$98,2,FALSE)</f>
        <v>totale hydrokarboner</v>
      </c>
      <c r="E991" t="str">
        <f>VLOOKUP(A991,Kategorier!$A$2:$C$98,3,FALSE)</f>
        <v>alifater</v>
      </c>
      <c r="F991">
        <f>VLOOKUP($A991,grenseverdier!$A$2:$B$87,2,FALSE)</f>
        <v>20000</v>
      </c>
      <c r="G991">
        <f>VLOOKUP($A991,grenseverdier!$A$2:$C$87,3,FALSE)</f>
        <v>0</v>
      </c>
      <c r="H991" s="1">
        <v>45000</v>
      </c>
      <c r="I991" t="s">
        <v>228</v>
      </c>
      <c r="J991" s="9"/>
      <c r="K991" t="e">
        <f t="shared" si="45"/>
        <v>#N/A</v>
      </c>
      <c r="L991" s="6" t="s">
        <v>147</v>
      </c>
      <c r="M991" t="b">
        <f t="shared" si="46"/>
        <v>1</v>
      </c>
      <c r="N991">
        <f t="shared" si="47"/>
        <v>153</v>
      </c>
    </row>
    <row r="992" spans="1:14" x14ac:dyDescent="0.35">
      <c r="A992" s="9" t="s">
        <v>221</v>
      </c>
      <c r="B992" t="str">
        <f>VLOOKUP($A992,forkortelser!$A$2:$B$98,2,FALSE)</f>
        <v>DEHP</v>
      </c>
      <c r="C992" s="9" t="s">
        <v>148</v>
      </c>
      <c r="D992" t="str">
        <f>VLOOKUP(A992,Kategorier!$A$2:$B$98,2,FALSE)</f>
        <v>org milj</v>
      </c>
      <c r="E992" t="str">
        <f>VLOOKUP(A992,Kategorier!$A$2:$C$98,3,FALSE)</f>
        <v>ftalat</v>
      </c>
      <c r="F992" t="e">
        <f>VLOOKUP($A992,grenseverdier!$A$2:$B$87,2,FALSE)</f>
        <v>#N/A</v>
      </c>
      <c r="G992" t="e">
        <f>VLOOKUP($A992,grenseverdier!$A$2:$C$87,3,FALSE)</f>
        <v>#N/A</v>
      </c>
      <c r="H992" s="1">
        <v>45000</v>
      </c>
      <c r="I992" t="s">
        <v>228</v>
      </c>
      <c r="J992" s="9"/>
      <c r="K992" t="e">
        <f t="shared" si="45"/>
        <v>#N/A</v>
      </c>
      <c r="L992" s="6" t="s">
        <v>147</v>
      </c>
      <c r="M992" t="e">
        <f t="shared" si="46"/>
        <v>#N/A</v>
      </c>
      <c r="N992">
        <f t="shared" si="47"/>
        <v>153</v>
      </c>
    </row>
    <row r="993" spans="1:14" x14ac:dyDescent="0.35">
      <c r="A993" s="9" t="s">
        <v>221</v>
      </c>
      <c r="B993" t="str">
        <f>VLOOKUP($A993,forkortelser!$A$2:$B$98,2,FALSE)</f>
        <v>DEHP</v>
      </c>
      <c r="C993" s="9" t="s">
        <v>149</v>
      </c>
      <c r="D993" t="str">
        <f>VLOOKUP(A993,Kategorier!$A$2:$B$98,2,FALSE)</f>
        <v>org milj</v>
      </c>
      <c r="E993" t="str">
        <f>VLOOKUP(A993,Kategorier!$A$2:$C$98,3,FALSE)</f>
        <v>ftalat</v>
      </c>
      <c r="F993" t="e">
        <f>VLOOKUP($A993,grenseverdier!$A$2:$B$87,2,FALSE)</f>
        <v>#N/A</v>
      </c>
      <c r="G993" t="e">
        <f>VLOOKUP($A993,grenseverdier!$A$2:$C$87,3,FALSE)</f>
        <v>#N/A</v>
      </c>
      <c r="H993" s="1">
        <v>45000</v>
      </c>
      <c r="I993" t="s">
        <v>228</v>
      </c>
      <c r="J993" s="9"/>
      <c r="K993" t="e">
        <f t="shared" si="45"/>
        <v>#N/A</v>
      </c>
      <c r="L993" s="6" t="s">
        <v>147</v>
      </c>
      <c r="M993" t="e">
        <f t="shared" si="46"/>
        <v>#N/A</v>
      </c>
      <c r="N993">
        <f t="shared" si="47"/>
        <v>153</v>
      </c>
    </row>
    <row r="994" spans="1:14" x14ac:dyDescent="0.35">
      <c r="A994" s="9" t="s">
        <v>71</v>
      </c>
      <c r="B994" t="str">
        <f>VLOOKUP($A994,forkortelser!$A$2:$B$98,2,FALSE)</f>
        <v>Cl</v>
      </c>
      <c r="C994" s="9" t="s">
        <v>150</v>
      </c>
      <c r="D994" t="str">
        <f>VLOOKUP(A994,Kategorier!$A$2:$B$98,2,FALSE)</f>
        <v>vannparameter</v>
      </c>
      <c r="E994" t="str">
        <f>VLOOKUP(A994,Kategorier!$A$2:$C$98,3,FALSE)</f>
        <v>anion</v>
      </c>
      <c r="F994" t="e">
        <f>VLOOKUP($A994,grenseverdier!$A$2:$B$87,2,FALSE)</f>
        <v>#N/A</v>
      </c>
      <c r="G994" t="e">
        <f>VLOOKUP($A994,grenseverdier!$A$2:$C$87,3,FALSE)</f>
        <v>#N/A</v>
      </c>
      <c r="H994" s="1">
        <v>45000</v>
      </c>
      <c r="I994" t="s">
        <v>228</v>
      </c>
      <c r="J994" s="9" t="s">
        <v>235</v>
      </c>
      <c r="K994" t="b">
        <f t="shared" si="45"/>
        <v>1</v>
      </c>
      <c r="L994" s="6">
        <v>4.96</v>
      </c>
      <c r="M994" t="e">
        <f t="shared" si="46"/>
        <v>#N/A</v>
      </c>
      <c r="N994">
        <f t="shared" si="47"/>
        <v>153</v>
      </c>
    </row>
    <row r="995" spans="1:14" x14ac:dyDescent="0.35">
      <c r="A995" s="8" t="s">
        <v>180</v>
      </c>
      <c r="B995" t="str">
        <f>VLOOKUP($A995,forkortelser!$A$2:$B$98,2,FALSE)</f>
        <v>THC &lt; 0,002 mm</v>
      </c>
      <c r="C995" s="9" t="s">
        <v>146</v>
      </c>
      <c r="D995" t="str">
        <f>VLOOKUP(A995,Kategorier!$A$2:$B$98,2,FALSE)</f>
        <v>totale hydrokarboner</v>
      </c>
      <c r="E995" t="str">
        <f>VLOOKUP(A995,Kategorier!$A$2:$C$98,3,FALSE)</f>
        <v>alifater str.</v>
      </c>
      <c r="F995" t="e">
        <f>VLOOKUP($A995,grenseverdier!$A$2:$B$87,2,FALSE)</f>
        <v>#N/A</v>
      </c>
      <c r="G995" t="e">
        <f>VLOOKUP($A995,grenseverdier!$A$2:$C$87,3,FALSE)</f>
        <v>#N/A</v>
      </c>
      <c r="H995" s="1">
        <v>45000</v>
      </c>
      <c r="I995" t="s">
        <v>228</v>
      </c>
      <c r="J995" s="9"/>
      <c r="K995" t="e">
        <f t="shared" si="45"/>
        <v>#N/A</v>
      </c>
      <c r="L995" s="6" t="s">
        <v>147</v>
      </c>
      <c r="M995" t="e">
        <f t="shared" si="46"/>
        <v>#N/A</v>
      </c>
      <c r="N995">
        <f t="shared" si="47"/>
        <v>153</v>
      </c>
    </row>
    <row r="996" spans="1:14" x14ac:dyDescent="0.35">
      <c r="A996" s="8" t="s">
        <v>181</v>
      </c>
      <c r="B996" t="str">
        <f>VLOOKUP($A996,forkortelser!$A$2:$B$98,2,FALSE)</f>
        <v>THC 0,002-0,004 mm</v>
      </c>
      <c r="C996" s="9" t="s">
        <v>146</v>
      </c>
      <c r="D996" t="str">
        <f>VLOOKUP(A996,Kategorier!$A$2:$B$98,2,FALSE)</f>
        <v>totale hydrokarboner</v>
      </c>
      <c r="E996" t="str">
        <f>VLOOKUP(A996,Kategorier!$A$2:$C$98,3,FALSE)</f>
        <v>alifater str.</v>
      </c>
      <c r="F996" t="e">
        <f>VLOOKUP($A996,grenseverdier!$A$2:$B$87,2,FALSE)</f>
        <v>#N/A</v>
      </c>
      <c r="G996" t="e">
        <f>VLOOKUP($A996,grenseverdier!$A$2:$C$87,3,FALSE)</f>
        <v>#N/A</v>
      </c>
      <c r="H996" s="1">
        <v>45000</v>
      </c>
      <c r="I996" t="s">
        <v>228</v>
      </c>
      <c r="J996" s="9">
        <v>0.08</v>
      </c>
      <c r="K996" t="b">
        <f t="shared" si="45"/>
        <v>0</v>
      </c>
      <c r="L996" s="6">
        <v>0.08</v>
      </c>
      <c r="M996" t="e">
        <f t="shared" si="46"/>
        <v>#N/A</v>
      </c>
      <c r="N996">
        <f t="shared" si="47"/>
        <v>153</v>
      </c>
    </row>
    <row r="997" spans="1:14" x14ac:dyDescent="0.35">
      <c r="A997" s="8" t="s">
        <v>182</v>
      </c>
      <c r="B997" t="str">
        <f>VLOOKUP($A997,forkortelser!$A$2:$B$98,2,FALSE)</f>
        <v>THC  0,004-0,008 mm</v>
      </c>
      <c r="C997" s="9" t="s">
        <v>146</v>
      </c>
      <c r="D997" t="str">
        <f>VLOOKUP(A997,Kategorier!$A$2:$B$98,2,FALSE)</f>
        <v>totale hydrokarboner</v>
      </c>
      <c r="E997" t="str">
        <f>VLOOKUP(A997,Kategorier!$A$2:$C$98,3,FALSE)</f>
        <v>alifater str.</v>
      </c>
      <c r="F997" t="e">
        <f>VLOOKUP($A997,grenseverdier!$A$2:$B$87,2,FALSE)</f>
        <v>#N/A</v>
      </c>
      <c r="G997" t="e">
        <f>VLOOKUP($A997,grenseverdier!$A$2:$C$87,3,FALSE)</f>
        <v>#N/A</v>
      </c>
      <c r="H997" s="1">
        <v>45000</v>
      </c>
      <c r="I997" t="s">
        <v>228</v>
      </c>
      <c r="J997" s="9">
        <v>1.3</v>
      </c>
      <c r="K997" t="b">
        <f t="shared" si="45"/>
        <v>0</v>
      </c>
      <c r="L997" s="6">
        <v>1.3</v>
      </c>
      <c r="M997" t="e">
        <f t="shared" si="46"/>
        <v>#N/A</v>
      </c>
      <c r="N997">
        <f t="shared" si="47"/>
        <v>153</v>
      </c>
    </row>
    <row r="998" spans="1:14" x14ac:dyDescent="0.35">
      <c r="A998" s="8" t="s">
        <v>183</v>
      </c>
      <c r="B998" t="str">
        <f>VLOOKUP($A998,forkortelser!$A$2:$B$98,2,FALSE)</f>
        <v>THC  0,008-0,016 mm</v>
      </c>
      <c r="C998" s="9" t="s">
        <v>146</v>
      </c>
      <c r="D998" t="str">
        <f>VLOOKUP(A998,Kategorier!$A$2:$B$98,2,FALSE)</f>
        <v>totale hydrokarboner</v>
      </c>
      <c r="E998" t="str">
        <f>VLOOKUP(A998,Kategorier!$A$2:$C$98,3,FALSE)</f>
        <v>alifater str.</v>
      </c>
      <c r="F998" t="e">
        <f>VLOOKUP($A998,grenseverdier!$A$2:$B$87,2,FALSE)</f>
        <v>#N/A</v>
      </c>
      <c r="G998" t="e">
        <f>VLOOKUP($A998,grenseverdier!$A$2:$C$87,3,FALSE)</f>
        <v>#N/A</v>
      </c>
      <c r="H998" s="1">
        <v>45000</v>
      </c>
      <c r="I998" t="s">
        <v>228</v>
      </c>
      <c r="J998" s="9">
        <v>4.84</v>
      </c>
      <c r="K998" t="b">
        <f t="shared" si="45"/>
        <v>0</v>
      </c>
      <c r="L998" s="6">
        <v>4.84</v>
      </c>
      <c r="M998" t="e">
        <f t="shared" si="46"/>
        <v>#N/A</v>
      </c>
      <c r="N998">
        <f t="shared" si="47"/>
        <v>153</v>
      </c>
    </row>
    <row r="999" spans="1:14" x14ac:dyDescent="0.35">
      <c r="A999" s="8" t="s">
        <v>184</v>
      </c>
      <c r="B999" t="str">
        <f>VLOOKUP($A999,forkortelser!$A$2:$B$98,2,FALSE)</f>
        <v>THC  0,016-0,032 mm</v>
      </c>
      <c r="C999" s="9" t="s">
        <v>146</v>
      </c>
      <c r="D999" t="str">
        <f>VLOOKUP(A999,Kategorier!$A$2:$B$98,2,FALSE)</f>
        <v>totale hydrokarboner</v>
      </c>
      <c r="E999" t="str">
        <f>VLOOKUP(A999,Kategorier!$A$2:$C$98,3,FALSE)</f>
        <v>alifater str.</v>
      </c>
      <c r="F999" t="e">
        <f>VLOOKUP($A999,grenseverdier!$A$2:$B$87,2,FALSE)</f>
        <v>#N/A</v>
      </c>
      <c r="G999" t="e">
        <f>VLOOKUP($A999,grenseverdier!$A$2:$C$87,3,FALSE)</f>
        <v>#N/A</v>
      </c>
      <c r="H999" s="1">
        <v>45000</v>
      </c>
      <c r="I999" t="s">
        <v>228</v>
      </c>
      <c r="J999" s="9">
        <v>9.39</v>
      </c>
      <c r="K999" t="b">
        <f t="shared" si="45"/>
        <v>0</v>
      </c>
      <c r="L999" s="6">
        <v>9.39</v>
      </c>
      <c r="M999" t="e">
        <f t="shared" si="46"/>
        <v>#N/A</v>
      </c>
      <c r="N999">
        <f t="shared" si="47"/>
        <v>153</v>
      </c>
    </row>
    <row r="1000" spans="1:14" x14ac:dyDescent="0.35">
      <c r="A1000" s="8" t="s">
        <v>185</v>
      </c>
      <c r="B1000" t="str">
        <f>VLOOKUP($A1000,forkortelser!$A$2:$B$98,2,FALSE)</f>
        <v>THC 0,032-0,063 mm</v>
      </c>
      <c r="C1000" s="9" t="s">
        <v>146</v>
      </c>
      <c r="D1000" t="str">
        <f>VLOOKUP(A1000,Kategorier!$A$2:$B$98,2,FALSE)</f>
        <v>totale hydrokarboner</v>
      </c>
      <c r="E1000" t="str">
        <f>VLOOKUP(A1000,Kategorier!$A$2:$C$98,3,FALSE)</f>
        <v>alifater str.</v>
      </c>
      <c r="F1000" t="e">
        <f>VLOOKUP($A1000,grenseverdier!$A$2:$B$87,2,FALSE)</f>
        <v>#N/A</v>
      </c>
      <c r="G1000" t="e">
        <f>VLOOKUP($A1000,grenseverdier!$A$2:$C$87,3,FALSE)</f>
        <v>#N/A</v>
      </c>
      <c r="H1000" s="1">
        <v>45000</v>
      </c>
      <c r="I1000" t="s">
        <v>228</v>
      </c>
      <c r="J1000" s="9">
        <v>13.8</v>
      </c>
      <c r="K1000" t="b">
        <f t="shared" si="45"/>
        <v>0</v>
      </c>
      <c r="L1000" s="6">
        <v>13.8</v>
      </c>
      <c r="M1000" t="e">
        <f t="shared" si="46"/>
        <v>#N/A</v>
      </c>
      <c r="N1000">
        <f t="shared" si="47"/>
        <v>153</v>
      </c>
    </row>
    <row r="1001" spans="1:14" x14ac:dyDescent="0.35">
      <c r="A1001" s="8" t="s">
        <v>186</v>
      </c>
      <c r="B1001" t="str">
        <f>VLOOKUP($A1001,forkortelser!$A$2:$B$98,2,FALSE)</f>
        <v>THC  0,063-0,125 mm</v>
      </c>
      <c r="C1001" s="9" t="s">
        <v>146</v>
      </c>
      <c r="D1001" t="str">
        <f>VLOOKUP(A1001,Kategorier!$A$2:$B$98,2,FALSE)</f>
        <v>totale hydrokarboner</v>
      </c>
      <c r="E1001" t="str">
        <f>VLOOKUP(A1001,Kategorier!$A$2:$C$98,3,FALSE)</f>
        <v>alifater str.</v>
      </c>
      <c r="F1001" t="e">
        <f>VLOOKUP($A1001,grenseverdier!$A$2:$B$87,2,FALSE)</f>
        <v>#N/A</v>
      </c>
      <c r="G1001" t="e">
        <f>VLOOKUP($A1001,grenseverdier!$A$2:$C$87,3,FALSE)</f>
        <v>#N/A</v>
      </c>
      <c r="H1001" s="1">
        <v>45000</v>
      </c>
      <c r="I1001" t="s">
        <v>228</v>
      </c>
      <c r="J1001" s="9">
        <v>12.5</v>
      </c>
      <c r="K1001" t="b">
        <f t="shared" si="45"/>
        <v>0</v>
      </c>
      <c r="L1001" s="6">
        <v>12.5</v>
      </c>
      <c r="M1001" t="e">
        <f t="shared" si="46"/>
        <v>#N/A</v>
      </c>
      <c r="N1001">
        <f t="shared" si="47"/>
        <v>153</v>
      </c>
    </row>
    <row r="1002" spans="1:14" x14ac:dyDescent="0.35">
      <c r="A1002" s="8" t="s">
        <v>187</v>
      </c>
      <c r="B1002" t="str">
        <f>VLOOKUP($A1002,forkortelser!$A$2:$B$98,2,FALSE)</f>
        <v>THC  0,125-0,25 mm</v>
      </c>
      <c r="C1002" s="9" t="s">
        <v>146</v>
      </c>
      <c r="D1002" t="str">
        <f>VLOOKUP(A1002,Kategorier!$A$2:$B$98,2,FALSE)</f>
        <v>totale hydrokarboner</v>
      </c>
      <c r="E1002" t="str">
        <f>VLOOKUP(A1002,Kategorier!$A$2:$C$98,3,FALSE)</f>
        <v>alifater str.</v>
      </c>
      <c r="F1002" t="e">
        <f>VLOOKUP($A1002,grenseverdier!$A$2:$B$87,2,FALSE)</f>
        <v>#N/A</v>
      </c>
      <c r="G1002" t="e">
        <f>VLOOKUP($A1002,grenseverdier!$A$2:$C$87,3,FALSE)</f>
        <v>#N/A</v>
      </c>
      <c r="H1002" s="1">
        <v>45000</v>
      </c>
      <c r="I1002" t="s">
        <v>228</v>
      </c>
      <c r="J1002" s="9">
        <v>7.42</v>
      </c>
      <c r="K1002" t="b">
        <f t="shared" si="45"/>
        <v>0</v>
      </c>
      <c r="L1002" s="6">
        <v>7.42</v>
      </c>
      <c r="M1002" t="e">
        <f t="shared" si="46"/>
        <v>#N/A</v>
      </c>
      <c r="N1002">
        <f t="shared" si="47"/>
        <v>153</v>
      </c>
    </row>
    <row r="1003" spans="1:14" x14ac:dyDescent="0.35">
      <c r="A1003" s="8" t="s">
        <v>188</v>
      </c>
      <c r="B1003" t="str">
        <f>VLOOKUP($A1003,forkortelser!$A$2:$B$98,2,FALSE)</f>
        <v>THC 0,25-0,5 mm</v>
      </c>
      <c r="C1003" s="9" t="s">
        <v>146</v>
      </c>
      <c r="D1003" t="str">
        <f>VLOOKUP(A1003,Kategorier!$A$2:$B$98,2,FALSE)</f>
        <v>totale hydrokarboner</v>
      </c>
      <c r="E1003" t="str">
        <f>VLOOKUP(A1003,Kategorier!$A$2:$C$98,3,FALSE)</f>
        <v>alifater str.</v>
      </c>
      <c r="F1003" t="e">
        <f>VLOOKUP($A1003,grenseverdier!$A$2:$B$87,2,FALSE)</f>
        <v>#N/A</v>
      </c>
      <c r="G1003" t="e">
        <f>VLOOKUP($A1003,grenseverdier!$A$2:$C$87,3,FALSE)</f>
        <v>#N/A</v>
      </c>
      <c r="H1003" s="1">
        <v>45000</v>
      </c>
      <c r="I1003" t="s">
        <v>228</v>
      </c>
      <c r="J1003" s="9">
        <v>1.59</v>
      </c>
      <c r="K1003" t="b">
        <f t="shared" si="45"/>
        <v>0</v>
      </c>
      <c r="L1003" s="6">
        <v>1.59</v>
      </c>
      <c r="M1003" t="e">
        <f t="shared" si="46"/>
        <v>#N/A</v>
      </c>
      <c r="N1003">
        <f t="shared" si="47"/>
        <v>153</v>
      </c>
    </row>
    <row r="1004" spans="1:14" x14ac:dyDescent="0.35">
      <c r="A1004" s="8" t="s">
        <v>189</v>
      </c>
      <c r="B1004" t="str">
        <f>VLOOKUP($A1004,forkortelser!$A$2:$B$98,2,FALSE)</f>
        <v>THC  0,5-1 mm</v>
      </c>
      <c r="C1004" s="9" t="s">
        <v>146</v>
      </c>
      <c r="D1004" t="str">
        <f>VLOOKUP(A1004,Kategorier!$A$2:$B$98,2,FALSE)</f>
        <v>totale hydrokarboner</v>
      </c>
      <c r="E1004" t="str">
        <f>VLOOKUP(A1004,Kategorier!$A$2:$C$98,3,FALSE)</f>
        <v>alifater str.</v>
      </c>
      <c r="F1004" t="e">
        <f>VLOOKUP($A1004,grenseverdier!$A$2:$B$87,2,FALSE)</f>
        <v>#N/A</v>
      </c>
      <c r="G1004" t="e">
        <f>VLOOKUP($A1004,grenseverdier!$A$2:$C$87,3,FALSE)</f>
        <v>#N/A</v>
      </c>
      <c r="H1004" s="1">
        <v>45000</v>
      </c>
      <c r="I1004" t="s">
        <v>228</v>
      </c>
      <c r="J1004" s="9">
        <v>8.69</v>
      </c>
      <c r="K1004" t="b">
        <f t="shared" si="45"/>
        <v>0</v>
      </c>
      <c r="L1004" s="6">
        <v>8.69</v>
      </c>
      <c r="M1004" t="e">
        <f t="shared" si="46"/>
        <v>#N/A</v>
      </c>
      <c r="N1004">
        <f t="shared" si="47"/>
        <v>153</v>
      </c>
    </row>
    <row r="1005" spans="1:14" x14ac:dyDescent="0.35">
      <c r="A1005" s="8" t="s">
        <v>190</v>
      </c>
      <c r="B1005" t="str">
        <f>VLOOKUP($A1005,forkortelser!$A$2:$B$98,2,FALSE)</f>
        <v>THC  1-2 mm</v>
      </c>
      <c r="C1005" s="9" t="s">
        <v>146</v>
      </c>
      <c r="D1005" t="str">
        <f>VLOOKUP(A1005,Kategorier!$A$2:$B$98,2,FALSE)</f>
        <v>totale hydrokarboner</v>
      </c>
      <c r="E1005" t="str">
        <f>VLOOKUP(A1005,Kategorier!$A$2:$C$98,3,FALSE)</f>
        <v>alifater str.</v>
      </c>
      <c r="F1005" t="e">
        <f>VLOOKUP($A1005,grenseverdier!$A$2:$B$87,2,FALSE)</f>
        <v>#N/A</v>
      </c>
      <c r="G1005" t="e">
        <f>VLOOKUP($A1005,grenseverdier!$A$2:$C$87,3,FALSE)</f>
        <v>#N/A</v>
      </c>
      <c r="H1005" s="1">
        <v>45000</v>
      </c>
      <c r="I1005" t="s">
        <v>228</v>
      </c>
      <c r="J1005" s="9">
        <v>7.3</v>
      </c>
      <c r="K1005" t="b">
        <f t="shared" si="45"/>
        <v>0</v>
      </c>
      <c r="L1005" s="6">
        <v>7.3</v>
      </c>
      <c r="M1005" t="e">
        <f t="shared" si="46"/>
        <v>#N/A</v>
      </c>
      <c r="N1005">
        <f t="shared" si="47"/>
        <v>153</v>
      </c>
    </row>
    <row r="1006" spans="1:14" x14ac:dyDescent="0.35">
      <c r="A1006" s="8" t="s">
        <v>191</v>
      </c>
      <c r="B1006" t="str">
        <f>VLOOKUP($A1006,forkortelser!$A$2:$B$98,2,FALSE)</f>
        <v>THC &gt;2 mm</v>
      </c>
      <c r="C1006" s="9" t="s">
        <v>146</v>
      </c>
      <c r="D1006" t="str">
        <f>VLOOKUP(A1006,Kategorier!$A$2:$B$98,2,FALSE)</f>
        <v>totale hydrokarboner</v>
      </c>
      <c r="E1006" t="str">
        <f>VLOOKUP(A1006,Kategorier!$A$2:$C$98,3,FALSE)</f>
        <v>alifater str.</v>
      </c>
      <c r="F1006" t="e">
        <f>VLOOKUP($A1006,grenseverdier!$A$2:$B$87,2,FALSE)</f>
        <v>#N/A</v>
      </c>
      <c r="G1006" t="e">
        <f>VLOOKUP($A1006,grenseverdier!$A$2:$C$87,3,FALSE)</f>
        <v>#N/A</v>
      </c>
      <c r="H1006" s="1">
        <v>45000</v>
      </c>
      <c r="I1006" t="s">
        <v>228</v>
      </c>
      <c r="J1006" s="9">
        <v>22.2</v>
      </c>
      <c r="K1006" t="b">
        <f t="shared" si="45"/>
        <v>0</v>
      </c>
      <c r="L1006" s="6">
        <v>22.2</v>
      </c>
      <c r="M1006" t="e">
        <f t="shared" si="46"/>
        <v>#N/A</v>
      </c>
      <c r="N1006">
        <f t="shared" si="47"/>
        <v>153</v>
      </c>
    </row>
    <row r="1007" spans="1:14" x14ac:dyDescent="0.35">
      <c r="A1007" s="9" t="s">
        <v>1</v>
      </c>
      <c r="B1007" t="str">
        <f>VLOOKUP($A1007,forkortelser!$A$2:$B$98,2,FALSE)</f>
        <v>pH</v>
      </c>
      <c r="D1007" t="str">
        <f>VLOOKUP(A1007,Kategorier!$A$2:$B$98,2,FALSE)</f>
        <v>vannparameter</v>
      </c>
      <c r="E1007" t="str">
        <f>VLOOKUP(A1007,Kategorier!$A$2:$C$98,3,FALSE)</f>
        <v>pH</v>
      </c>
      <c r="F1007">
        <f>VLOOKUP($A1007,grenseverdier!$A$2:$B$87,2,FALSE)</f>
        <v>5.5</v>
      </c>
      <c r="G1007">
        <f>VLOOKUP($A1007,grenseverdier!$A$2:$C$87,3,FALSE)</f>
        <v>8.5</v>
      </c>
      <c r="H1007" s="1">
        <v>45000</v>
      </c>
      <c r="I1007" t="s">
        <v>228</v>
      </c>
      <c r="J1007" s="9">
        <v>10.8</v>
      </c>
      <c r="K1007" t="b">
        <f t="shared" si="45"/>
        <v>0</v>
      </c>
      <c r="L1007" s="6">
        <v>10.8</v>
      </c>
      <c r="M1007" t="b">
        <f t="shared" si="46"/>
        <v>1</v>
      </c>
      <c r="N1007">
        <f t="shared" si="47"/>
        <v>153</v>
      </c>
    </row>
    <row r="1008" spans="1:14" x14ac:dyDescent="0.35">
      <c r="A1008" s="8" t="s">
        <v>145</v>
      </c>
      <c r="B1008" t="str">
        <f>VLOOKUP($A1008,forkortelser!$A$2:$B$98,2,FALSE)</f>
        <v>T (˚C)</v>
      </c>
      <c r="C1008" s="9" t="s">
        <v>151</v>
      </c>
      <c r="D1008" t="str">
        <f>VLOOKUP(A1008,Kategorier!$A$2:$B$98,2,FALSE)</f>
        <v>vannparameter</v>
      </c>
      <c r="E1008" t="str">
        <f>VLOOKUP(A1008,Kategorier!$A$2:$C$98,3,FALSE)</f>
        <v>temperatur</v>
      </c>
      <c r="F1008" t="e">
        <f>VLOOKUP($A1008,grenseverdier!$A$2:$B$87,2,FALSE)</f>
        <v>#N/A</v>
      </c>
      <c r="G1008" t="e">
        <f>VLOOKUP($A1008,grenseverdier!$A$2:$C$87,3,FALSE)</f>
        <v>#N/A</v>
      </c>
      <c r="H1008" s="1">
        <v>45000</v>
      </c>
      <c r="I1008" t="s">
        <v>228</v>
      </c>
      <c r="J1008" s="9"/>
      <c r="K1008" t="e">
        <f t="shared" si="45"/>
        <v>#N/A</v>
      </c>
      <c r="L1008" s="6" t="s">
        <v>147</v>
      </c>
      <c r="M1008" t="e">
        <f t="shared" si="46"/>
        <v>#N/A</v>
      </c>
      <c r="N1008">
        <f t="shared" si="47"/>
        <v>153</v>
      </c>
    </row>
    <row r="1009" spans="1:14" x14ac:dyDescent="0.35">
      <c r="A1009" s="9" t="s">
        <v>2</v>
      </c>
      <c r="B1009" t="str">
        <f>VLOOKUP($A1009,forkortelser!$A$2:$B$98,2,FALSE)</f>
        <v>EC</v>
      </c>
      <c r="C1009" s="9" t="s">
        <v>3</v>
      </c>
      <c r="D1009" t="str">
        <f>VLOOKUP(A1009,Kategorier!$A$2:$B$98,2,FALSE)</f>
        <v>vannparameter</v>
      </c>
      <c r="E1009" t="str">
        <f>VLOOKUP(A1009,Kategorier!$A$2:$C$98,3,FALSE)</f>
        <v>EC</v>
      </c>
      <c r="F1009" t="e">
        <f>VLOOKUP($A1009,grenseverdier!$A$2:$B$87,2,FALSE)</f>
        <v>#N/A</v>
      </c>
      <c r="G1009" t="e">
        <f>VLOOKUP($A1009,grenseverdier!$A$2:$C$87,3,FALSE)</f>
        <v>#N/A</v>
      </c>
      <c r="H1009" s="1">
        <v>45000</v>
      </c>
      <c r="I1009" t="s">
        <v>228</v>
      </c>
      <c r="J1009" s="9"/>
      <c r="K1009" t="e">
        <f t="shared" si="45"/>
        <v>#N/A</v>
      </c>
      <c r="L1009" s="6" t="s">
        <v>147</v>
      </c>
      <c r="M1009" t="e">
        <f t="shared" si="46"/>
        <v>#N/A</v>
      </c>
      <c r="N1009">
        <f t="shared" si="47"/>
        <v>153</v>
      </c>
    </row>
    <row r="1010" spans="1:14" x14ac:dyDescent="0.35">
      <c r="A1010" s="8" t="s">
        <v>126</v>
      </c>
      <c r="B1010" t="str">
        <f>VLOOKUP($A1010,forkortelser!$A$2:$B$98,2,FALSE)</f>
        <v>Suspendert stoff</v>
      </c>
      <c r="C1010" s="9" t="s">
        <v>150</v>
      </c>
      <c r="D1010" t="str">
        <f>VLOOKUP(A1010,Kategorier!$A$2:$B$98,2,FALSE)</f>
        <v>vannparameter</v>
      </c>
      <c r="E1010" t="str">
        <f>VLOOKUP(A1010,Kategorier!$A$2:$C$98,3,FALSE)</f>
        <v>stoff</v>
      </c>
      <c r="F1010" t="e">
        <f>VLOOKUP($A1010,grenseverdier!$A$2:$B$87,2,FALSE)</f>
        <v>#N/A</v>
      </c>
      <c r="G1010" t="e">
        <f>VLOOKUP($A1010,grenseverdier!$A$2:$C$87,3,FALSE)</f>
        <v>#N/A</v>
      </c>
      <c r="H1010" s="1">
        <v>45000</v>
      </c>
      <c r="I1010" t="s">
        <v>228</v>
      </c>
      <c r="J1010" s="9"/>
      <c r="K1010" t="e">
        <f t="shared" si="45"/>
        <v>#N/A</v>
      </c>
      <c r="L1010" s="6" t="s">
        <v>147</v>
      </c>
      <c r="M1010" t="e">
        <f t="shared" si="46"/>
        <v>#N/A</v>
      </c>
      <c r="N1010">
        <f t="shared" si="47"/>
        <v>153</v>
      </c>
    </row>
    <row r="1011" spans="1:14" x14ac:dyDescent="0.35">
      <c r="A1011" s="9" t="s">
        <v>224</v>
      </c>
      <c r="B1011" t="str">
        <f>VLOOKUP($A1011,forkortelser!$A$2:$B$98,2,FALSE)</f>
        <v>TOC</v>
      </c>
      <c r="C1011" s="9" t="s">
        <v>152</v>
      </c>
      <c r="D1011" t="str">
        <f>VLOOKUP(A1011,Kategorier!$A$2:$B$98,2,FALSE)</f>
        <v>vannparameter</v>
      </c>
      <c r="E1011" t="str">
        <f>VLOOKUP(A1011,Kategorier!$A$2:$C$98,3,FALSE)</f>
        <v>organisk materiale</v>
      </c>
      <c r="F1011" t="e">
        <f>VLOOKUP($A1011,grenseverdier!$A$2:$B$87,2,FALSE)</f>
        <v>#N/A</v>
      </c>
      <c r="G1011" t="e">
        <f>VLOOKUP($A1011,grenseverdier!$A$2:$C$87,3,FALSE)</f>
        <v>#N/A</v>
      </c>
      <c r="H1011" s="1">
        <v>45000</v>
      </c>
      <c r="I1011" t="s">
        <v>228</v>
      </c>
      <c r="J1011" s="9"/>
      <c r="K1011" t="e">
        <f t="shared" si="45"/>
        <v>#N/A</v>
      </c>
      <c r="L1011" s="6" t="s">
        <v>147</v>
      </c>
      <c r="M1011" t="e">
        <f t="shared" si="46"/>
        <v>#N/A</v>
      </c>
      <c r="N1011">
        <f t="shared" si="47"/>
        <v>153</v>
      </c>
    </row>
    <row r="1012" spans="1:14" x14ac:dyDescent="0.35">
      <c r="A1012" s="9" t="s">
        <v>224</v>
      </c>
      <c r="B1012" t="str">
        <f>VLOOKUP($A1012,forkortelser!$A$2:$B$98,2,FALSE)</f>
        <v>TOC</v>
      </c>
      <c r="C1012" s="9" t="s">
        <v>150</v>
      </c>
      <c r="D1012" t="str">
        <f>VLOOKUP(A1012,Kategorier!$A$2:$B$98,2,FALSE)</f>
        <v>vannparameter</v>
      </c>
      <c r="E1012" t="str">
        <f>VLOOKUP(A1012,Kategorier!$A$2:$C$98,3,FALSE)</f>
        <v>organisk materiale</v>
      </c>
      <c r="F1012" t="e">
        <f>VLOOKUP($A1012,grenseverdier!$A$2:$B$87,2,FALSE)</f>
        <v>#N/A</v>
      </c>
      <c r="G1012" t="e">
        <f>VLOOKUP($A1012,grenseverdier!$A$2:$C$87,3,FALSE)</f>
        <v>#N/A</v>
      </c>
      <c r="H1012" s="1">
        <v>45000</v>
      </c>
      <c r="I1012" t="s">
        <v>228</v>
      </c>
      <c r="J1012" s="9">
        <v>19</v>
      </c>
      <c r="K1012" t="b">
        <f t="shared" si="45"/>
        <v>0</v>
      </c>
      <c r="L1012" s="6">
        <v>19</v>
      </c>
      <c r="M1012" t="e">
        <f t="shared" si="46"/>
        <v>#N/A</v>
      </c>
      <c r="N1012">
        <f t="shared" si="47"/>
        <v>153</v>
      </c>
    </row>
    <row r="1013" spans="1:14" x14ac:dyDescent="0.35">
      <c r="A1013" s="9" t="s">
        <v>225</v>
      </c>
      <c r="B1013" t="str">
        <f>VLOOKUP($A1013,forkortelser!$A$2:$B$98,2,FALSE)</f>
        <v>Tot N</v>
      </c>
      <c r="C1013" s="9" t="s">
        <v>150</v>
      </c>
      <c r="D1013" t="str">
        <f>VLOOKUP(A1013,Kategorier!$A$2:$B$98,2,FALSE)</f>
        <v>vannparameter</v>
      </c>
      <c r="E1013" t="str">
        <f>VLOOKUP(A1013,Kategorier!$A$2:$C$98,3,FALSE)</f>
        <v>nutrient</v>
      </c>
      <c r="F1013" t="e">
        <f>VLOOKUP($A1013,grenseverdier!$A$2:$B$87,2,FALSE)</f>
        <v>#N/A</v>
      </c>
      <c r="G1013" t="e">
        <f>VLOOKUP($A1013,grenseverdier!$A$2:$C$87,3,FALSE)</f>
        <v>#N/A</v>
      </c>
      <c r="H1013" s="1">
        <v>45000</v>
      </c>
      <c r="I1013" t="s">
        <v>228</v>
      </c>
      <c r="J1013" s="9"/>
      <c r="K1013" t="e">
        <f t="shared" si="45"/>
        <v>#N/A</v>
      </c>
      <c r="L1013" s="6" t="s">
        <v>147</v>
      </c>
      <c r="M1013" t="e">
        <f t="shared" si="46"/>
        <v>#N/A</v>
      </c>
      <c r="N1013">
        <f t="shared" si="47"/>
        <v>153</v>
      </c>
    </row>
    <row r="1014" spans="1:14" x14ac:dyDescent="0.35">
      <c r="A1014" s="9" t="s">
        <v>227</v>
      </c>
      <c r="B1014" t="str">
        <f>VLOOKUP($A1014,forkortelser!$A$2:$B$98,2,FALSE)</f>
        <v>NH4 + NH3</v>
      </c>
      <c r="C1014" s="9" t="s">
        <v>150</v>
      </c>
      <c r="D1014" t="str">
        <f>VLOOKUP(A1014,Kategorier!$A$2:$B$98,2,FALSE)</f>
        <v>vannparameter</v>
      </c>
      <c r="E1014" t="str">
        <f>VLOOKUP(A1014,Kategorier!$A$2:$C$98,3,FALSE)</f>
        <v>nutrient</v>
      </c>
      <c r="F1014" t="e">
        <f>VLOOKUP($A1014,grenseverdier!$A$2:$B$87,2,FALSE)</f>
        <v>#N/A</v>
      </c>
      <c r="G1014" t="e">
        <f>VLOOKUP($A1014,grenseverdier!$A$2:$C$87,3,FALSE)</f>
        <v>#N/A</v>
      </c>
      <c r="H1014" s="1">
        <v>45000</v>
      </c>
      <c r="I1014" t="s">
        <v>228</v>
      </c>
      <c r="J1014" s="9"/>
      <c r="K1014" t="e">
        <f t="shared" si="45"/>
        <v>#N/A</v>
      </c>
      <c r="L1014" s="6" t="s">
        <v>147</v>
      </c>
      <c r="M1014" t="e">
        <f t="shared" si="46"/>
        <v>#N/A</v>
      </c>
      <c r="N1014">
        <f t="shared" si="47"/>
        <v>153</v>
      </c>
    </row>
    <row r="1015" spans="1:14" x14ac:dyDescent="0.35">
      <c r="A1015" s="9" t="s">
        <v>226</v>
      </c>
      <c r="B1015" t="str">
        <f>VLOOKUP($A1015,forkortelser!$A$2:$B$98,2,FALSE)</f>
        <v>Tot P</v>
      </c>
      <c r="C1015" s="9" t="s">
        <v>150</v>
      </c>
      <c r="D1015" t="str">
        <f>VLOOKUP(A1015,Kategorier!$A$2:$B$98,2,FALSE)</f>
        <v>vannparameter</v>
      </c>
      <c r="E1015" t="str">
        <f>VLOOKUP(A1015,Kategorier!$A$2:$C$98,3,FALSE)</f>
        <v>nutrient</v>
      </c>
      <c r="F1015" t="e">
        <f>VLOOKUP($A1015,grenseverdier!$A$2:$B$87,2,FALSE)</f>
        <v>#N/A</v>
      </c>
      <c r="G1015" t="e">
        <f>VLOOKUP($A1015,grenseverdier!$A$2:$C$87,3,FALSE)</f>
        <v>#N/A</v>
      </c>
      <c r="H1015" s="1">
        <v>45000</v>
      </c>
      <c r="I1015" t="s">
        <v>228</v>
      </c>
      <c r="J1015" s="9"/>
      <c r="K1015" t="e">
        <f t="shared" si="45"/>
        <v>#N/A</v>
      </c>
      <c r="L1015" s="6" t="s">
        <v>147</v>
      </c>
      <c r="M1015" t="e">
        <f t="shared" si="46"/>
        <v>#N/A</v>
      </c>
      <c r="N1015">
        <f t="shared" si="47"/>
        <v>153</v>
      </c>
    </row>
    <row r="1016" spans="1:14" x14ac:dyDescent="0.35">
      <c r="A1016" s="8" t="s">
        <v>9</v>
      </c>
      <c r="B1016" t="str">
        <f>VLOOKUP($A1016,forkortelser!$A$2:$B$98,2,FALSE)</f>
        <v>KOF-Cr</v>
      </c>
      <c r="C1016" s="9" t="s">
        <v>150</v>
      </c>
      <c r="D1016" t="str">
        <f>VLOOKUP(A1016,Kategorier!$A$2:$B$98,2,FALSE)</f>
        <v>vannparameter</v>
      </c>
      <c r="E1016" t="str">
        <f>VLOOKUP(A1016,Kategorier!$A$2:$C$98,3,FALSE)</f>
        <v>organisk materiale</v>
      </c>
      <c r="F1016">
        <f>VLOOKUP($A1016,grenseverdier!$A$2:$B$87,2,FALSE)</f>
        <v>600</v>
      </c>
      <c r="G1016">
        <f>VLOOKUP($A1016,grenseverdier!$A$2:$C$87,3,FALSE)</f>
        <v>0</v>
      </c>
      <c r="H1016" s="1">
        <v>45000</v>
      </c>
      <c r="I1016" t="s">
        <v>228</v>
      </c>
      <c r="J1016" s="9"/>
      <c r="K1016" t="e">
        <f t="shared" si="45"/>
        <v>#N/A</v>
      </c>
      <c r="M1016" t="e">
        <f t="shared" si="46"/>
        <v>#N/A</v>
      </c>
      <c r="N1016">
        <f t="shared" si="47"/>
        <v>153</v>
      </c>
    </row>
    <row r="1017" spans="1:14" x14ac:dyDescent="0.35">
      <c r="A1017" s="8" t="s">
        <v>10</v>
      </c>
      <c r="B1017" t="str">
        <f>VLOOKUP($A1017,forkortelser!$A$2:$B$98,2,FALSE)</f>
        <v>BOF-5</v>
      </c>
      <c r="C1017" s="9" t="s">
        <v>150</v>
      </c>
      <c r="D1017" t="str">
        <f>VLOOKUP(A1017,Kategorier!$A$2:$B$98,2,FALSE)</f>
        <v>vannparameter</v>
      </c>
      <c r="E1017" t="str">
        <f>VLOOKUP(A1017,Kategorier!$A$2:$C$98,3,FALSE)</f>
        <v>organisk materiale</v>
      </c>
      <c r="F1017">
        <f>VLOOKUP($A1017,grenseverdier!$A$2:$B$87,2,FALSE)</f>
        <v>300</v>
      </c>
      <c r="G1017">
        <f>VLOOKUP($A1017,grenseverdier!$A$2:$C$87,3,FALSE)</f>
        <v>0</v>
      </c>
      <c r="H1017" s="1">
        <v>45000</v>
      </c>
      <c r="I1017" t="s">
        <v>228</v>
      </c>
      <c r="J1017" s="9"/>
      <c r="K1017" t="e">
        <f t="shared" si="45"/>
        <v>#N/A</v>
      </c>
      <c r="L1017" s="6" t="s">
        <v>147</v>
      </c>
      <c r="M1017" t="b">
        <f t="shared" si="46"/>
        <v>1</v>
      </c>
      <c r="N1017">
        <f t="shared" si="47"/>
        <v>153</v>
      </c>
    </row>
  </sheetData>
  <autoFilter ref="A1:N1017" xr:uid="{777FE94F-27AC-414E-B055-306DA44395B1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CFAD-BC91-4A54-8B68-185413F451D4}">
  <dimension ref="A1:B84"/>
  <sheetViews>
    <sheetView topLeftCell="A58" workbookViewId="0">
      <selection activeCell="B70" sqref="B70"/>
    </sheetView>
  </sheetViews>
  <sheetFormatPr defaultRowHeight="14.5" x14ac:dyDescent="0.35"/>
  <cols>
    <col min="1" max="1" width="27.54296875" bestFit="1" customWidth="1"/>
    <col min="2" max="2" width="26.81640625" bestFit="1" customWidth="1"/>
  </cols>
  <sheetData>
    <row r="1" spans="1:2" x14ac:dyDescent="0.35">
      <c r="A1" s="2" t="s">
        <v>53</v>
      </c>
      <c r="B1" s="2" t="s">
        <v>62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63</v>
      </c>
    </row>
    <row r="4" spans="1:2" x14ac:dyDescent="0.35">
      <c r="A4" t="s">
        <v>4</v>
      </c>
      <c r="B4" t="s">
        <v>126</v>
      </c>
    </row>
    <row r="5" spans="1:2" x14ac:dyDescent="0.35">
      <c r="A5" t="s">
        <v>225</v>
      </c>
      <c r="B5" t="s">
        <v>6</v>
      </c>
    </row>
    <row r="6" spans="1:2" x14ac:dyDescent="0.35">
      <c r="A6" t="s">
        <v>227</v>
      </c>
      <c r="B6" t="s">
        <v>69</v>
      </c>
    </row>
    <row r="7" spans="1:2" x14ac:dyDescent="0.35">
      <c r="A7" t="s">
        <v>226</v>
      </c>
      <c r="B7" t="s">
        <v>70</v>
      </c>
    </row>
    <row r="8" spans="1:2" x14ac:dyDescent="0.35">
      <c r="A8" t="s">
        <v>224</v>
      </c>
      <c r="B8" t="s">
        <v>8</v>
      </c>
    </row>
    <row r="9" spans="1:2" x14ac:dyDescent="0.35">
      <c r="A9" t="s">
        <v>9</v>
      </c>
      <c r="B9" t="s">
        <v>9</v>
      </c>
    </row>
    <row r="10" spans="1:2" x14ac:dyDescent="0.35">
      <c r="A10" t="s">
        <v>10</v>
      </c>
      <c r="B10" t="s">
        <v>10</v>
      </c>
    </row>
    <row r="11" spans="1:2" x14ac:dyDescent="0.35">
      <c r="A11" t="s">
        <v>71</v>
      </c>
      <c r="B11" t="s">
        <v>72</v>
      </c>
    </row>
    <row r="12" spans="1:2" x14ac:dyDescent="0.35">
      <c r="A12" t="s">
        <v>11</v>
      </c>
      <c r="B12" t="s">
        <v>73</v>
      </c>
    </row>
    <row r="13" spans="1:2" x14ac:dyDescent="0.35">
      <c r="A13" t="s">
        <v>13</v>
      </c>
      <c r="B13" t="s">
        <v>74</v>
      </c>
    </row>
    <row r="14" spans="1:2" x14ac:dyDescent="0.35">
      <c r="A14" t="s">
        <v>15</v>
      </c>
      <c r="B14" t="s">
        <v>75</v>
      </c>
    </row>
    <row r="15" spans="1:2" x14ac:dyDescent="0.35">
      <c r="A15" t="s">
        <v>17</v>
      </c>
      <c r="B15" t="s">
        <v>76</v>
      </c>
    </row>
    <row r="16" spans="1:2" x14ac:dyDescent="0.35">
      <c r="A16" t="s">
        <v>18</v>
      </c>
      <c r="B16" t="s">
        <v>77</v>
      </c>
    </row>
    <row r="17" spans="1:2" x14ac:dyDescent="0.35">
      <c r="A17" t="s">
        <v>19</v>
      </c>
      <c r="B17" t="s">
        <v>78</v>
      </c>
    </row>
    <row r="18" spans="1:2" x14ac:dyDescent="0.35">
      <c r="A18" t="s">
        <v>20</v>
      </c>
      <c r="B18" t="s">
        <v>79</v>
      </c>
    </row>
    <row r="19" spans="1:2" x14ac:dyDescent="0.35">
      <c r="A19" t="s">
        <v>21</v>
      </c>
      <c r="B19" t="s">
        <v>80</v>
      </c>
    </row>
    <row r="20" spans="1:2" x14ac:dyDescent="0.35">
      <c r="A20" t="s">
        <v>22</v>
      </c>
      <c r="B20" t="s">
        <v>81</v>
      </c>
    </row>
    <row r="21" spans="1:2" x14ac:dyDescent="0.35">
      <c r="A21" t="s">
        <v>23</v>
      </c>
      <c r="B21" t="s">
        <v>82</v>
      </c>
    </row>
    <row r="22" spans="1:2" x14ac:dyDescent="0.35">
      <c r="A22" t="s">
        <v>24</v>
      </c>
      <c r="B22" t="s">
        <v>83</v>
      </c>
    </row>
    <row r="23" spans="1:2" x14ac:dyDescent="0.35">
      <c r="A23" t="s">
        <v>30</v>
      </c>
      <c r="B23" t="s">
        <v>30</v>
      </c>
    </row>
    <row r="24" spans="1:2" x14ac:dyDescent="0.35">
      <c r="A24" t="s">
        <v>32</v>
      </c>
      <c r="B24" t="s">
        <v>32</v>
      </c>
    </row>
    <row r="25" spans="1:2" x14ac:dyDescent="0.35">
      <c r="A25" t="s">
        <v>33</v>
      </c>
      <c r="B25" t="s">
        <v>33</v>
      </c>
    </row>
    <row r="26" spans="1:2" x14ac:dyDescent="0.35">
      <c r="A26" t="s">
        <v>35</v>
      </c>
      <c r="B26" t="s">
        <v>35</v>
      </c>
    </row>
    <row r="27" spans="1:2" x14ac:dyDescent="0.35">
      <c r="A27" t="s">
        <v>116</v>
      </c>
      <c r="B27" t="s">
        <v>116</v>
      </c>
    </row>
    <row r="28" spans="1:2" x14ac:dyDescent="0.35">
      <c r="A28" s="8" t="s">
        <v>221</v>
      </c>
      <c r="B28" t="s">
        <v>37</v>
      </c>
    </row>
    <row r="29" spans="1:2" x14ac:dyDescent="0.35">
      <c r="A29" t="s">
        <v>40</v>
      </c>
      <c r="B29" t="s">
        <v>40</v>
      </c>
    </row>
    <row r="30" spans="1:2" x14ac:dyDescent="0.35">
      <c r="A30" t="s">
        <v>41</v>
      </c>
      <c r="B30" t="s">
        <v>84</v>
      </c>
    </row>
    <row r="31" spans="1:2" x14ac:dyDescent="0.35">
      <c r="A31" t="s">
        <v>42</v>
      </c>
      <c r="B31" t="s">
        <v>42</v>
      </c>
    </row>
    <row r="32" spans="1:2" x14ac:dyDescent="0.35">
      <c r="A32" t="s">
        <v>44</v>
      </c>
      <c r="B32" t="s">
        <v>125</v>
      </c>
    </row>
    <row r="33" spans="1:2" x14ac:dyDescent="0.35">
      <c r="A33" t="s">
        <v>45</v>
      </c>
      <c r="B33" t="s">
        <v>45</v>
      </c>
    </row>
    <row r="34" spans="1:2" x14ac:dyDescent="0.35">
      <c r="A34" t="s">
        <v>46</v>
      </c>
      <c r="B34" t="s">
        <v>46</v>
      </c>
    </row>
    <row r="35" spans="1:2" x14ac:dyDescent="0.35">
      <c r="A35" t="s">
        <v>49</v>
      </c>
      <c r="B35" t="s">
        <v>85</v>
      </c>
    </row>
    <row r="36" spans="1:2" x14ac:dyDescent="0.35">
      <c r="A36" t="s">
        <v>237</v>
      </c>
      <c r="B36" t="s">
        <v>86</v>
      </c>
    </row>
    <row r="37" spans="1:2" x14ac:dyDescent="0.35">
      <c r="A37" t="s">
        <v>50</v>
      </c>
      <c r="B37" t="s">
        <v>89</v>
      </c>
    </row>
    <row r="38" spans="1:2" x14ac:dyDescent="0.35">
      <c r="A38" t="s">
        <v>51</v>
      </c>
      <c r="B38" t="s">
        <v>90</v>
      </c>
    </row>
    <row r="39" spans="1:2" x14ac:dyDescent="0.35">
      <c r="A39" t="s">
        <v>238</v>
      </c>
      <c r="B39" t="s">
        <v>87</v>
      </c>
    </row>
    <row r="40" spans="1:2" x14ac:dyDescent="0.35">
      <c r="A40" t="s">
        <v>239</v>
      </c>
      <c r="B40" t="s">
        <v>88</v>
      </c>
    </row>
    <row r="41" spans="1:2" x14ac:dyDescent="0.35">
      <c r="A41" t="s">
        <v>52</v>
      </c>
      <c r="B41" t="s">
        <v>91</v>
      </c>
    </row>
    <row r="42" spans="1:2" x14ac:dyDescent="0.35">
      <c r="A42" t="s">
        <v>192</v>
      </c>
      <c r="B42" t="s">
        <v>193</v>
      </c>
    </row>
    <row r="43" spans="1:2" x14ac:dyDescent="0.35">
      <c r="A43" t="s">
        <v>117</v>
      </c>
      <c r="B43" t="s">
        <v>117</v>
      </c>
    </row>
    <row r="44" spans="1:2" x14ac:dyDescent="0.35">
      <c r="A44" s="8" t="s">
        <v>127</v>
      </c>
      <c r="B44" s="8" t="s">
        <v>127</v>
      </c>
    </row>
    <row r="45" spans="1:2" x14ac:dyDescent="0.35">
      <c r="A45" s="8" t="s">
        <v>128</v>
      </c>
      <c r="B45" s="8" t="s">
        <v>128</v>
      </c>
    </row>
    <row r="46" spans="1:2" x14ac:dyDescent="0.35">
      <c r="A46" s="8" t="s">
        <v>129</v>
      </c>
      <c r="B46" s="8" t="s">
        <v>129</v>
      </c>
    </row>
    <row r="47" spans="1:2" x14ac:dyDescent="0.35">
      <c r="A47" s="8" t="s">
        <v>130</v>
      </c>
      <c r="B47" s="8" t="s">
        <v>130</v>
      </c>
    </row>
    <row r="48" spans="1:2" x14ac:dyDescent="0.35">
      <c r="A48" s="8" t="s">
        <v>131</v>
      </c>
      <c r="B48" s="8" t="s">
        <v>131</v>
      </c>
    </row>
    <row r="49" spans="1:2" x14ac:dyDescent="0.35">
      <c r="A49" s="8" t="s">
        <v>132</v>
      </c>
      <c r="B49" s="8" t="s">
        <v>132</v>
      </c>
    </row>
    <row r="50" spans="1:2" x14ac:dyDescent="0.35">
      <c r="A50" s="8" t="s">
        <v>133</v>
      </c>
      <c r="B50" s="8" t="s">
        <v>133</v>
      </c>
    </row>
    <row r="51" spans="1:2" x14ac:dyDescent="0.35">
      <c r="A51" s="8" t="s">
        <v>134</v>
      </c>
      <c r="B51" s="8" t="s">
        <v>134</v>
      </c>
    </row>
    <row r="52" spans="1:2" x14ac:dyDescent="0.35">
      <c r="A52" s="8" t="s">
        <v>135</v>
      </c>
      <c r="B52" s="8" t="s">
        <v>202</v>
      </c>
    </row>
    <row r="53" spans="1:2" x14ac:dyDescent="0.35">
      <c r="A53" s="8" t="s">
        <v>136</v>
      </c>
      <c r="B53" s="8" t="s">
        <v>203</v>
      </c>
    </row>
    <row r="54" spans="1:2" x14ac:dyDescent="0.35">
      <c r="A54" s="8" t="s">
        <v>137</v>
      </c>
      <c r="B54" s="8" t="s">
        <v>204</v>
      </c>
    </row>
    <row r="55" spans="1:2" x14ac:dyDescent="0.35">
      <c r="A55" s="8" t="s">
        <v>138</v>
      </c>
      <c r="B55" s="8" t="s">
        <v>205</v>
      </c>
    </row>
    <row r="56" spans="1:2" x14ac:dyDescent="0.35">
      <c r="A56" s="8" t="s">
        <v>139</v>
      </c>
      <c r="B56" s="8" t="s">
        <v>206</v>
      </c>
    </row>
    <row r="57" spans="1:2" x14ac:dyDescent="0.35">
      <c r="A57" s="8" t="s">
        <v>140</v>
      </c>
      <c r="B57" s="8" t="s">
        <v>207</v>
      </c>
    </row>
    <row r="58" spans="1:2" x14ac:dyDescent="0.35">
      <c r="A58" s="8" t="s">
        <v>141</v>
      </c>
      <c r="B58" s="8" t="s">
        <v>208</v>
      </c>
    </row>
    <row r="59" spans="1:2" x14ac:dyDescent="0.35">
      <c r="A59" s="8" t="s">
        <v>142</v>
      </c>
      <c r="B59" s="8" t="s">
        <v>209</v>
      </c>
    </row>
    <row r="60" spans="1:2" x14ac:dyDescent="0.35">
      <c r="A60" s="8" t="s">
        <v>195</v>
      </c>
      <c r="B60" s="8" t="s">
        <v>210</v>
      </c>
    </row>
    <row r="61" spans="1:2" x14ac:dyDescent="0.35">
      <c r="A61" s="8" t="s">
        <v>196</v>
      </c>
      <c r="B61" s="8" t="s">
        <v>211</v>
      </c>
    </row>
    <row r="62" spans="1:2" x14ac:dyDescent="0.35">
      <c r="A62" s="8" t="s">
        <v>143</v>
      </c>
      <c r="B62" s="8" t="s">
        <v>212</v>
      </c>
    </row>
    <row r="63" spans="1:2" x14ac:dyDescent="0.35">
      <c r="A63" s="8" t="s">
        <v>197</v>
      </c>
      <c r="B63" s="8" t="s">
        <v>213</v>
      </c>
    </row>
    <row r="64" spans="1:2" x14ac:dyDescent="0.35">
      <c r="A64" s="8" t="s">
        <v>198</v>
      </c>
      <c r="B64" s="8" t="s">
        <v>214</v>
      </c>
    </row>
    <row r="65" spans="1:2" x14ac:dyDescent="0.35">
      <c r="A65" s="8" t="s">
        <v>199</v>
      </c>
      <c r="B65" s="8" t="s">
        <v>215</v>
      </c>
    </row>
    <row r="66" spans="1:2" x14ac:dyDescent="0.35">
      <c r="A66" s="8" t="s">
        <v>144</v>
      </c>
      <c r="B66" s="8" t="s">
        <v>216</v>
      </c>
    </row>
    <row r="67" spans="1:2" x14ac:dyDescent="0.35">
      <c r="A67" s="8" t="s">
        <v>200</v>
      </c>
      <c r="B67" s="8" t="s">
        <v>217</v>
      </c>
    </row>
    <row r="68" spans="1:2" x14ac:dyDescent="0.35">
      <c r="A68" s="9" t="s">
        <v>218</v>
      </c>
      <c r="B68" s="8" t="s">
        <v>218</v>
      </c>
    </row>
    <row r="69" spans="1:2" x14ac:dyDescent="0.35">
      <c r="A69" s="8" t="s">
        <v>201</v>
      </c>
      <c r="B69" s="8" t="s">
        <v>241</v>
      </c>
    </row>
    <row r="70" spans="1:2" x14ac:dyDescent="0.35">
      <c r="A70" s="8" t="s">
        <v>220</v>
      </c>
      <c r="B70" s="8" t="s">
        <v>220</v>
      </c>
    </row>
    <row r="71" spans="1:2" x14ac:dyDescent="0.35">
      <c r="A71" s="8" t="s">
        <v>46</v>
      </c>
      <c r="B71" s="8" t="s">
        <v>46</v>
      </c>
    </row>
    <row r="72" spans="1:2" x14ac:dyDescent="0.35">
      <c r="A72" s="8" t="s">
        <v>145</v>
      </c>
      <c r="B72" s="9" t="s">
        <v>222</v>
      </c>
    </row>
    <row r="73" spans="1:2" x14ac:dyDescent="0.35">
      <c r="A73" s="8" t="s">
        <v>180</v>
      </c>
      <c r="B73" s="8" t="s">
        <v>180</v>
      </c>
    </row>
    <row r="74" spans="1:2" x14ac:dyDescent="0.35">
      <c r="A74" s="8" t="s">
        <v>181</v>
      </c>
      <c r="B74" s="8" t="s">
        <v>181</v>
      </c>
    </row>
    <row r="75" spans="1:2" x14ac:dyDescent="0.35">
      <c r="A75" s="8" t="s">
        <v>182</v>
      </c>
      <c r="B75" s="8" t="s">
        <v>182</v>
      </c>
    </row>
    <row r="76" spans="1:2" x14ac:dyDescent="0.35">
      <c r="A76" s="8" t="s">
        <v>183</v>
      </c>
      <c r="B76" s="8" t="s">
        <v>183</v>
      </c>
    </row>
    <row r="77" spans="1:2" x14ac:dyDescent="0.35">
      <c r="A77" s="8" t="s">
        <v>184</v>
      </c>
      <c r="B77" s="8" t="s">
        <v>184</v>
      </c>
    </row>
    <row r="78" spans="1:2" x14ac:dyDescent="0.35">
      <c r="A78" s="8" t="s">
        <v>185</v>
      </c>
      <c r="B78" s="8" t="s">
        <v>185</v>
      </c>
    </row>
    <row r="79" spans="1:2" x14ac:dyDescent="0.35">
      <c r="A79" s="8" t="s">
        <v>186</v>
      </c>
      <c r="B79" s="8" t="s">
        <v>186</v>
      </c>
    </row>
    <row r="80" spans="1:2" x14ac:dyDescent="0.35">
      <c r="A80" s="8" t="s">
        <v>187</v>
      </c>
      <c r="B80" s="8" t="s">
        <v>187</v>
      </c>
    </row>
    <row r="81" spans="1:2" x14ac:dyDescent="0.35">
      <c r="A81" s="8" t="s">
        <v>188</v>
      </c>
      <c r="B81" s="8" t="s">
        <v>188</v>
      </c>
    </row>
    <row r="82" spans="1:2" x14ac:dyDescent="0.35">
      <c r="A82" s="8" t="s">
        <v>189</v>
      </c>
      <c r="B82" s="8" t="s">
        <v>189</v>
      </c>
    </row>
    <row r="83" spans="1:2" x14ac:dyDescent="0.35">
      <c r="A83" s="8" t="s">
        <v>190</v>
      </c>
      <c r="B83" s="8" t="s">
        <v>190</v>
      </c>
    </row>
    <row r="84" spans="1:2" x14ac:dyDescent="0.35">
      <c r="A84" s="8" t="s">
        <v>191</v>
      </c>
      <c r="B84" s="8" t="s">
        <v>191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935C-2867-462C-AE1D-D26BD08EB343}">
  <dimension ref="A1:H83"/>
  <sheetViews>
    <sheetView topLeftCell="A56" workbookViewId="0">
      <selection activeCell="C71" sqref="C71:C82"/>
    </sheetView>
  </sheetViews>
  <sheetFormatPr defaultRowHeight="14.5" x14ac:dyDescent="0.35"/>
  <cols>
    <col min="1" max="1" width="27.54296875" bestFit="1" customWidth="1"/>
    <col min="2" max="2" width="20.1796875" bestFit="1" customWidth="1"/>
    <col min="3" max="3" width="17.7265625" bestFit="1" customWidth="1"/>
    <col min="4" max="4" width="17.7265625" customWidth="1"/>
    <col min="5" max="5" width="23.7265625" bestFit="1" customWidth="1"/>
    <col min="6" max="6" width="85.7265625" bestFit="1" customWidth="1"/>
  </cols>
  <sheetData>
    <row r="1" spans="1:8" s="2" customFormat="1" x14ac:dyDescent="0.35">
      <c r="A1" s="2" t="s">
        <v>53</v>
      </c>
      <c r="B1" s="2" t="s">
        <v>54</v>
      </c>
      <c r="C1" s="2" t="s">
        <v>58</v>
      </c>
      <c r="E1" s="2" t="s">
        <v>107</v>
      </c>
      <c r="F1" s="2" t="s">
        <v>108</v>
      </c>
    </row>
    <row r="2" spans="1:8" x14ac:dyDescent="0.35">
      <c r="A2" t="s">
        <v>1</v>
      </c>
      <c r="B2" t="s">
        <v>92</v>
      </c>
      <c r="C2" t="s">
        <v>1</v>
      </c>
    </row>
    <row r="3" spans="1:8" x14ac:dyDescent="0.35">
      <c r="A3" t="s">
        <v>2</v>
      </c>
      <c r="B3" t="s">
        <v>92</v>
      </c>
      <c r="C3" t="s">
        <v>63</v>
      </c>
    </row>
    <row r="4" spans="1:8" x14ac:dyDescent="0.35">
      <c r="A4" t="s">
        <v>4</v>
      </c>
      <c r="B4" t="s">
        <v>92</v>
      </c>
      <c r="C4" t="s">
        <v>64</v>
      </c>
    </row>
    <row r="5" spans="1:8" x14ac:dyDescent="0.35">
      <c r="A5" t="s">
        <v>225</v>
      </c>
      <c r="B5" t="s">
        <v>92</v>
      </c>
      <c r="C5" t="s">
        <v>115</v>
      </c>
      <c r="H5" t="s">
        <v>57</v>
      </c>
    </row>
    <row r="6" spans="1:8" x14ac:dyDescent="0.35">
      <c r="A6" t="s">
        <v>227</v>
      </c>
      <c r="B6" t="s">
        <v>92</v>
      </c>
      <c r="C6" t="s">
        <v>115</v>
      </c>
    </row>
    <row r="7" spans="1:8" x14ac:dyDescent="0.35">
      <c r="A7" t="s">
        <v>226</v>
      </c>
      <c r="B7" t="s">
        <v>92</v>
      </c>
      <c r="C7" t="s">
        <v>115</v>
      </c>
    </row>
    <row r="8" spans="1:8" x14ac:dyDescent="0.35">
      <c r="A8" t="s">
        <v>224</v>
      </c>
      <c r="B8" t="s">
        <v>92</v>
      </c>
      <c r="C8" t="s">
        <v>65</v>
      </c>
      <c r="E8" t="s">
        <v>93</v>
      </c>
    </row>
    <row r="9" spans="1:8" x14ac:dyDescent="0.35">
      <c r="A9" t="s">
        <v>9</v>
      </c>
      <c r="B9" t="s">
        <v>92</v>
      </c>
      <c r="C9" t="s">
        <v>65</v>
      </c>
      <c r="E9" t="s">
        <v>94</v>
      </c>
      <c r="F9" t="s">
        <v>95</v>
      </c>
    </row>
    <row r="10" spans="1:8" x14ac:dyDescent="0.35">
      <c r="A10" t="s">
        <v>10</v>
      </c>
      <c r="B10" t="s">
        <v>92</v>
      </c>
      <c r="C10" t="s">
        <v>65</v>
      </c>
      <c r="E10" t="s">
        <v>96</v>
      </c>
      <c r="F10" t="s">
        <v>97</v>
      </c>
    </row>
    <row r="11" spans="1:8" x14ac:dyDescent="0.35">
      <c r="A11" t="s">
        <v>71</v>
      </c>
      <c r="B11" t="s">
        <v>92</v>
      </c>
      <c r="C11" t="s">
        <v>66</v>
      </c>
    </row>
    <row r="12" spans="1:8" x14ac:dyDescent="0.35">
      <c r="A12" t="s">
        <v>11</v>
      </c>
      <c r="B12" t="s">
        <v>98</v>
      </c>
      <c r="C12" t="s">
        <v>67</v>
      </c>
    </row>
    <row r="13" spans="1:8" x14ac:dyDescent="0.35">
      <c r="A13" t="s">
        <v>13</v>
      </c>
      <c r="B13" t="s">
        <v>98</v>
      </c>
      <c r="C13" t="s">
        <v>67</v>
      </c>
    </row>
    <row r="14" spans="1:8" x14ac:dyDescent="0.35">
      <c r="A14" t="s">
        <v>15</v>
      </c>
      <c r="B14" t="s">
        <v>98</v>
      </c>
      <c r="C14" t="s">
        <v>67</v>
      </c>
    </row>
    <row r="15" spans="1:8" x14ac:dyDescent="0.35">
      <c r="A15" t="s">
        <v>17</v>
      </c>
      <c r="B15" t="s">
        <v>98</v>
      </c>
      <c r="C15" t="s">
        <v>67</v>
      </c>
    </row>
    <row r="16" spans="1:8" x14ac:dyDescent="0.35">
      <c r="A16" t="s">
        <v>18</v>
      </c>
      <c r="B16" t="s">
        <v>98</v>
      </c>
      <c r="C16" t="s">
        <v>67</v>
      </c>
    </row>
    <row r="17" spans="1:6" x14ac:dyDescent="0.35">
      <c r="A17" t="s">
        <v>19</v>
      </c>
      <c r="B17" t="s">
        <v>98</v>
      </c>
      <c r="C17" t="s">
        <v>67</v>
      </c>
    </row>
    <row r="18" spans="1:6" x14ac:dyDescent="0.35">
      <c r="A18" t="s">
        <v>20</v>
      </c>
      <c r="B18" t="s">
        <v>98</v>
      </c>
      <c r="C18" t="s">
        <v>67</v>
      </c>
    </row>
    <row r="19" spans="1:6" x14ac:dyDescent="0.35">
      <c r="A19" t="s">
        <v>21</v>
      </c>
      <c r="B19" t="s">
        <v>98</v>
      </c>
      <c r="C19" t="s">
        <v>67</v>
      </c>
    </row>
    <row r="20" spans="1:6" x14ac:dyDescent="0.35">
      <c r="A20" t="s">
        <v>22</v>
      </c>
      <c r="B20" t="s">
        <v>98</v>
      </c>
      <c r="C20" t="s">
        <v>67</v>
      </c>
    </row>
    <row r="21" spans="1:6" x14ac:dyDescent="0.35">
      <c r="A21" t="s">
        <v>23</v>
      </c>
      <c r="B21" t="s">
        <v>98</v>
      </c>
      <c r="C21" t="s">
        <v>67</v>
      </c>
    </row>
    <row r="22" spans="1:6" x14ac:dyDescent="0.35">
      <c r="A22" t="s">
        <v>24</v>
      </c>
      <c r="B22" t="s">
        <v>114</v>
      </c>
      <c r="C22" t="s">
        <v>99</v>
      </c>
    </row>
    <row r="23" spans="1:6" x14ac:dyDescent="0.35">
      <c r="A23" t="s">
        <v>218</v>
      </c>
      <c r="B23" t="s">
        <v>114</v>
      </c>
      <c r="C23" t="s">
        <v>219</v>
      </c>
    </row>
    <row r="24" spans="1:6" x14ac:dyDescent="0.35">
      <c r="A24" t="s">
        <v>30</v>
      </c>
      <c r="B24" t="s">
        <v>100</v>
      </c>
      <c r="C24" t="s">
        <v>101</v>
      </c>
    </row>
    <row r="25" spans="1:6" x14ac:dyDescent="0.35">
      <c r="A25" t="s">
        <v>32</v>
      </c>
      <c r="B25" t="s">
        <v>100</v>
      </c>
      <c r="C25" t="s">
        <v>101</v>
      </c>
    </row>
    <row r="26" spans="1:6" x14ac:dyDescent="0.35">
      <c r="A26" t="s">
        <v>33</v>
      </c>
      <c r="B26" t="s">
        <v>100</v>
      </c>
      <c r="C26" t="s">
        <v>101</v>
      </c>
    </row>
    <row r="27" spans="1:6" x14ac:dyDescent="0.35">
      <c r="A27" t="s">
        <v>35</v>
      </c>
      <c r="B27" t="s">
        <v>100</v>
      </c>
      <c r="C27" t="s">
        <v>101</v>
      </c>
    </row>
    <row r="28" spans="1:6" x14ac:dyDescent="0.35">
      <c r="A28" t="s">
        <v>116</v>
      </c>
      <c r="B28" t="s">
        <v>100</v>
      </c>
      <c r="C28" t="s">
        <v>101</v>
      </c>
    </row>
    <row r="29" spans="1:6" x14ac:dyDescent="0.35">
      <c r="A29" s="8" t="s">
        <v>221</v>
      </c>
      <c r="B29" t="s">
        <v>114</v>
      </c>
      <c r="C29" t="s">
        <v>102</v>
      </c>
      <c r="E29" t="s">
        <v>103</v>
      </c>
      <c r="F29" t="s">
        <v>104</v>
      </c>
    </row>
    <row r="30" spans="1:6" x14ac:dyDescent="0.35">
      <c r="A30" t="s">
        <v>40</v>
      </c>
      <c r="B30" t="s">
        <v>114</v>
      </c>
      <c r="C30" t="s">
        <v>105</v>
      </c>
    </row>
    <row r="31" spans="1:6" x14ac:dyDescent="0.35">
      <c r="A31" t="s">
        <v>41</v>
      </c>
      <c r="B31" t="s">
        <v>114</v>
      </c>
      <c r="C31" t="s">
        <v>105</v>
      </c>
    </row>
    <row r="32" spans="1:6" x14ac:dyDescent="0.35">
      <c r="A32" t="s">
        <v>42</v>
      </c>
      <c r="B32" t="s">
        <v>114</v>
      </c>
      <c r="C32" t="s">
        <v>105</v>
      </c>
    </row>
    <row r="33" spans="1:3" x14ac:dyDescent="0.35">
      <c r="A33" t="s">
        <v>44</v>
      </c>
      <c r="B33" t="s">
        <v>114</v>
      </c>
      <c r="C33" t="s">
        <v>105</v>
      </c>
    </row>
    <row r="34" spans="1:3" x14ac:dyDescent="0.35">
      <c r="A34" t="s">
        <v>45</v>
      </c>
      <c r="B34" t="s">
        <v>114</v>
      </c>
      <c r="C34" t="s">
        <v>105</v>
      </c>
    </row>
    <row r="35" spans="1:3" x14ac:dyDescent="0.35">
      <c r="A35" t="s">
        <v>46</v>
      </c>
      <c r="B35" t="s">
        <v>114</v>
      </c>
      <c r="C35" t="s">
        <v>105</v>
      </c>
    </row>
    <row r="36" spans="1:3" x14ac:dyDescent="0.35">
      <c r="A36" t="s">
        <v>49</v>
      </c>
      <c r="B36" t="s">
        <v>114</v>
      </c>
      <c r="C36" t="s">
        <v>48</v>
      </c>
    </row>
    <row r="37" spans="1:3" x14ac:dyDescent="0.35">
      <c r="A37" t="s">
        <v>237</v>
      </c>
      <c r="B37" t="s">
        <v>114</v>
      </c>
      <c r="C37" t="s">
        <v>48</v>
      </c>
    </row>
    <row r="38" spans="1:3" x14ac:dyDescent="0.35">
      <c r="A38" t="s">
        <v>50</v>
      </c>
      <c r="B38" t="s">
        <v>114</v>
      </c>
      <c r="C38" t="s">
        <v>48</v>
      </c>
    </row>
    <row r="39" spans="1:3" x14ac:dyDescent="0.35">
      <c r="A39" t="s">
        <v>51</v>
      </c>
      <c r="B39" t="s">
        <v>114</v>
      </c>
      <c r="C39" t="s">
        <v>48</v>
      </c>
    </row>
    <row r="40" spans="1:3" x14ac:dyDescent="0.35">
      <c r="A40" t="s">
        <v>238</v>
      </c>
      <c r="B40" t="s">
        <v>114</v>
      </c>
      <c r="C40" t="s">
        <v>48</v>
      </c>
    </row>
    <row r="41" spans="1:3" x14ac:dyDescent="0.35">
      <c r="A41" t="s">
        <v>239</v>
      </c>
      <c r="B41" t="s">
        <v>114</v>
      </c>
      <c r="C41" t="s">
        <v>48</v>
      </c>
    </row>
    <row r="42" spans="1:3" x14ac:dyDescent="0.35">
      <c r="A42" t="s">
        <v>52</v>
      </c>
      <c r="B42" t="s">
        <v>114</v>
      </c>
      <c r="C42" t="s">
        <v>48</v>
      </c>
    </row>
    <row r="43" spans="1:3" x14ac:dyDescent="0.35">
      <c r="A43" s="8" t="s">
        <v>127</v>
      </c>
      <c r="B43" t="s">
        <v>114</v>
      </c>
      <c r="C43" t="s">
        <v>194</v>
      </c>
    </row>
    <row r="44" spans="1:3" x14ac:dyDescent="0.35">
      <c r="A44" s="8" t="s">
        <v>128</v>
      </c>
      <c r="B44" t="s">
        <v>114</v>
      </c>
      <c r="C44" t="s">
        <v>194</v>
      </c>
    </row>
    <row r="45" spans="1:3" x14ac:dyDescent="0.35">
      <c r="A45" s="8" t="s">
        <v>129</v>
      </c>
      <c r="B45" t="s">
        <v>114</v>
      </c>
      <c r="C45" t="s">
        <v>194</v>
      </c>
    </row>
    <row r="46" spans="1:3" x14ac:dyDescent="0.35">
      <c r="A46" s="8" t="s">
        <v>130</v>
      </c>
      <c r="B46" t="s">
        <v>114</v>
      </c>
      <c r="C46" t="s">
        <v>194</v>
      </c>
    </row>
    <row r="47" spans="1:3" x14ac:dyDescent="0.35">
      <c r="A47" s="8" t="s">
        <v>131</v>
      </c>
      <c r="B47" t="s">
        <v>114</v>
      </c>
      <c r="C47" t="s">
        <v>194</v>
      </c>
    </row>
    <row r="48" spans="1:3" x14ac:dyDescent="0.35">
      <c r="A48" s="8" t="s">
        <v>132</v>
      </c>
      <c r="B48" t="s">
        <v>114</v>
      </c>
      <c r="C48" t="s">
        <v>194</v>
      </c>
    </row>
    <row r="49" spans="1:3" x14ac:dyDescent="0.35">
      <c r="A49" s="8" t="s">
        <v>133</v>
      </c>
      <c r="B49" t="s">
        <v>114</v>
      </c>
      <c r="C49" t="s">
        <v>194</v>
      </c>
    </row>
    <row r="50" spans="1:3" x14ac:dyDescent="0.35">
      <c r="A50" s="8" t="s">
        <v>134</v>
      </c>
      <c r="B50" t="s">
        <v>114</v>
      </c>
      <c r="C50" t="s">
        <v>194</v>
      </c>
    </row>
    <row r="51" spans="1:3" x14ac:dyDescent="0.35">
      <c r="A51" s="8" t="s">
        <v>135</v>
      </c>
      <c r="B51" t="s">
        <v>114</v>
      </c>
      <c r="C51" t="s">
        <v>219</v>
      </c>
    </row>
    <row r="52" spans="1:3" x14ac:dyDescent="0.35">
      <c r="A52" s="8" t="s">
        <v>136</v>
      </c>
      <c r="B52" t="s">
        <v>114</v>
      </c>
      <c r="C52" t="s">
        <v>219</v>
      </c>
    </row>
    <row r="53" spans="1:3" x14ac:dyDescent="0.35">
      <c r="A53" s="8" t="s">
        <v>137</v>
      </c>
      <c r="B53" t="s">
        <v>114</v>
      </c>
      <c r="C53" t="s">
        <v>219</v>
      </c>
    </row>
    <row r="54" spans="1:3" x14ac:dyDescent="0.35">
      <c r="A54" s="8" t="s">
        <v>138</v>
      </c>
      <c r="B54" t="s">
        <v>114</v>
      </c>
      <c r="C54" t="s">
        <v>219</v>
      </c>
    </row>
    <row r="55" spans="1:3" x14ac:dyDescent="0.35">
      <c r="A55" s="8" t="s">
        <v>139</v>
      </c>
      <c r="B55" t="s">
        <v>114</v>
      </c>
      <c r="C55" t="s">
        <v>219</v>
      </c>
    </row>
    <row r="56" spans="1:3" x14ac:dyDescent="0.35">
      <c r="A56" s="8" t="s">
        <v>140</v>
      </c>
      <c r="B56" t="s">
        <v>114</v>
      </c>
      <c r="C56" t="s">
        <v>219</v>
      </c>
    </row>
    <row r="57" spans="1:3" x14ac:dyDescent="0.35">
      <c r="A57" s="8" t="s">
        <v>141</v>
      </c>
      <c r="B57" t="s">
        <v>114</v>
      </c>
      <c r="C57" t="s">
        <v>219</v>
      </c>
    </row>
    <row r="58" spans="1:3" x14ac:dyDescent="0.35">
      <c r="A58" s="8" t="s">
        <v>142</v>
      </c>
      <c r="B58" t="s">
        <v>114</v>
      </c>
      <c r="C58" t="s">
        <v>219</v>
      </c>
    </row>
    <row r="59" spans="1:3" x14ac:dyDescent="0.35">
      <c r="A59" s="8" t="s">
        <v>195</v>
      </c>
      <c r="B59" t="s">
        <v>114</v>
      </c>
      <c r="C59" t="s">
        <v>219</v>
      </c>
    </row>
    <row r="60" spans="1:3" x14ac:dyDescent="0.35">
      <c r="A60" s="8" t="s">
        <v>196</v>
      </c>
      <c r="B60" t="s">
        <v>114</v>
      </c>
      <c r="C60" t="s">
        <v>219</v>
      </c>
    </row>
    <row r="61" spans="1:3" x14ac:dyDescent="0.35">
      <c r="A61" s="8" t="s">
        <v>143</v>
      </c>
      <c r="B61" t="s">
        <v>114</v>
      </c>
      <c r="C61" t="s">
        <v>219</v>
      </c>
    </row>
    <row r="62" spans="1:3" x14ac:dyDescent="0.35">
      <c r="A62" s="8" t="s">
        <v>197</v>
      </c>
      <c r="B62" t="s">
        <v>114</v>
      </c>
      <c r="C62" t="s">
        <v>219</v>
      </c>
    </row>
    <row r="63" spans="1:3" x14ac:dyDescent="0.35">
      <c r="A63" s="8" t="s">
        <v>198</v>
      </c>
      <c r="B63" t="s">
        <v>114</v>
      </c>
      <c r="C63" t="s">
        <v>219</v>
      </c>
    </row>
    <row r="64" spans="1:3" x14ac:dyDescent="0.35">
      <c r="A64" s="8" t="s">
        <v>199</v>
      </c>
      <c r="B64" t="s">
        <v>114</v>
      </c>
      <c r="C64" t="s">
        <v>219</v>
      </c>
    </row>
    <row r="65" spans="1:3" x14ac:dyDescent="0.35">
      <c r="A65" s="8" t="s">
        <v>144</v>
      </c>
      <c r="B65" t="s">
        <v>114</v>
      </c>
      <c r="C65" t="s">
        <v>219</v>
      </c>
    </row>
    <row r="66" spans="1:3" x14ac:dyDescent="0.35">
      <c r="A66" s="8" t="s">
        <v>200</v>
      </c>
      <c r="B66" t="s">
        <v>114</v>
      </c>
      <c r="C66" t="s">
        <v>219</v>
      </c>
    </row>
    <row r="67" spans="1:3" x14ac:dyDescent="0.35">
      <c r="A67" s="8" t="s">
        <v>201</v>
      </c>
      <c r="B67" t="s">
        <v>114</v>
      </c>
      <c r="C67" t="s">
        <v>219</v>
      </c>
    </row>
    <row r="68" spans="1:3" x14ac:dyDescent="0.35">
      <c r="A68" s="8" t="s">
        <v>220</v>
      </c>
      <c r="B68" t="s">
        <v>114</v>
      </c>
      <c r="C68" t="s">
        <v>105</v>
      </c>
    </row>
    <row r="69" spans="1:3" x14ac:dyDescent="0.35">
      <c r="A69" s="8" t="s">
        <v>46</v>
      </c>
      <c r="B69" t="s">
        <v>114</v>
      </c>
      <c r="C69" t="s">
        <v>105</v>
      </c>
    </row>
    <row r="70" spans="1:3" x14ac:dyDescent="0.35">
      <c r="A70" s="9" t="s">
        <v>145</v>
      </c>
      <c r="B70" t="s">
        <v>92</v>
      </c>
      <c r="C70" t="s">
        <v>223</v>
      </c>
    </row>
    <row r="71" spans="1:3" x14ac:dyDescent="0.35">
      <c r="A71" s="8" t="s">
        <v>180</v>
      </c>
      <c r="B71" t="s">
        <v>100</v>
      </c>
      <c r="C71" t="s">
        <v>240</v>
      </c>
    </row>
    <row r="72" spans="1:3" x14ac:dyDescent="0.35">
      <c r="A72" s="8" t="s">
        <v>181</v>
      </c>
      <c r="B72" t="s">
        <v>100</v>
      </c>
      <c r="C72" t="s">
        <v>240</v>
      </c>
    </row>
    <row r="73" spans="1:3" x14ac:dyDescent="0.35">
      <c r="A73" s="8" t="s">
        <v>182</v>
      </c>
      <c r="B73" t="s">
        <v>100</v>
      </c>
      <c r="C73" t="s">
        <v>240</v>
      </c>
    </row>
    <row r="74" spans="1:3" x14ac:dyDescent="0.35">
      <c r="A74" s="8" t="s">
        <v>183</v>
      </c>
      <c r="B74" t="s">
        <v>100</v>
      </c>
      <c r="C74" t="s">
        <v>240</v>
      </c>
    </row>
    <row r="75" spans="1:3" x14ac:dyDescent="0.35">
      <c r="A75" s="8" t="s">
        <v>184</v>
      </c>
      <c r="B75" t="s">
        <v>100</v>
      </c>
      <c r="C75" t="s">
        <v>240</v>
      </c>
    </row>
    <row r="76" spans="1:3" x14ac:dyDescent="0.35">
      <c r="A76" s="8" t="s">
        <v>185</v>
      </c>
      <c r="B76" t="s">
        <v>100</v>
      </c>
      <c r="C76" t="s">
        <v>240</v>
      </c>
    </row>
    <row r="77" spans="1:3" x14ac:dyDescent="0.35">
      <c r="A77" s="8" t="s">
        <v>186</v>
      </c>
      <c r="B77" t="s">
        <v>100</v>
      </c>
      <c r="C77" t="s">
        <v>240</v>
      </c>
    </row>
    <row r="78" spans="1:3" x14ac:dyDescent="0.35">
      <c r="A78" s="8" t="s">
        <v>187</v>
      </c>
      <c r="B78" t="s">
        <v>100</v>
      </c>
      <c r="C78" t="s">
        <v>240</v>
      </c>
    </row>
    <row r="79" spans="1:3" x14ac:dyDescent="0.35">
      <c r="A79" s="8" t="s">
        <v>188</v>
      </c>
      <c r="B79" t="s">
        <v>100</v>
      </c>
      <c r="C79" t="s">
        <v>240</v>
      </c>
    </row>
    <row r="80" spans="1:3" x14ac:dyDescent="0.35">
      <c r="A80" s="8" t="s">
        <v>189</v>
      </c>
      <c r="B80" t="s">
        <v>100</v>
      </c>
      <c r="C80" t="s">
        <v>240</v>
      </c>
    </row>
    <row r="81" spans="1:3" x14ac:dyDescent="0.35">
      <c r="A81" s="8" t="s">
        <v>190</v>
      </c>
      <c r="B81" t="s">
        <v>100</v>
      </c>
      <c r="C81" t="s">
        <v>240</v>
      </c>
    </row>
    <row r="82" spans="1:3" x14ac:dyDescent="0.35">
      <c r="A82" s="8" t="s">
        <v>191</v>
      </c>
      <c r="B82" t="s">
        <v>100</v>
      </c>
      <c r="C82" t="s">
        <v>240</v>
      </c>
    </row>
    <row r="83" spans="1:3" x14ac:dyDescent="0.35">
      <c r="A83" s="9" t="s">
        <v>192</v>
      </c>
      <c r="B83" t="s">
        <v>92</v>
      </c>
      <c r="C83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E431-796A-468D-83CA-3957D6F3FE3D}">
  <dimension ref="A1:D29"/>
  <sheetViews>
    <sheetView tabSelected="1" zoomScaleNormal="100" workbookViewId="0">
      <selection activeCell="B3" sqref="B3"/>
    </sheetView>
  </sheetViews>
  <sheetFormatPr defaultRowHeight="14.5" x14ac:dyDescent="0.35"/>
  <cols>
    <col min="1" max="1" width="41.81640625" customWidth="1"/>
    <col min="2" max="2" width="15.1796875" bestFit="1" customWidth="1"/>
    <col min="3" max="3" width="8.453125" bestFit="1" customWidth="1"/>
  </cols>
  <sheetData>
    <row r="1" spans="1:4" ht="29" x14ac:dyDescent="0.35">
      <c r="A1" s="2" t="s">
        <v>62</v>
      </c>
      <c r="B1" s="4" t="s">
        <v>113</v>
      </c>
      <c r="C1" s="2" t="s">
        <v>109</v>
      </c>
      <c r="D1" s="2" t="s">
        <v>110</v>
      </c>
    </row>
    <row r="2" spans="1:4" x14ac:dyDescent="0.35">
      <c r="A2" t="s">
        <v>8</v>
      </c>
      <c r="B2">
        <v>120</v>
      </c>
      <c r="D2" t="s">
        <v>5</v>
      </c>
    </row>
    <row r="3" spans="1:4" x14ac:dyDescent="0.35">
      <c r="A3" t="s">
        <v>9</v>
      </c>
      <c r="B3">
        <v>600</v>
      </c>
      <c r="D3" t="s">
        <v>5</v>
      </c>
    </row>
    <row r="4" spans="1:4" x14ac:dyDescent="0.35">
      <c r="A4" t="s">
        <v>10</v>
      </c>
      <c r="B4">
        <v>300</v>
      </c>
      <c r="D4" t="s">
        <v>5</v>
      </c>
    </row>
    <row r="5" spans="1:4" x14ac:dyDescent="0.35">
      <c r="A5" t="s">
        <v>72</v>
      </c>
      <c r="B5">
        <v>1000</v>
      </c>
      <c r="D5" t="s">
        <v>5</v>
      </c>
    </row>
    <row r="6" spans="1:4" x14ac:dyDescent="0.35">
      <c r="A6" t="s">
        <v>111</v>
      </c>
      <c r="B6">
        <v>500</v>
      </c>
      <c r="D6" t="s">
        <v>5</v>
      </c>
    </row>
    <row r="7" spans="1:4" x14ac:dyDescent="0.35">
      <c r="A7" t="s">
        <v>68</v>
      </c>
      <c r="B7">
        <v>50</v>
      </c>
      <c r="D7" t="s">
        <v>5</v>
      </c>
    </row>
    <row r="8" spans="1:4" x14ac:dyDescent="0.35">
      <c r="A8" t="s">
        <v>112</v>
      </c>
      <c r="B8">
        <v>20000</v>
      </c>
      <c r="D8" t="s">
        <v>12</v>
      </c>
    </row>
    <row r="9" spans="1:4" x14ac:dyDescent="0.35">
      <c r="A9" t="s">
        <v>30</v>
      </c>
      <c r="B9">
        <v>20000</v>
      </c>
      <c r="D9" t="s">
        <v>12</v>
      </c>
    </row>
    <row r="10" spans="1:4" x14ac:dyDescent="0.35">
      <c r="A10" t="s">
        <v>32</v>
      </c>
      <c r="B10">
        <v>20000</v>
      </c>
      <c r="D10" t="s">
        <v>12</v>
      </c>
    </row>
    <row r="11" spans="1:4" x14ac:dyDescent="0.35">
      <c r="A11" t="s">
        <v>33</v>
      </c>
      <c r="B11">
        <v>20000</v>
      </c>
      <c r="D11" t="s">
        <v>12</v>
      </c>
    </row>
    <row r="12" spans="1:4" x14ac:dyDescent="0.35">
      <c r="A12" t="s">
        <v>35</v>
      </c>
      <c r="B12">
        <v>20000</v>
      </c>
      <c r="D12" t="s">
        <v>12</v>
      </c>
    </row>
    <row r="13" spans="1:4" x14ac:dyDescent="0.35">
      <c r="A13" t="s">
        <v>116</v>
      </c>
      <c r="B13">
        <v>20000</v>
      </c>
      <c r="D13" t="s">
        <v>12</v>
      </c>
    </row>
    <row r="14" spans="1:4" x14ac:dyDescent="0.35">
      <c r="A14" t="s">
        <v>1</v>
      </c>
      <c r="B14">
        <v>5.5</v>
      </c>
      <c r="C14">
        <v>8.5</v>
      </c>
    </row>
    <row r="15" spans="1:4" x14ac:dyDescent="0.35">
      <c r="A15" t="s">
        <v>6</v>
      </c>
      <c r="B15">
        <v>60</v>
      </c>
      <c r="D15" t="s">
        <v>5</v>
      </c>
    </row>
    <row r="16" spans="1:4" x14ac:dyDescent="0.35">
      <c r="A16" t="s">
        <v>7</v>
      </c>
      <c r="B16">
        <v>10</v>
      </c>
      <c r="D16" t="s">
        <v>5</v>
      </c>
    </row>
    <row r="17" spans="1:4" x14ac:dyDescent="0.35">
      <c r="A17" t="s">
        <v>11</v>
      </c>
      <c r="B17">
        <v>50</v>
      </c>
      <c r="D17" t="s">
        <v>12</v>
      </c>
    </row>
    <row r="18" spans="1:4" x14ac:dyDescent="0.35">
      <c r="A18" t="s">
        <v>15</v>
      </c>
      <c r="B18">
        <v>5</v>
      </c>
      <c r="D18" t="s">
        <v>12</v>
      </c>
    </row>
    <row r="19" spans="1:4" x14ac:dyDescent="0.35">
      <c r="A19" t="s">
        <v>18</v>
      </c>
      <c r="B19">
        <v>50</v>
      </c>
      <c r="D19" t="s">
        <v>12</v>
      </c>
    </row>
    <row r="20" spans="1:4" x14ac:dyDescent="0.35">
      <c r="A20" t="s">
        <v>17</v>
      </c>
      <c r="B20">
        <v>200</v>
      </c>
      <c r="D20" t="s">
        <v>12</v>
      </c>
    </row>
    <row r="21" spans="1:4" x14ac:dyDescent="0.35">
      <c r="A21" t="s">
        <v>13</v>
      </c>
      <c r="B21">
        <v>50</v>
      </c>
      <c r="D21" t="s">
        <v>12</v>
      </c>
    </row>
    <row r="22" spans="1:4" x14ac:dyDescent="0.35">
      <c r="A22" t="s">
        <v>20</v>
      </c>
      <c r="B22">
        <v>50</v>
      </c>
      <c r="D22" t="s">
        <v>12</v>
      </c>
    </row>
    <row r="23" spans="1:4" x14ac:dyDescent="0.35">
      <c r="A23" t="s">
        <v>19</v>
      </c>
      <c r="B23">
        <v>2</v>
      </c>
      <c r="D23" t="s">
        <v>12</v>
      </c>
    </row>
    <row r="24" spans="1:4" x14ac:dyDescent="0.35">
      <c r="A24" t="s">
        <v>21</v>
      </c>
      <c r="B24">
        <v>500</v>
      </c>
      <c r="D24" t="s">
        <v>12</v>
      </c>
    </row>
    <row r="25" spans="1:4" x14ac:dyDescent="0.35">
      <c r="A25" t="s">
        <v>218</v>
      </c>
      <c r="C25" t="s">
        <v>28</v>
      </c>
    </row>
    <row r="26" spans="1:4" x14ac:dyDescent="0.35">
      <c r="A26" t="s">
        <v>88</v>
      </c>
      <c r="C26" t="s">
        <v>28</v>
      </c>
    </row>
    <row r="27" spans="1:4" x14ac:dyDescent="0.35">
      <c r="A27" t="s">
        <v>87</v>
      </c>
      <c r="C27" t="s">
        <v>28</v>
      </c>
    </row>
    <row r="28" spans="1:4" x14ac:dyDescent="0.35">
      <c r="A28" s="5" t="s">
        <v>37</v>
      </c>
      <c r="C28" t="s">
        <v>28</v>
      </c>
    </row>
    <row r="29" spans="1:4" x14ac:dyDescent="0.35">
      <c r="A29" s="5" t="s">
        <v>236</v>
      </c>
      <c r="C2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forkortelser</vt:lpstr>
      <vt:lpstr>Kategorier</vt:lpstr>
      <vt:lpstr>grenseverdier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Krahn</dc:creator>
  <cp:lastModifiedBy>Katinka Krahn</cp:lastModifiedBy>
  <dcterms:created xsi:type="dcterms:W3CDTF">2023-03-17T14:42:29Z</dcterms:created>
  <dcterms:modified xsi:type="dcterms:W3CDTF">2023-04-21T08:13:57Z</dcterms:modified>
</cp:coreProperties>
</file>